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ochai\Documents\שופטים\זמני מטרה\"/>
    </mc:Choice>
  </mc:AlternateContent>
  <bookViews>
    <workbookView xWindow="0" yWindow="0" windowWidth="28800" windowHeight="12465" tabRatio="802" firstSheet="3" activeTab="16"/>
  </bookViews>
  <sheets>
    <sheet name="Header Sheet" sheetId="23" r:id="rId1"/>
    <sheet name="420" sheetId="1" r:id="rId2"/>
    <sheet name="420 OX" sheetId="39" r:id="rId3"/>
    <sheet name="29er WL" sheetId="53" r:id="rId4"/>
    <sheet name="FEVA" sheetId="48" r:id="rId5"/>
    <sheet name="FEVA IX&amp;OX" sheetId="49" r:id="rId6"/>
    <sheet name="FEVA WL" sheetId="50" r:id="rId7"/>
    <sheet name="Laser 4.7" sheetId="56" r:id="rId8"/>
    <sheet name="Laser 4.7 IX&amp;OX" sheetId="57" r:id="rId9"/>
    <sheet name="Laser Radial" sheetId="58" r:id="rId10"/>
    <sheet name="Laser Radial IX&amp;OX" sheetId="59" r:id="rId11"/>
    <sheet name="MIRROR" sheetId="46" r:id="rId12"/>
    <sheet name="MIRROR IX&amp;OX" sheetId="47" r:id="rId13"/>
    <sheet name="OPTIMIST" sheetId="60" r:id="rId14"/>
    <sheet name="OPTIMIST IX&amp;OX" sheetId="61" r:id="rId15"/>
    <sheet name="RSX 8.5 WL" sheetId="62" r:id="rId16"/>
    <sheet name="גיליון1" sheetId="67" r:id="rId17"/>
    <sheet name="Spitfire Trap" sheetId="37" r:id="rId18"/>
    <sheet name="Spitfire WL" sheetId="38" r:id="rId19"/>
    <sheet name="Spitfire IX" sheetId="40" r:id="rId20"/>
    <sheet name="TOPPER" sheetId="63" r:id="rId21"/>
    <sheet name="TOPPER IX&amp;OX" sheetId="64" r:id="rId22"/>
    <sheet name="TOPPER 4.2" sheetId="65" r:id="rId23"/>
    <sheet name="TOPPER 4.2 IX&amp;OX" sheetId="66" r:id="rId24"/>
    <sheet name="Speeds" sheetId="13" r:id="rId25"/>
    <sheet name="Collection Sheet - Trap (Land)" sheetId="35" r:id="rId26"/>
    <sheet name="Collection Sheet - Trap (Port)" sheetId="51" r:id="rId27"/>
    <sheet name="Collection Sheet - WL (Land)" sheetId="36" r:id="rId28"/>
    <sheet name="Collection Sheet - WL (Port)" sheetId="52" r:id="rId29"/>
  </sheets>
  <definedNames>
    <definedName name="_xlnm.Print_Area" localSheetId="3">'29er WL'!$B$1:$W$25</definedName>
    <definedName name="_xlnm.Print_Area" localSheetId="1">'420'!$B$1:$W$26</definedName>
    <definedName name="_xlnm.Print_Area" localSheetId="2">'420 OX'!$B$1:$Y$26</definedName>
    <definedName name="_xlnm.Print_Area" localSheetId="25">'Collection Sheet - Trap (Land)'!$A$1:$J$24</definedName>
    <definedName name="_xlnm.Print_Area" localSheetId="26">'Collection Sheet - Trap (Port)'!$A$1:$J$40</definedName>
    <definedName name="_xlnm.Print_Area" localSheetId="27">'Collection Sheet - WL (Land)'!$A$1:$J$24</definedName>
    <definedName name="_xlnm.Print_Area" localSheetId="28">'Collection Sheet - WL (Port)'!$A$1:$J$36</definedName>
    <definedName name="_xlnm.Print_Area" localSheetId="4">FEVA!$B$1:$X$24</definedName>
    <definedName name="_xlnm.Print_Area" localSheetId="5">'FEVA IX&amp;OX'!$B$1:$Y$24</definedName>
    <definedName name="_xlnm.Print_Area" localSheetId="6">'FEVA WL'!$B$1:$W$23</definedName>
    <definedName name="_xlnm.Print_Area" localSheetId="0">'Header Sheet'!$A$2:$B$43</definedName>
    <definedName name="_xlnm.Print_Area" localSheetId="7">'Laser 4.7'!$B$1:$W$24</definedName>
    <definedName name="_xlnm.Print_Area" localSheetId="8">'Laser 4.7 IX&amp;OX'!$B$1:$W$24</definedName>
    <definedName name="_xlnm.Print_Area" localSheetId="9">'Laser Radial'!$B$1:$W$24</definedName>
    <definedName name="_xlnm.Print_Area" localSheetId="10">'Laser Radial IX&amp;OX'!$B$1:$W$24</definedName>
    <definedName name="_xlnm.Print_Area" localSheetId="11">MIRROR!$B$1:$W$22</definedName>
    <definedName name="_xlnm.Print_Area" localSheetId="12">'MIRROR IX&amp;OX'!$B$1:$Y$22</definedName>
    <definedName name="_xlnm.Print_Area" localSheetId="13">OPTIMIST!$B$1:$W$22</definedName>
    <definedName name="_xlnm.Print_Area" localSheetId="14">'OPTIMIST IX&amp;OX'!$B$1:$W$22</definedName>
    <definedName name="_xlnm.Print_Area" localSheetId="15">'RSX 8.5 WL'!$B$1:$W$23</definedName>
    <definedName name="_xlnm.Print_Area" localSheetId="24">Speeds!$A$1:$J$41</definedName>
    <definedName name="_xlnm.Print_Area" localSheetId="19">'Spitfire IX'!$B$1:$Y$22</definedName>
    <definedName name="_xlnm.Print_Area" localSheetId="17">'Spitfire Trap'!$B$1:$W$22</definedName>
    <definedName name="_xlnm.Print_Area" localSheetId="18">'Spitfire WL'!$B$1:$W$25</definedName>
    <definedName name="_xlnm.Print_Area" localSheetId="20">TOPPER!$B$1:$W$24</definedName>
    <definedName name="_xlnm.Print_Area" localSheetId="22">'TOPPER 4.2'!$B$1:$W$22</definedName>
    <definedName name="_xlnm.Print_Area" localSheetId="23">'TOPPER 4.2 IX&amp;OX'!$B$1:$W$24</definedName>
    <definedName name="_xlnm.Print_Area" localSheetId="21">'TOPPER IX&amp;OX'!$B$1:$W$24</definedName>
  </definedNames>
  <calcPr calcId="152511"/>
</workbook>
</file>

<file path=xl/calcChain.xml><?xml version="1.0" encoding="utf-8"?>
<calcChain xmlns="http://schemas.openxmlformats.org/spreadsheetml/2006/main">
  <c r="D7" i="66" l="1"/>
  <c r="I7" i="66"/>
  <c r="L14" i="66" s="1"/>
  <c r="L7" i="66"/>
  <c r="N7" i="66"/>
  <c r="Q7" i="66"/>
  <c r="S7" i="66"/>
  <c r="V13" i="66" s="1"/>
  <c r="V7" i="66"/>
  <c r="D8" i="66"/>
  <c r="I8" i="66"/>
  <c r="M14" i="66" s="1"/>
  <c r="N8" i="66"/>
  <c r="R11" i="66" s="1"/>
  <c r="S8" i="66"/>
  <c r="D9" i="66"/>
  <c r="I9" i="66"/>
  <c r="N9" i="66"/>
  <c r="S9" i="66"/>
  <c r="C11" i="66"/>
  <c r="H11" i="66"/>
  <c r="L11" i="66"/>
  <c r="Q11" i="66"/>
  <c r="V11" i="66"/>
  <c r="W11" i="66"/>
  <c r="C12" i="66"/>
  <c r="H12" i="66"/>
  <c r="L12" i="66"/>
  <c r="Q12" i="66"/>
  <c r="V12" i="66"/>
  <c r="W12" i="66"/>
  <c r="C13" i="66"/>
  <c r="H13" i="66"/>
  <c r="L13" i="66"/>
  <c r="Q13" i="66"/>
  <c r="W13" i="66"/>
  <c r="C14" i="66"/>
  <c r="H14" i="66"/>
  <c r="Q14" i="66"/>
  <c r="W14" i="66"/>
  <c r="C15" i="66"/>
  <c r="H15" i="66"/>
  <c r="Q15" i="66"/>
  <c r="R15" i="66"/>
  <c r="W15" i="66"/>
  <c r="C16" i="66"/>
  <c r="H16" i="66"/>
  <c r="Q16" i="66"/>
  <c r="R16" i="66"/>
  <c r="W16" i="66"/>
  <c r="C17" i="66"/>
  <c r="H17" i="66"/>
  <c r="Q17" i="66"/>
  <c r="R17" i="66"/>
  <c r="W17" i="66"/>
  <c r="C18" i="66"/>
  <c r="H18" i="66"/>
  <c r="L18" i="66"/>
  <c r="Q18" i="66"/>
  <c r="R18" i="66"/>
  <c r="W18" i="66"/>
  <c r="C19" i="66"/>
  <c r="H19" i="66"/>
  <c r="L19" i="66"/>
  <c r="Q19" i="66"/>
  <c r="V19" i="66"/>
  <c r="W19" i="66"/>
  <c r="C20" i="66"/>
  <c r="H20" i="66"/>
  <c r="L20" i="66"/>
  <c r="Q20" i="66"/>
  <c r="V20" i="66"/>
  <c r="W20" i="66"/>
  <c r="C21" i="66"/>
  <c r="H21" i="66"/>
  <c r="L21" i="66"/>
  <c r="Q21" i="66"/>
  <c r="W21" i="66"/>
  <c r="C22" i="66"/>
  <c r="H22" i="66"/>
  <c r="M22" i="66"/>
  <c r="Q22" i="66"/>
  <c r="W22" i="66"/>
  <c r="C23" i="66"/>
  <c r="H23" i="66"/>
  <c r="Q23" i="66"/>
  <c r="R23" i="66"/>
  <c r="W23" i="66"/>
  <c r="B30" i="66"/>
  <c r="E30" i="66" s="1"/>
  <c r="B31" i="66"/>
  <c r="C31" i="66"/>
  <c r="E31" i="66"/>
  <c r="F31" i="66" s="1"/>
  <c r="L31" i="66"/>
  <c r="O31" i="66"/>
  <c r="B32" i="66"/>
  <c r="C32" i="66" s="1"/>
  <c r="B33" i="66"/>
  <c r="C33" i="66" s="1"/>
  <c r="D33" i="66" s="1"/>
  <c r="E33" i="66"/>
  <c r="B34" i="66"/>
  <c r="E34" i="66" s="1"/>
  <c r="B35" i="66"/>
  <c r="C35" i="66" s="1"/>
  <c r="G35" i="66" s="1"/>
  <c r="E35" i="66"/>
  <c r="O35" i="66"/>
  <c r="B36" i="66"/>
  <c r="C36" i="66" s="1"/>
  <c r="E36" i="66"/>
  <c r="F36" i="66" s="1"/>
  <c r="O36" i="66"/>
  <c r="B37" i="66"/>
  <c r="E37" i="66" s="1"/>
  <c r="I37" i="66" s="1"/>
  <c r="C37" i="66"/>
  <c r="D37" i="66" s="1"/>
  <c r="J37" i="66"/>
  <c r="C38" i="66"/>
  <c r="E38" i="66"/>
  <c r="F38" i="66" s="1"/>
  <c r="M38" i="66"/>
  <c r="C39" i="66"/>
  <c r="D39" i="66" s="1"/>
  <c r="E39" i="66"/>
  <c r="I39" i="66" s="1"/>
  <c r="J39" i="66"/>
  <c r="C40" i="66"/>
  <c r="E40" i="66"/>
  <c r="F40" i="66" s="1"/>
  <c r="O40" i="66"/>
  <c r="B41" i="66"/>
  <c r="C41" i="66" s="1"/>
  <c r="B42" i="66"/>
  <c r="C42" i="66" s="1"/>
  <c r="D42" i="66" s="1"/>
  <c r="E42" i="66"/>
  <c r="C46" i="66"/>
  <c r="D46" i="66"/>
  <c r="D7" i="65"/>
  <c r="G14" i="65" s="1"/>
  <c r="I7" i="65"/>
  <c r="N7" i="65"/>
  <c r="S7" i="65"/>
  <c r="V14" i="65" s="1"/>
  <c r="D8" i="65"/>
  <c r="H11" i="65" s="1"/>
  <c r="I8" i="65"/>
  <c r="N8" i="65"/>
  <c r="S8" i="65"/>
  <c r="D9" i="65"/>
  <c r="F31" i="65" s="1"/>
  <c r="I9" i="65"/>
  <c r="I37" i="65" s="1"/>
  <c r="N9" i="65"/>
  <c r="S9" i="65"/>
  <c r="C11" i="65"/>
  <c r="Q11" i="65"/>
  <c r="R11" i="65"/>
  <c r="C12" i="65"/>
  <c r="G12" i="65"/>
  <c r="Q12" i="65"/>
  <c r="R12" i="65"/>
  <c r="C13" i="65"/>
  <c r="G13" i="65"/>
  <c r="H13" i="65"/>
  <c r="Q13" i="65"/>
  <c r="R13" i="65"/>
  <c r="C14" i="65"/>
  <c r="H14" i="65"/>
  <c r="Q14" i="65"/>
  <c r="R14" i="65"/>
  <c r="C15" i="65"/>
  <c r="H15" i="65"/>
  <c r="Q15" i="65"/>
  <c r="R15" i="65"/>
  <c r="C16" i="65"/>
  <c r="H16" i="65"/>
  <c r="Q16" i="65"/>
  <c r="R16" i="65"/>
  <c r="C17" i="65"/>
  <c r="Q17" i="65"/>
  <c r="R17" i="65"/>
  <c r="C18" i="65"/>
  <c r="G18" i="65"/>
  <c r="Q18" i="65"/>
  <c r="R18" i="65"/>
  <c r="C19" i="65"/>
  <c r="G19" i="65"/>
  <c r="Q19" i="65"/>
  <c r="N19" i="65" s="1"/>
  <c r="O19" i="65" s="1"/>
  <c r="P19" i="65" s="1"/>
  <c r="R19" i="65"/>
  <c r="C20" i="65"/>
  <c r="G20" i="65"/>
  <c r="Q20" i="65"/>
  <c r="R20" i="65"/>
  <c r="C21" i="65"/>
  <c r="G21" i="65"/>
  <c r="H21" i="65"/>
  <c r="Q21" i="65"/>
  <c r="R21" i="65"/>
  <c r="B28" i="65"/>
  <c r="C28" i="65"/>
  <c r="E28" i="65"/>
  <c r="D28" i="65" s="1"/>
  <c r="H28" i="65"/>
  <c r="K28" i="65"/>
  <c r="J28" i="65" s="1"/>
  <c r="L28" i="65"/>
  <c r="N28" i="65"/>
  <c r="B29" i="65"/>
  <c r="H29" i="65" s="1"/>
  <c r="F29" i="65"/>
  <c r="L29" i="65"/>
  <c r="N29" i="65"/>
  <c r="B30" i="65"/>
  <c r="C30" i="65" s="1"/>
  <c r="E30" i="65"/>
  <c r="F30" i="65"/>
  <c r="K30" i="65"/>
  <c r="J30" i="65" s="1"/>
  <c r="L30" i="65"/>
  <c r="B31" i="65"/>
  <c r="H31" i="65" s="1"/>
  <c r="L31" i="65"/>
  <c r="N31" i="65"/>
  <c r="B32" i="65"/>
  <c r="C32" i="65" s="1"/>
  <c r="E32" i="65"/>
  <c r="D32" i="65" s="1"/>
  <c r="H32" i="65"/>
  <c r="G32" i="65" s="1"/>
  <c r="K32" i="65"/>
  <c r="J32" i="65" s="1"/>
  <c r="L32" i="65"/>
  <c r="N32" i="65"/>
  <c r="B33" i="65"/>
  <c r="F33" i="65"/>
  <c r="L33" i="65"/>
  <c r="O33" i="65"/>
  <c r="B34" i="65"/>
  <c r="C34" i="65"/>
  <c r="E34" i="65"/>
  <c r="F34" i="65"/>
  <c r="H34" i="65"/>
  <c r="K34" i="65"/>
  <c r="J34" i="65" s="1"/>
  <c r="L34" i="65"/>
  <c r="N34" i="65"/>
  <c r="B35" i="65"/>
  <c r="H35" i="65" s="1"/>
  <c r="F35" i="65"/>
  <c r="L35" i="65"/>
  <c r="N35" i="65"/>
  <c r="C36" i="65"/>
  <c r="E36" i="65"/>
  <c r="H36" i="65"/>
  <c r="K36" i="65"/>
  <c r="J36" i="65" s="1"/>
  <c r="L36" i="65"/>
  <c r="N36" i="65"/>
  <c r="M36" i="65" s="1"/>
  <c r="B37" i="65"/>
  <c r="C37" i="65" s="1"/>
  <c r="E37" i="65"/>
  <c r="D37" i="65" s="1"/>
  <c r="H37" i="65"/>
  <c r="L37" i="65"/>
  <c r="N37" i="65"/>
  <c r="B38" i="65"/>
  <c r="C38" i="65" s="1"/>
  <c r="H38" i="65"/>
  <c r="K38" i="65"/>
  <c r="J38" i="65" s="1"/>
  <c r="L38" i="65"/>
  <c r="N38" i="65"/>
  <c r="C42" i="65"/>
  <c r="D42" i="65"/>
  <c r="D7" i="64"/>
  <c r="G11" i="64" s="1"/>
  <c r="I7" i="64"/>
  <c r="L7" i="64"/>
  <c r="N7" i="64"/>
  <c r="Q7" i="64"/>
  <c r="S7" i="64"/>
  <c r="V7" i="64"/>
  <c r="D8" i="64"/>
  <c r="I8" i="64"/>
  <c r="M13" i="64" s="1"/>
  <c r="N8" i="64"/>
  <c r="R12" i="64" s="1"/>
  <c r="S8" i="64"/>
  <c r="W23" i="64" s="1"/>
  <c r="D9" i="64"/>
  <c r="I9" i="64"/>
  <c r="N9" i="64"/>
  <c r="S9" i="64"/>
  <c r="C11" i="64"/>
  <c r="L11" i="64"/>
  <c r="C12" i="64"/>
  <c r="L12" i="64"/>
  <c r="C13" i="64"/>
  <c r="R13" i="64"/>
  <c r="V13" i="64"/>
  <c r="C14" i="64"/>
  <c r="Q14" i="64"/>
  <c r="R14" i="64"/>
  <c r="V14" i="64"/>
  <c r="C15" i="64"/>
  <c r="L15" i="64"/>
  <c r="C16" i="64"/>
  <c r="L16" i="64"/>
  <c r="C17" i="64"/>
  <c r="R17" i="64"/>
  <c r="V17" i="64"/>
  <c r="C18" i="64"/>
  <c r="Q18" i="64"/>
  <c r="R18" i="64"/>
  <c r="V18" i="64"/>
  <c r="C19" i="64"/>
  <c r="L19" i="64"/>
  <c r="C20" i="64"/>
  <c r="L20" i="64"/>
  <c r="W20" i="64"/>
  <c r="C21" i="64"/>
  <c r="R21" i="64"/>
  <c r="V21" i="64"/>
  <c r="W21" i="64"/>
  <c r="C22" i="64"/>
  <c r="Q22" i="64"/>
  <c r="R22" i="64"/>
  <c r="V22" i="64"/>
  <c r="C23" i="64"/>
  <c r="L23" i="64"/>
  <c r="B30" i="64"/>
  <c r="E30" i="64" s="1"/>
  <c r="B31" i="64"/>
  <c r="C31" i="64" s="1"/>
  <c r="E31" i="64"/>
  <c r="B32" i="64"/>
  <c r="C32" i="64" s="1"/>
  <c r="E32" i="64"/>
  <c r="B33" i="64"/>
  <c r="C33" i="64" s="1"/>
  <c r="E33" i="64"/>
  <c r="I33" i="64" s="1"/>
  <c r="B34" i="64"/>
  <c r="E34" i="64" s="1"/>
  <c r="B35" i="64"/>
  <c r="E35" i="64" s="1"/>
  <c r="B36" i="64"/>
  <c r="C36" i="64"/>
  <c r="J36" i="64" s="1"/>
  <c r="E36" i="64"/>
  <c r="I36" i="64"/>
  <c r="B37" i="64"/>
  <c r="C37" i="64" s="1"/>
  <c r="E37" i="64"/>
  <c r="I37" i="64" s="1"/>
  <c r="C38" i="64"/>
  <c r="E38" i="64"/>
  <c r="M38" i="64" s="1"/>
  <c r="O38" i="64"/>
  <c r="C39" i="64"/>
  <c r="E39" i="64"/>
  <c r="I39" i="64" s="1"/>
  <c r="J39" i="64"/>
  <c r="C40" i="64"/>
  <c r="E40" i="64"/>
  <c r="B41" i="64"/>
  <c r="B42" i="64"/>
  <c r="C42" i="64" s="1"/>
  <c r="E42" i="64"/>
  <c r="C46" i="64"/>
  <c r="D46" i="64"/>
  <c r="D7" i="63"/>
  <c r="G11" i="63" s="1"/>
  <c r="I7" i="63"/>
  <c r="L12" i="63" s="1"/>
  <c r="N7" i="63"/>
  <c r="S7" i="63"/>
  <c r="D8" i="63"/>
  <c r="H13" i="63" s="1"/>
  <c r="I8" i="63"/>
  <c r="M13" i="63" s="1"/>
  <c r="N8" i="63"/>
  <c r="S8" i="63"/>
  <c r="D9" i="63"/>
  <c r="F31" i="63" s="1"/>
  <c r="I9" i="63"/>
  <c r="N9" i="63"/>
  <c r="S9" i="63"/>
  <c r="O30" i="63" s="1"/>
  <c r="C11" i="63"/>
  <c r="L11" i="63"/>
  <c r="Q11" i="63"/>
  <c r="R11" i="63"/>
  <c r="C12" i="63"/>
  <c r="M12" i="63"/>
  <c r="Q12" i="63"/>
  <c r="R12" i="63"/>
  <c r="C13" i="63"/>
  <c r="L13" i="63"/>
  <c r="Q13" i="63"/>
  <c r="R13" i="63"/>
  <c r="C14" i="63"/>
  <c r="H14" i="63"/>
  <c r="L14" i="63"/>
  <c r="Q14" i="63"/>
  <c r="R14" i="63"/>
  <c r="C15" i="63"/>
  <c r="G15" i="63"/>
  <c r="L15" i="63"/>
  <c r="Q15" i="63"/>
  <c r="R15" i="63"/>
  <c r="C16" i="63"/>
  <c r="L16" i="63"/>
  <c r="M16" i="63"/>
  <c r="Q16" i="63"/>
  <c r="R16" i="63"/>
  <c r="C17" i="63"/>
  <c r="L17" i="63"/>
  <c r="M17" i="63"/>
  <c r="Q17" i="63"/>
  <c r="R17" i="63"/>
  <c r="C18" i="63"/>
  <c r="L18" i="63"/>
  <c r="M18" i="63"/>
  <c r="Q18" i="63"/>
  <c r="R18" i="63"/>
  <c r="C19" i="63"/>
  <c r="L19" i="63"/>
  <c r="M19" i="63"/>
  <c r="Q19" i="63"/>
  <c r="R19" i="63"/>
  <c r="C20" i="63"/>
  <c r="L20" i="63"/>
  <c r="M20" i="63"/>
  <c r="Q20" i="63"/>
  <c r="R20" i="63"/>
  <c r="C21" i="63"/>
  <c r="L21" i="63"/>
  <c r="M21" i="63"/>
  <c r="Q21" i="63"/>
  <c r="R21" i="63"/>
  <c r="C22" i="63"/>
  <c r="H22" i="63"/>
  <c r="L22" i="63"/>
  <c r="M22" i="63"/>
  <c r="Q22" i="63"/>
  <c r="R22" i="63"/>
  <c r="C23" i="63"/>
  <c r="G23" i="63"/>
  <c r="L23" i="63"/>
  <c r="M23" i="63"/>
  <c r="Q23" i="63"/>
  <c r="R23" i="63"/>
  <c r="B30" i="63"/>
  <c r="I30" i="63"/>
  <c r="L30" i="63"/>
  <c r="B31" i="63"/>
  <c r="H31" i="63"/>
  <c r="G31" i="63" s="1"/>
  <c r="I31" i="63"/>
  <c r="L31" i="63"/>
  <c r="N31" i="63"/>
  <c r="B32" i="63"/>
  <c r="E32" i="63" s="1"/>
  <c r="D32" i="63" s="1"/>
  <c r="C32" i="63"/>
  <c r="H32" i="63"/>
  <c r="G32" i="63" s="1"/>
  <c r="I32" i="63"/>
  <c r="K32" i="63"/>
  <c r="J32" i="63" s="1"/>
  <c r="L32" i="63"/>
  <c r="N32" i="63"/>
  <c r="B33" i="63"/>
  <c r="C33" i="63"/>
  <c r="E33" i="63"/>
  <c r="G33" i="63"/>
  <c r="H33" i="63"/>
  <c r="I33" i="63"/>
  <c r="K33" i="63"/>
  <c r="J33" i="63" s="1"/>
  <c r="L33" i="63"/>
  <c r="N33" i="63"/>
  <c r="B34" i="63"/>
  <c r="C34" i="63" s="1"/>
  <c r="E34" i="63"/>
  <c r="H34" i="63"/>
  <c r="G34" i="63" s="1"/>
  <c r="I34" i="63"/>
  <c r="K34" i="63"/>
  <c r="J34" i="63" s="1"/>
  <c r="L34" i="63"/>
  <c r="N34" i="63"/>
  <c r="B35" i="63"/>
  <c r="E35" i="63" s="1"/>
  <c r="D35" i="63" s="1"/>
  <c r="C35" i="63"/>
  <c r="G35" i="63"/>
  <c r="H35" i="63"/>
  <c r="I35" i="63"/>
  <c r="L35" i="63"/>
  <c r="N35" i="63"/>
  <c r="B36" i="63"/>
  <c r="H36" i="63" s="1"/>
  <c r="G36" i="63" s="1"/>
  <c r="I36" i="63"/>
  <c r="L36" i="63"/>
  <c r="N36" i="63"/>
  <c r="B37" i="63"/>
  <c r="C37" i="63"/>
  <c r="E37" i="63"/>
  <c r="G37" i="63"/>
  <c r="H37" i="63"/>
  <c r="I37" i="63"/>
  <c r="K37" i="63"/>
  <c r="J37" i="63" s="1"/>
  <c r="L37" i="63"/>
  <c r="N37" i="63"/>
  <c r="C38" i="63"/>
  <c r="E38" i="63"/>
  <c r="D38" i="63" s="1"/>
  <c r="F38" i="63"/>
  <c r="H38" i="63"/>
  <c r="G38" i="63" s="1"/>
  <c r="I38" i="63"/>
  <c r="K38" i="63"/>
  <c r="J38" i="63" s="1"/>
  <c r="L38" i="63"/>
  <c r="N38" i="63"/>
  <c r="C39" i="63"/>
  <c r="E39" i="63"/>
  <c r="H39" i="63"/>
  <c r="G39" i="63" s="1"/>
  <c r="I39" i="63"/>
  <c r="K39" i="63"/>
  <c r="J39" i="63" s="1"/>
  <c r="L39" i="63"/>
  <c r="N39" i="63"/>
  <c r="C40" i="63"/>
  <c r="E40" i="63"/>
  <c r="H40" i="63"/>
  <c r="G40" i="63" s="1"/>
  <c r="I40" i="63"/>
  <c r="K40" i="63"/>
  <c r="J40" i="63" s="1"/>
  <c r="L40" i="63"/>
  <c r="N40" i="63"/>
  <c r="B41" i="63"/>
  <c r="E41" i="63" s="1"/>
  <c r="F41" i="63"/>
  <c r="I41" i="63"/>
  <c r="L41" i="63"/>
  <c r="N41" i="63"/>
  <c r="B42" i="63"/>
  <c r="H42" i="63" s="1"/>
  <c r="G42" i="63" s="1"/>
  <c r="E42" i="63"/>
  <c r="I42" i="63"/>
  <c r="K42" i="63"/>
  <c r="J42" i="63" s="1"/>
  <c r="L42" i="63"/>
  <c r="N42" i="63"/>
  <c r="C46" i="63"/>
  <c r="D46" i="63"/>
  <c r="D7" i="62"/>
  <c r="I7" i="62"/>
  <c r="L12" i="62" s="1"/>
  <c r="N7" i="62"/>
  <c r="S7" i="62"/>
  <c r="V13" i="62" s="1"/>
  <c r="D8" i="62"/>
  <c r="I8" i="62"/>
  <c r="M11" i="62" s="1"/>
  <c r="N8" i="62"/>
  <c r="R12" i="62" s="1"/>
  <c r="S8" i="62"/>
  <c r="C10" i="62"/>
  <c r="G10" i="62"/>
  <c r="H10" i="62"/>
  <c r="L10" i="62"/>
  <c r="C11" i="62"/>
  <c r="G11" i="62"/>
  <c r="H11" i="62"/>
  <c r="C12" i="62"/>
  <c r="G12" i="62"/>
  <c r="H12" i="62"/>
  <c r="F12" i="62" s="1"/>
  <c r="C13" i="62"/>
  <c r="F13" i="62"/>
  <c r="G13" i="62"/>
  <c r="H13" i="62"/>
  <c r="D13" i="62" s="1"/>
  <c r="C14" i="62"/>
  <c r="G14" i="62"/>
  <c r="H14" i="62"/>
  <c r="E14" i="62" s="1"/>
  <c r="C15" i="62"/>
  <c r="G15" i="62"/>
  <c r="E15" i="62" s="1"/>
  <c r="H15" i="62"/>
  <c r="C16" i="62"/>
  <c r="G16" i="62"/>
  <c r="F16" i="62" s="1"/>
  <c r="H16" i="62"/>
  <c r="C17" i="62"/>
  <c r="E17" i="62"/>
  <c r="G17" i="62"/>
  <c r="F17" i="62" s="1"/>
  <c r="H17" i="62"/>
  <c r="M17" i="62"/>
  <c r="C18" i="62"/>
  <c r="G18" i="62"/>
  <c r="H18" i="62"/>
  <c r="L18" i="62"/>
  <c r="C19" i="62"/>
  <c r="G19" i="62"/>
  <c r="H19" i="62"/>
  <c r="C20" i="62"/>
  <c r="F20" i="62"/>
  <c r="G20" i="62"/>
  <c r="H20" i="62"/>
  <c r="C21" i="62"/>
  <c r="G21" i="62"/>
  <c r="H21" i="62"/>
  <c r="F21" i="62" s="1"/>
  <c r="C22" i="62"/>
  <c r="G22" i="62"/>
  <c r="H22" i="62"/>
  <c r="D22" i="62" s="1"/>
  <c r="D40" i="62"/>
  <c r="E40" i="62"/>
  <c r="D7" i="61"/>
  <c r="G16" i="61" s="1"/>
  <c r="I7" i="61"/>
  <c r="L7" i="61"/>
  <c r="N7" i="61"/>
  <c r="Q17" i="61" s="1"/>
  <c r="Q7" i="61"/>
  <c r="S7" i="61"/>
  <c r="V7" i="61"/>
  <c r="D8" i="61"/>
  <c r="H16" i="61" s="1"/>
  <c r="I8" i="61"/>
  <c r="M11" i="61" s="1"/>
  <c r="N8" i="61"/>
  <c r="S8" i="61"/>
  <c r="W11" i="61" s="1"/>
  <c r="D9" i="61"/>
  <c r="I9" i="61"/>
  <c r="N9" i="61"/>
  <c r="S9" i="61"/>
  <c r="C11" i="61"/>
  <c r="G11" i="61"/>
  <c r="Q11" i="61"/>
  <c r="C12" i="61"/>
  <c r="M12" i="61"/>
  <c r="C13" i="61"/>
  <c r="G13" i="61"/>
  <c r="W13" i="61"/>
  <c r="C14" i="61"/>
  <c r="M14" i="61"/>
  <c r="W14" i="61"/>
  <c r="C15" i="61"/>
  <c r="M15" i="61"/>
  <c r="C16" i="61"/>
  <c r="C17" i="61"/>
  <c r="G17" i="61"/>
  <c r="W17" i="61"/>
  <c r="C18" i="61"/>
  <c r="H18" i="61"/>
  <c r="M18" i="61"/>
  <c r="W18" i="61"/>
  <c r="C19" i="61"/>
  <c r="H19" i="61"/>
  <c r="M19" i="61"/>
  <c r="C20" i="61"/>
  <c r="G20" i="61"/>
  <c r="C21" i="61"/>
  <c r="M21" i="61"/>
  <c r="W21" i="61"/>
  <c r="B28" i="61"/>
  <c r="C28" i="61" s="1"/>
  <c r="E28" i="61"/>
  <c r="M28" i="61" s="1"/>
  <c r="B29" i="61"/>
  <c r="E29" i="61" s="1"/>
  <c r="B30" i="61"/>
  <c r="C30" i="61" s="1"/>
  <c r="J30" i="61" s="1"/>
  <c r="E30" i="61"/>
  <c r="B31" i="61"/>
  <c r="B32" i="61"/>
  <c r="C32" i="61" s="1"/>
  <c r="E32" i="61"/>
  <c r="M32" i="61" s="1"/>
  <c r="B33" i="61"/>
  <c r="C33" i="61" s="1"/>
  <c r="B34" i="61"/>
  <c r="C34" i="61" s="1"/>
  <c r="J34" i="61" s="1"/>
  <c r="E34" i="61"/>
  <c r="B35" i="61"/>
  <c r="C35" i="61"/>
  <c r="G35" i="61" s="1"/>
  <c r="E35" i="61"/>
  <c r="O35" i="61" s="1"/>
  <c r="B36" i="61"/>
  <c r="B37" i="61"/>
  <c r="C37" i="61" s="1"/>
  <c r="B38" i="61"/>
  <c r="C38" i="61"/>
  <c r="J38" i="61" s="1"/>
  <c r="E38" i="61"/>
  <c r="O38" i="61" s="1"/>
  <c r="M38" i="61"/>
  <c r="C42" i="61"/>
  <c r="D42" i="61"/>
  <c r="D7" i="60"/>
  <c r="G20" i="60" s="1"/>
  <c r="I7" i="60"/>
  <c r="L11" i="60" s="1"/>
  <c r="N7" i="60"/>
  <c r="S7" i="60"/>
  <c r="D8" i="60"/>
  <c r="I8" i="60"/>
  <c r="M12" i="60" s="1"/>
  <c r="N8" i="60"/>
  <c r="S8" i="60"/>
  <c r="D9" i="60"/>
  <c r="I9" i="60"/>
  <c r="I28" i="60" s="1"/>
  <c r="N9" i="60"/>
  <c r="S9" i="60"/>
  <c r="C11" i="60"/>
  <c r="V11" i="60"/>
  <c r="W11" i="60"/>
  <c r="C12" i="60"/>
  <c r="V12" i="60"/>
  <c r="W12" i="60"/>
  <c r="C13" i="60"/>
  <c r="V13" i="60"/>
  <c r="W13" i="60"/>
  <c r="C14" i="60"/>
  <c r="M14" i="60"/>
  <c r="R14" i="60"/>
  <c r="V14" i="60"/>
  <c r="W14" i="60"/>
  <c r="C15" i="60"/>
  <c r="H15" i="60"/>
  <c r="L15" i="60"/>
  <c r="V15" i="60"/>
  <c r="W15" i="60"/>
  <c r="C16" i="60"/>
  <c r="V16" i="60"/>
  <c r="W16" i="60"/>
  <c r="C17" i="60"/>
  <c r="V17" i="60"/>
  <c r="W17" i="60"/>
  <c r="C18" i="60"/>
  <c r="V18" i="60"/>
  <c r="W18" i="60"/>
  <c r="C19" i="60"/>
  <c r="V19" i="60"/>
  <c r="W19" i="60"/>
  <c r="C20" i="60"/>
  <c r="V20" i="60"/>
  <c r="W20" i="60"/>
  <c r="C21" i="60"/>
  <c r="V21" i="60"/>
  <c r="W21" i="60"/>
  <c r="B28" i="60"/>
  <c r="H28" i="60"/>
  <c r="N28" i="60"/>
  <c r="M28" i="60" s="1"/>
  <c r="O28" i="60"/>
  <c r="B29" i="60"/>
  <c r="H29" i="60" s="1"/>
  <c r="G29" i="60" s="1"/>
  <c r="O29" i="60"/>
  <c r="B30" i="60"/>
  <c r="C30" i="60" s="1"/>
  <c r="E30" i="60"/>
  <c r="H30" i="60"/>
  <c r="G30" i="60" s="1"/>
  <c r="K30" i="60"/>
  <c r="J30" i="60" s="1"/>
  <c r="M30" i="60"/>
  <c r="N30" i="60"/>
  <c r="O30" i="60"/>
  <c r="B31" i="60"/>
  <c r="H31" i="60" s="1"/>
  <c r="N31" i="60"/>
  <c r="M31" i="60" s="1"/>
  <c r="O31" i="60"/>
  <c r="B32" i="60"/>
  <c r="L32" i="60"/>
  <c r="O32" i="60"/>
  <c r="B33" i="60"/>
  <c r="O33" i="60"/>
  <c r="B34" i="60"/>
  <c r="C34" i="60"/>
  <c r="E34" i="60"/>
  <c r="H34" i="60"/>
  <c r="K34" i="60"/>
  <c r="L34" i="60"/>
  <c r="N34" i="60"/>
  <c r="M34" i="60" s="1"/>
  <c r="O34" i="60"/>
  <c r="B35" i="60"/>
  <c r="O35" i="60"/>
  <c r="B36" i="60"/>
  <c r="E36" i="60" s="1"/>
  <c r="C36" i="60"/>
  <c r="H36" i="60"/>
  <c r="G36" i="60" s="1"/>
  <c r="K36" i="60"/>
  <c r="L36" i="60"/>
  <c r="N36" i="60"/>
  <c r="M36" i="60" s="1"/>
  <c r="O36" i="60"/>
  <c r="B37" i="60"/>
  <c r="O37" i="60"/>
  <c r="B38" i="60"/>
  <c r="C38" i="60" s="1"/>
  <c r="E38" i="60"/>
  <c r="K38" i="60"/>
  <c r="O38" i="60"/>
  <c r="C42" i="60"/>
  <c r="D42" i="60"/>
  <c r="D7" i="59"/>
  <c r="G11" i="59" s="1"/>
  <c r="I7" i="59"/>
  <c r="L7" i="59"/>
  <c r="N7" i="59"/>
  <c r="Q7" i="59"/>
  <c r="S7" i="59"/>
  <c r="V7" i="59"/>
  <c r="D8" i="59"/>
  <c r="I8" i="59"/>
  <c r="M13" i="59" s="1"/>
  <c r="N8" i="59"/>
  <c r="R17" i="59" s="1"/>
  <c r="S8" i="59"/>
  <c r="W15" i="59" s="1"/>
  <c r="D9" i="59"/>
  <c r="I9" i="59"/>
  <c r="N9" i="59"/>
  <c r="S9" i="59"/>
  <c r="C11" i="59"/>
  <c r="L11" i="59"/>
  <c r="W11" i="59"/>
  <c r="C12" i="59"/>
  <c r="G12" i="59"/>
  <c r="L12" i="59"/>
  <c r="W12" i="59"/>
  <c r="C13" i="59"/>
  <c r="H13" i="59"/>
  <c r="W13" i="59"/>
  <c r="C14" i="59"/>
  <c r="M14" i="59"/>
  <c r="Q14" i="59"/>
  <c r="W14" i="59"/>
  <c r="C15" i="59"/>
  <c r="Q15" i="59"/>
  <c r="C16" i="59"/>
  <c r="G16" i="59"/>
  <c r="Q16" i="59"/>
  <c r="C17" i="59"/>
  <c r="H17" i="59"/>
  <c r="C18" i="59"/>
  <c r="M18" i="59"/>
  <c r="R18" i="59"/>
  <c r="C19" i="59"/>
  <c r="H19" i="59"/>
  <c r="V19" i="59"/>
  <c r="W19" i="59"/>
  <c r="C20" i="59"/>
  <c r="G20" i="59"/>
  <c r="H20" i="59"/>
  <c r="V20" i="59"/>
  <c r="W20" i="59"/>
  <c r="C21" i="59"/>
  <c r="L21" i="59"/>
  <c r="W21" i="59"/>
  <c r="C22" i="59"/>
  <c r="H22" i="59"/>
  <c r="M22" i="59"/>
  <c r="Q22" i="59"/>
  <c r="W22" i="59"/>
  <c r="C23" i="59"/>
  <c r="Q23" i="59"/>
  <c r="B30" i="59"/>
  <c r="E30" i="59" s="1"/>
  <c r="B31" i="59"/>
  <c r="C31" i="59" s="1"/>
  <c r="B32" i="59"/>
  <c r="C32" i="59"/>
  <c r="D32" i="59" s="1"/>
  <c r="E32" i="59"/>
  <c r="B33" i="59"/>
  <c r="E33" i="59" s="1"/>
  <c r="I33" i="59" s="1"/>
  <c r="C33" i="59"/>
  <c r="D33" i="59" s="1"/>
  <c r="B34" i="59"/>
  <c r="E34" i="59" s="1"/>
  <c r="B35" i="59"/>
  <c r="E35" i="59" s="1"/>
  <c r="C35" i="59"/>
  <c r="L35" i="59"/>
  <c r="B36" i="59"/>
  <c r="B37" i="59"/>
  <c r="C37" i="59"/>
  <c r="D37" i="59" s="1"/>
  <c r="E37" i="59"/>
  <c r="I37" i="59" s="1"/>
  <c r="C38" i="59"/>
  <c r="E38" i="59"/>
  <c r="O38" i="59"/>
  <c r="C39" i="59"/>
  <c r="D39" i="59"/>
  <c r="E39" i="59"/>
  <c r="I39" i="59" s="1"/>
  <c r="J39" i="59"/>
  <c r="C40" i="59"/>
  <c r="E40" i="59"/>
  <c r="G40" i="59"/>
  <c r="B41" i="59"/>
  <c r="C41" i="59"/>
  <c r="D41" i="59" s="1"/>
  <c r="E41" i="59"/>
  <c r="I41" i="59"/>
  <c r="B42" i="59"/>
  <c r="C42" i="59"/>
  <c r="D42" i="59" s="1"/>
  <c r="E42" i="59"/>
  <c r="I42" i="59" s="1"/>
  <c r="C46" i="59"/>
  <c r="D46" i="59"/>
  <c r="D7" i="58"/>
  <c r="G11" i="58" s="1"/>
  <c r="I7" i="58"/>
  <c r="L19" i="58" s="1"/>
  <c r="N7" i="58"/>
  <c r="S7" i="58"/>
  <c r="D8" i="58"/>
  <c r="H13" i="58" s="1"/>
  <c r="I8" i="58"/>
  <c r="N8" i="58"/>
  <c r="S8" i="58"/>
  <c r="D9" i="58"/>
  <c r="F31" i="58" s="1"/>
  <c r="I9" i="58"/>
  <c r="I38" i="58" s="1"/>
  <c r="N9" i="58"/>
  <c r="S9" i="58"/>
  <c r="C11" i="58"/>
  <c r="L11" i="58"/>
  <c r="Q11" i="58"/>
  <c r="R11" i="58"/>
  <c r="C12" i="58"/>
  <c r="Q12" i="58"/>
  <c r="R12" i="58"/>
  <c r="W12" i="58"/>
  <c r="C13" i="58"/>
  <c r="M13" i="58"/>
  <c r="Q13" i="58"/>
  <c r="R13" i="58"/>
  <c r="C14" i="58"/>
  <c r="L14" i="58"/>
  <c r="Q14" i="58"/>
  <c r="R14" i="58"/>
  <c r="C15" i="58"/>
  <c r="Q15" i="58"/>
  <c r="R15" i="58"/>
  <c r="C16" i="58"/>
  <c r="Q16" i="58"/>
  <c r="R16" i="58"/>
  <c r="C17" i="58"/>
  <c r="Q17" i="58"/>
  <c r="R17" i="58"/>
  <c r="C18" i="58"/>
  <c r="Q18" i="58"/>
  <c r="R18" i="58"/>
  <c r="W18" i="58"/>
  <c r="C19" i="58"/>
  <c r="Q19" i="58"/>
  <c r="R19" i="58"/>
  <c r="C20" i="58"/>
  <c r="Q20" i="58"/>
  <c r="R20" i="58"/>
  <c r="V20" i="58"/>
  <c r="C21" i="58"/>
  <c r="Q21" i="58"/>
  <c r="R21" i="58"/>
  <c r="C22" i="58"/>
  <c r="H22" i="58"/>
  <c r="Q22" i="58"/>
  <c r="R22" i="58"/>
  <c r="C23" i="58"/>
  <c r="G23" i="58"/>
  <c r="Q23" i="58"/>
  <c r="R23" i="58"/>
  <c r="B30" i="58"/>
  <c r="H30" i="58" s="1"/>
  <c r="E30" i="58"/>
  <c r="D30" i="58" s="1"/>
  <c r="I30" i="58"/>
  <c r="L30" i="58"/>
  <c r="N30" i="58"/>
  <c r="M30" i="58" s="1"/>
  <c r="B31" i="58"/>
  <c r="C31" i="58" s="1"/>
  <c r="L31" i="58"/>
  <c r="B32" i="58"/>
  <c r="H32" i="58" s="1"/>
  <c r="G32" i="58" s="1"/>
  <c r="L32" i="58"/>
  <c r="B33" i="58"/>
  <c r="C33" i="58"/>
  <c r="E33" i="58"/>
  <c r="H33" i="58"/>
  <c r="G33" i="58" s="1"/>
  <c r="K33" i="58"/>
  <c r="J33" i="58" s="1"/>
  <c r="L33" i="58"/>
  <c r="N33" i="58"/>
  <c r="O33" i="58"/>
  <c r="B34" i="58"/>
  <c r="H34" i="58" s="1"/>
  <c r="E34" i="58"/>
  <c r="L34" i="58"/>
  <c r="N34" i="58"/>
  <c r="B35" i="58"/>
  <c r="C35" i="58" s="1"/>
  <c r="L35" i="58"/>
  <c r="O35" i="58"/>
  <c r="B36" i="58"/>
  <c r="H36" i="58" s="1"/>
  <c r="E36" i="58"/>
  <c r="L36" i="58"/>
  <c r="N36" i="58"/>
  <c r="B37" i="58"/>
  <c r="C37" i="58"/>
  <c r="E37" i="58"/>
  <c r="H37" i="58"/>
  <c r="K37" i="58"/>
  <c r="J37" i="58" s="1"/>
  <c r="L37" i="58"/>
  <c r="N37" i="58"/>
  <c r="O37" i="58"/>
  <c r="C38" i="58"/>
  <c r="E38" i="58"/>
  <c r="H38" i="58"/>
  <c r="K38" i="58"/>
  <c r="J38" i="58" s="1"/>
  <c r="L38" i="58"/>
  <c r="N38" i="58"/>
  <c r="C39" i="58"/>
  <c r="E39" i="58"/>
  <c r="D39" i="58" s="1"/>
  <c r="H39" i="58"/>
  <c r="K39" i="58"/>
  <c r="J39" i="58" s="1"/>
  <c r="L39" i="58"/>
  <c r="N39" i="58"/>
  <c r="O39" i="58"/>
  <c r="C40" i="58"/>
  <c r="E40" i="58"/>
  <c r="H40" i="58"/>
  <c r="K40" i="58"/>
  <c r="J40" i="58" s="1"/>
  <c r="L40" i="58"/>
  <c r="N40" i="58"/>
  <c r="M40" i="58" s="1"/>
  <c r="B41" i="58"/>
  <c r="E41" i="58" s="1"/>
  <c r="F41" i="58"/>
  <c r="L41" i="58"/>
  <c r="B42" i="58"/>
  <c r="C42" i="58" s="1"/>
  <c r="I42" i="58"/>
  <c r="L42" i="58"/>
  <c r="C46" i="58"/>
  <c r="D46" i="58"/>
  <c r="D7" i="57"/>
  <c r="I7" i="57"/>
  <c r="L16" i="57" s="1"/>
  <c r="L7" i="57"/>
  <c r="N7" i="57"/>
  <c r="Q7" i="57"/>
  <c r="S7" i="57"/>
  <c r="V7" i="57"/>
  <c r="D8" i="57"/>
  <c r="I8" i="57"/>
  <c r="N8" i="57"/>
  <c r="R12" i="57" s="1"/>
  <c r="S8" i="57"/>
  <c r="W11" i="57" s="1"/>
  <c r="D9" i="57"/>
  <c r="I9" i="57"/>
  <c r="N9" i="57"/>
  <c r="S9" i="57"/>
  <c r="M38" i="57" s="1"/>
  <c r="C11" i="57"/>
  <c r="H11" i="57"/>
  <c r="L11" i="57"/>
  <c r="Q11" i="57"/>
  <c r="C12" i="57"/>
  <c r="H12" i="57"/>
  <c r="Q12" i="57"/>
  <c r="C13" i="57"/>
  <c r="H13" i="57"/>
  <c r="Q13" i="57"/>
  <c r="R13" i="57"/>
  <c r="V13" i="57"/>
  <c r="C14" i="57"/>
  <c r="H14" i="57"/>
  <c r="Q14" i="57"/>
  <c r="V14" i="57"/>
  <c r="W14" i="57"/>
  <c r="C15" i="57"/>
  <c r="H15" i="57"/>
  <c r="L15" i="57"/>
  <c r="Q15" i="57"/>
  <c r="C16" i="57"/>
  <c r="H16" i="57"/>
  <c r="Q16" i="57"/>
  <c r="C17" i="57"/>
  <c r="H17" i="57"/>
  <c r="Q17" i="57"/>
  <c r="R17" i="57"/>
  <c r="V17" i="57"/>
  <c r="C18" i="57"/>
  <c r="H18" i="57"/>
  <c r="Q18" i="57"/>
  <c r="V18" i="57"/>
  <c r="W18" i="57"/>
  <c r="C19" i="57"/>
  <c r="H19" i="57"/>
  <c r="L19" i="57"/>
  <c r="Q19" i="57"/>
  <c r="C20" i="57"/>
  <c r="H20" i="57"/>
  <c r="Q20" i="57"/>
  <c r="C21" i="57"/>
  <c r="H21" i="57"/>
  <c r="Q21" i="57"/>
  <c r="R21" i="57"/>
  <c r="V21" i="57"/>
  <c r="C22" i="57"/>
  <c r="H22" i="57"/>
  <c r="Q22" i="57"/>
  <c r="V22" i="57"/>
  <c r="W22" i="57"/>
  <c r="C23" i="57"/>
  <c r="H23" i="57"/>
  <c r="L23" i="57"/>
  <c r="Q23" i="57"/>
  <c r="B30" i="57"/>
  <c r="E30" i="57" s="1"/>
  <c r="B31" i="57"/>
  <c r="E31" i="57" s="1"/>
  <c r="C31" i="57"/>
  <c r="D31" i="57" s="1"/>
  <c r="B32" i="57"/>
  <c r="C32" i="57"/>
  <c r="J32" i="57" s="1"/>
  <c r="E32" i="57"/>
  <c r="M32" i="57" s="1"/>
  <c r="B33" i="57"/>
  <c r="C33" i="57" s="1"/>
  <c r="E33" i="57"/>
  <c r="B34" i="57"/>
  <c r="E34" i="57" s="1"/>
  <c r="B35" i="57"/>
  <c r="C35" i="57"/>
  <c r="D35" i="57" s="1"/>
  <c r="E35" i="57"/>
  <c r="F35" i="57" s="1"/>
  <c r="B36" i="57"/>
  <c r="C36" i="57" s="1"/>
  <c r="B37" i="57"/>
  <c r="C37" i="57" s="1"/>
  <c r="E37" i="57"/>
  <c r="C38" i="57"/>
  <c r="D38" i="57" s="1"/>
  <c r="E38" i="57"/>
  <c r="F38" i="57"/>
  <c r="O38" i="57"/>
  <c r="C39" i="57"/>
  <c r="D39" i="57"/>
  <c r="E39" i="57"/>
  <c r="I39" i="57" s="1"/>
  <c r="J39" i="57"/>
  <c r="C40" i="57"/>
  <c r="E40" i="57"/>
  <c r="O40" i="57" s="1"/>
  <c r="F40" i="57"/>
  <c r="M40" i="57"/>
  <c r="B41" i="57"/>
  <c r="E41" i="57" s="1"/>
  <c r="C41" i="57"/>
  <c r="J41" i="57" s="1"/>
  <c r="D41" i="57"/>
  <c r="B42" i="57"/>
  <c r="C42" i="57" s="1"/>
  <c r="C46" i="57"/>
  <c r="D46" i="57"/>
  <c r="D7" i="56"/>
  <c r="G11" i="56" s="1"/>
  <c r="I7" i="56"/>
  <c r="N7" i="56"/>
  <c r="S7" i="56"/>
  <c r="V11" i="56" s="1"/>
  <c r="D8" i="56"/>
  <c r="H13" i="56" s="1"/>
  <c r="I8" i="56"/>
  <c r="M12" i="56" s="1"/>
  <c r="N8" i="56"/>
  <c r="S8" i="56"/>
  <c r="W13" i="56" s="1"/>
  <c r="D9" i="56"/>
  <c r="F31" i="56" s="1"/>
  <c r="I9" i="56"/>
  <c r="I38" i="56" s="1"/>
  <c r="N9" i="56"/>
  <c r="S9" i="56"/>
  <c r="C11" i="56"/>
  <c r="L11" i="56"/>
  <c r="W11" i="56"/>
  <c r="C12" i="56"/>
  <c r="V12" i="56"/>
  <c r="C13" i="56"/>
  <c r="M13" i="56"/>
  <c r="Q13" i="56"/>
  <c r="C14" i="56"/>
  <c r="L14" i="56"/>
  <c r="M14" i="56"/>
  <c r="Q14" i="56"/>
  <c r="C15" i="56"/>
  <c r="G15" i="56"/>
  <c r="L15" i="56"/>
  <c r="R15" i="56"/>
  <c r="V15" i="56"/>
  <c r="C16" i="56"/>
  <c r="Q16" i="56"/>
  <c r="C17" i="56"/>
  <c r="M17" i="56"/>
  <c r="V17" i="56"/>
  <c r="W17" i="56"/>
  <c r="C18" i="56"/>
  <c r="L18" i="56"/>
  <c r="M18" i="56"/>
  <c r="V18" i="56"/>
  <c r="W18" i="56"/>
  <c r="C19" i="56"/>
  <c r="L19" i="56"/>
  <c r="W19" i="56"/>
  <c r="C20" i="56"/>
  <c r="V20" i="56"/>
  <c r="W20" i="56"/>
  <c r="C21" i="56"/>
  <c r="M21" i="56"/>
  <c r="Q21" i="56"/>
  <c r="C22" i="56"/>
  <c r="L22" i="56"/>
  <c r="M22" i="56"/>
  <c r="Q22" i="56"/>
  <c r="C23" i="56"/>
  <c r="G23" i="56"/>
  <c r="L23" i="56"/>
  <c r="R23" i="56"/>
  <c r="V23" i="56"/>
  <c r="B30" i="56"/>
  <c r="H30" i="56" s="1"/>
  <c r="G30" i="56" s="1"/>
  <c r="I30" i="56"/>
  <c r="O30" i="56"/>
  <c r="B31" i="56"/>
  <c r="C31" i="56" s="1"/>
  <c r="E31" i="56"/>
  <c r="G31" i="56"/>
  <c r="H31" i="56"/>
  <c r="K31" i="56"/>
  <c r="L31" i="56"/>
  <c r="N31" i="56"/>
  <c r="M31" i="56" s="1"/>
  <c r="B32" i="56"/>
  <c r="H32" i="56" s="1"/>
  <c r="G32" i="56" s="1"/>
  <c r="E32" i="56"/>
  <c r="I32" i="56"/>
  <c r="N32" i="56"/>
  <c r="O32" i="56"/>
  <c r="B33" i="56"/>
  <c r="C33" i="56"/>
  <c r="E33" i="56"/>
  <c r="H33" i="56"/>
  <c r="G33" i="56" s="1"/>
  <c r="K33" i="56"/>
  <c r="L33" i="56"/>
  <c r="N33" i="56"/>
  <c r="M33" i="56" s="1"/>
  <c r="B34" i="56"/>
  <c r="H34" i="56" s="1"/>
  <c r="G34" i="56" s="1"/>
  <c r="E34" i="56"/>
  <c r="I34" i="56"/>
  <c r="N34" i="56"/>
  <c r="O34" i="56"/>
  <c r="B35" i="56"/>
  <c r="E35" i="56" s="1"/>
  <c r="C35" i="56"/>
  <c r="H35" i="56"/>
  <c r="G35" i="56" s="1"/>
  <c r="K35" i="56"/>
  <c r="L35" i="56"/>
  <c r="B36" i="56"/>
  <c r="H36" i="56" s="1"/>
  <c r="G36" i="56" s="1"/>
  <c r="E36" i="56"/>
  <c r="D36" i="56" s="1"/>
  <c r="I36" i="56"/>
  <c r="O36" i="56"/>
  <c r="B37" i="56"/>
  <c r="C37" i="56" s="1"/>
  <c r="L37" i="56"/>
  <c r="C38" i="56"/>
  <c r="E38" i="56"/>
  <c r="H38" i="56"/>
  <c r="G38" i="56" s="1"/>
  <c r="J38" i="56"/>
  <c r="K38" i="56"/>
  <c r="N38" i="56"/>
  <c r="O38" i="56"/>
  <c r="C39" i="56"/>
  <c r="E39" i="56"/>
  <c r="H39" i="56"/>
  <c r="G39" i="56" s="1"/>
  <c r="I39" i="56"/>
  <c r="J39" i="56"/>
  <c r="K39" i="56"/>
  <c r="N39" i="56"/>
  <c r="M39" i="56" s="1"/>
  <c r="C40" i="56"/>
  <c r="E40" i="56"/>
  <c r="D40" i="56" s="1"/>
  <c r="H40" i="56"/>
  <c r="G40" i="56" s="1"/>
  <c r="I40" i="56"/>
  <c r="K40" i="56"/>
  <c r="J40" i="56" s="1"/>
  <c r="L40" i="56"/>
  <c r="N40" i="56"/>
  <c r="O40" i="56"/>
  <c r="B41" i="56"/>
  <c r="E41" i="56" s="1"/>
  <c r="N41" i="56"/>
  <c r="M41" i="56" s="1"/>
  <c r="O41" i="56"/>
  <c r="B42" i="56"/>
  <c r="C42" i="56" s="1"/>
  <c r="E42" i="56"/>
  <c r="D42" i="56" s="1"/>
  <c r="I42" i="56"/>
  <c r="K42" i="56"/>
  <c r="L42" i="56"/>
  <c r="N42" i="56"/>
  <c r="M42" i="56" s="1"/>
  <c r="C46" i="56"/>
  <c r="D46" i="56"/>
  <c r="C40" i="39"/>
  <c r="E40" i="39"/>
  <c r="G40" i="39"/>
  <c r="C39" i="39"/>
  <c r="E39" i="39"/>
  <c r="G39" i="39"/>
  <c r="C38" i="39"/>
  <c r="E38" i="39"/>
  <c r="G38" i="39"/>
  <c r="C37" i="39"/>
  <c r="E37" i="39"/>
  <c r="G37" i="39"/>
  <c r="C36" i="39"/>
  <c r="E36" i="39"/>
  <c r="G36" i="39"/>
  <c r="C19" i="39"/>
  <c r="D19" i="39"/>
  <c r="E19" i="39" s="1"/>
  <c r="C18" i="39"/>
  <c r="D18" i="39"/>
  <c r="C17" i="39"/>
  <c r="D17" i="39"/>
  <c r="E17" i="39" s="1"/>
  <c r="C16" i="39"/>
  <c r="D16" i="39"/>
  <c r="C15" i="39"/>
  <c r="D15" i="39"/>
  <c r="E15" i="39" s="1"/>
  <c r="D36" i="57" l="1"/>
  <c r="J36" i="57"/>
  <c r="M41" i="57"/>
  <c r="O41" i="57"/>
  <c r="H31" i="58"/>
  <c r="G31" i="58" s="1"/>
  <c r="M12" i="58"/>
  <c r="M17" i="58"/>
  <c r="F41" i="56"/>
  <c r="N37" i="56"/>
  <c r="M37" i="56" s="1"/>
  <c r="D34" i="56"/>
  <c r="N30" i="56"/>
  <c r="H22" i="56"/>
  <c r="H18" i="56"/>
  <c r="H14" i="56"/>
  <c r="M30" i="56"/>
  <c r="S11" i="56" s="1"/>
  <c r="T11" i="56" s="1"/>
  <c r="U11" i="56" s="1"/>
  <c r="E36" i="57"/>
  <c r="O35" i="57"/>
  <c r="D32" i="57"/>
  <c r="W21" i="57"/>
  <c r="W17" i="57"/>
  <c r="W13" i="57"/>
  <c r="L35" i="57"/>
  <c r="N42" i="58"/>
  <c r="H42" i="58"/>
  <c r="G42" i="58" s="1"/>
  <c r="N41" i="58"/>
  <c r="I40" i="58"/>
  <c r="I36" i="58"/>
  <c r="N35" i="58"/>
  <c r="G34" i="58"/>
  <c r="N31" i="58"/>
  <c r="L23" i="58"/>
  <c r="M41" i="59"/>
  <c r="F41" i="59"/>
  <c r="I40" i="59"/>
  <c r="F40" i="59"/>
  <c r="H11" i="59"/>
  <c r="H15" i="59"/>
  <c r="H16" i="59"/>
  <c r="H23" i="59"/>
  <c r="H12" i="59"/>
  <c r="H18" i="59"/>
  <c r="H21" i="59"/>
  <c r="Q12" i="59"/>
  <c r="Q13" i="59"/>
  <c r="Q17" i="59"/>
  <c r="Q18" i="59"/>
  <c r="Q19" i="59"/>
  <c r="Q21" i="59"/>
  <c r="Q11" i="59"/>
  <c r="Q20" i="59"/>
  <c r="H37" i="60"/>
  <c r="N37" i="60"/>
  <c r="M37" i="60" s="1"/>
  <c r="C31" i="61"/>
  <c r="E31" i="61"/>
  <c r="O31" i="61" s="1"/>
  <c r="L30" i="61"/>
  <c r="R12" i="61"/>
  <c r="R14" i="61"/>
  <c r="R18" i="61"/>
  <c r="V14" i="61"/>
  <c r="V18" i="61"/>
  <c r="L12" i="61"/>
  <c r="L20" i="61"/>
  <c r="L16" i="61"/>
  <c r="V22" i="62"/>
  <c r="G37" i="65"/>
  <c r="F35" i="66"/>
  <c r="L35" i="66"/>
  <c r="M35" i="66"/>
  <c r="H37" i="56"/>
  <c r="G37" i="56" s="1"/>
  <c r="D41" i="56"/>
  <c r="D39" i="56"/>
  <c r="F38" i="56"/>
  <c r="E37" i="56"/>
  <c r="N36" i="56"/>
  <c r="N35" i="56"/>
  <c r="M35" i="56" s="1"/>
  <c r="D32" i="56"/>
  <c r="W12" i="56"/>
  <c r="M35" i="57"/>
  <c r="O32" i="57"/>
  <c r="E42" i="58"/>
  <c r="D42" i="58" s="1"/>
  <c r="G40" i="58"/>
  <c r="I39" i="58"/>
  <c r="E35" i="58"/>
  <c r="I32" i="58"/>
  <c r="E31" i="58"/>
  <c r="G30" i="58"/>
  <c r="M22" i="58"/>
  <c r="W14" i="58"/>
  <c r="W16" i="58"/>
  <c r="F35" i="59"/>
  <c r="M35" i="59"/>
  <c r="J32" i="59"/>
  <c r="H14" i="59"/>
  <c r="H35" i="60"/>
  <c r="G35" i="60" s="1"/>
  <c r="N35" i="60"/>
  <c r="M35" i="60" s="1"/>
  <c r="L29" i="60"/>
  <c r="L30" i="60"/>
  <c r="L28" i="60"/>
  <c r="L38" i="60"/>
  <c r="R11" i="60"/>
  <c r="R17" i="60"/>
  <c r="R21" i="60"/>
  <c r="R13" i="60"/>
  <c r="R18" i="60"/>
  <c r="Q18" i="60"/>
  <c r="Q15" i="60"/>
  <c r="Q19" i="60"/>
  <c r="Q11" i="60"/>
  <c r="Q14" i="60"/>
  <c r="F30" i="61"/>
  <c r="I30" i="61"/>
  <c r="M30" i="61"/>
  <c r="O30" i="61"/>
  <c r="C30" i="63"/>
  <c r="K30" i="63"/>
  <c r="J30" i="63" s="1"/>
  <c r="E30" i="63"/>
  <c r="D30" i="63" s="1"/>
  <c r="H30" i="63"/>
  <c r="G30" i="63" s="1"/>
  <c r="N30" i="63"/>
  <c r="M31" i="64"/>
  <c r="O31" i="64"/>
  <c r="H33" i="65"/>
  <c r="G33" i="65" s="1"/>
  <c r="N33" i="65"/>
  <c r="M12" i="65"/>
  <c r="M14" i="65"/>
  <c r="M18" i="65"/>
  <c r="L15" i="65"/>
  <c r="L19" i="65"/>
  <c r="H35" i="58"/>
  <c r="G35" i="58" s="1"/>
  <c r="H42" i="56"/>
  <c r="G42" i="56" s="1"/>
  <c r="D38" i="56"/>
  <c r="K37" i="56"/>
  <c r="E30" i="56"/>
  <c r="D30" i="56" s="1"/>
  <c r="G19" i="56"/>
  <c r="E42" i="57"/>
  <c r="W23" i="57"/>
  <c r="W20" i="57"/>
  <c r="W19" i="57"/>
  <c r="W16" i="57"/>
  <c r="W15" i="57"/>
  <c r="W12" i="57"/>
  <c r="K42" i="58"/>
  <c r="J42" i="58" s="1"/>
  <c r="N20" i="58"/>
  <c r="O20" i="58" s="1"/>
  <c r="P20" i="58" s="1"/>
  <c r="G39" i="58"/>
  <c r="G38" i="58"/>
  <c r="G37" i="58"/>
  <c r="G36" i="58"/>
  <c r="K35" i="58"/>
  <c r="J35" i="58" s="1"/>
  <c r="I34" i="58"/>
  <c r="N32" i="58"/>
  <c r="M32" i="58" s="1"/>
  <c r="E32" i="58"/>
  <c r="D32" i="58" s="1"/>
  <c r="K31" i="58"/>
  <c r="J31" i="58" s="1"/>
  <c r="M21" i="58"/>
  <c r="O41" i="59"/>
  <c r="C36" i="59"/>
  <c r="D36" i="59" s="1"/>
  <c r="E36" i="59"/>
  <c r="F32" i="59"/>
  <c r="I32" i="59"/>
  <c r="E31" i="59"/>
  <c r="C32" i="60"/>
  <c r="E32" i="60"/>
  <c r="H32" i="60"/>
  <c r="N32" i="60"/>
  <c r="M32" i="60" s="1"/>
  <c r="K32" i="60"/>
  <c r="J32" i="60" s="1"/>
  <c r="C28" i="60"/>
  <c r="K28" i="60"/>
  <c r="J28" i="60" s="1"/>
  <c r="E28" i="60"/>
  <c r="D28" i="60" s="1"/>
  <c r="C31" i="63"/>
  <c r="E31" i="63"/>
  <c r="K31" i="63"/>
  <c r="J31" i="63" s="1"/>
  <c r="W19" i="63"/>
  <c r="W17" i="63"/>
  <c r="O36" i="64"/>
  <c r="M40" i="64"/>
  <c r="O40" i="64"/>
  <c r="W16" i="64"/>
  <c r="W17" i="64"/>
  <c r="W19" i="64"/>
  <c r="W22" i="64"/>
  <c r="W12" i="64"/>
  <c r="W13" i="64"/>
  <c r="W15" i="64"/>
  <c r="W18" i="64"/>
  <c r="W11" i="64"/>
  <c r="W14" i="64"/>
  <c r="I38" i="65"/>
  <c r="I36" i="65"/>
  <c r="L22" i="58"/>
  <c r="L15" i="58"/>
  <c r="L18" i="58"/>
  <c r="H33" i="60"/>
  <c r="G33" i="60" s="1"/>
  <c r="N33" i="60"/>
  <c r="M33" i="60" s="1"/>
  <c r="C36" i="61"/>
  <c r="E36" i="61"/>
  <c r="M36" i="61" s="1"/>
  <c r="M34" i="61"/>
  <c r="O34" i="61"/>
  <c r="W11" i="62"/>
  <c r="W13" i="62"/>
  <c r="W17" i="62"/>
  <c r="W21" i="62"/>
  <c r="V11" i="62"/>
  <c r="U11" i="62" s="1"/>
  <c r="V10" i="62"/>
  <c r="V12" i="62"/>
  <c r="V17" i="62"/>
  <c r="V14" i="62"/>
  <c r="V16" i="62"/>
  <c r="V21" i="62"/>
  <c r="V18" i="62"/>
  <c r="V20" i="62"/>
  <c r="C36" i="63"/>
  <c r="E36" i="63"/>
  <c r="D36" i="63" s="1"/>
  <c r="K36" i="63"/>
  <c r="J36" i="63" s="1"/>
  <c r="C41" i="64"/>
  <c r="J41" i="64" s="1"/>
  <c r="E41" i="64"/>
  <c r="M32" i="64"/>
  <c r="I32" i="64"/>
  <c r="O32" i="64"/>
  <c r="O32" i="59"/>
  <c r="J36" i="60"/>
  <c r="J34" i="60"/>
  <c r="N29" i="60"/>
  <c r="M29" i="60" s="1"/>
  <c r="Q20" i="61"/>
  <c r="I38" i="61"/>
  <c r="L22" i="62"/>
  <c r="D21" i="62"/>
  <c r="D17" i="62"/>
  <c r="M13" i="62"/>
  <c r="E13" i="62"/>
  <c r="E11" i="62"/>
  <c r="E10" i="62"/>
  <c r="C42" i="63"/>
  <c r="I17" i="63"/>
  <c r="J17" i="63" s="1"/>
  <c r="K17" i="63" s="1"/>
  <c r="M14" i="63"/>
  <c r="M11" i="63"/>
  <c r="M36" i="64"/>
  <c r="C35" i="64"/>
  <c r="G35" i="64" s="1"/>
  <c r="L38" i="64"/>
  <c r="G38" i="65"/>
  <c r="G36" i="65"/>
  <c r="G29" i="65"/>
  <c r="G28" i="65"/>
  <c r="M40" i="66"/>
  <c r="L38" i="66"/>
  <c r="M36" i="66"/>
  <c r="M31" i="66"/>
  <c r="J36" i="59"/>
  <c r="J38" i="60"/>
  <c r="S21" i="60"/>
  <c r="T21" i="60" s="1"/>
  <c r="U21" i="60" s="1"/>
  <c r="G36" i="64"/>
  <c r="E38" i="65"/>
  <c r="K37" i="65"/>
  <c r="J37" i="65" s="1"/>
  <c r="G31" i="65"/>
  <c r="H30" i="65"/>
  <c r="G30" i="65" s="1"/>
  <c r="J33" i="66"/>
  <c r="F38" i="59"/>
  <c r="G32" i="59"/>
  <c r="N38" i="60"/>
  <c r="M38" i="60" s="1"/>
  <c r="H38" i="60"/>
  <c r="S14" i="60"/>
  <c r="T14" i="60" s="1"/>
  <c r="U14" i="60" s="1"/>
  <c r="F35" i="61"/>
  <c r="M21" i="62"/>
  <c r="E21" i="62"/>
  <c r="D20" i="62"/>
  <c r="E19" i="62"/>
  <c r="E18" i="62"/>
  <c r="L14" i="62"/>
  <c r="K35" i="63"/>
  <c r="J35" i="63" s="1"/>
  <c r="N16" i="63" s="1"/>
  <c r="O16" i="63" s="1"/>
  <c r="P16" i="63" s="1"/>
  <c r="M15" i="63"/>
  <c r="D36" i="64"/>
  <c r="G35" i="65"/>
  <c r="G34" i="65"/>
  <c r="N30" i="65"/>
  <c r="O38" i="66"/>
  <c r="D34" i="60"/>
  <c r="F34" i="60"/>
  <c r="F35" i="60"/>
  <c r="F28" i="60"/>
  <c r="F29" i="60"/>
  <c r="D30" i="60"/>
  <c r="F32" i="60"/>
  <c r="F33" i="60"/>
  <c r="D36" i="60"/>
  <c r="F38" i="60"/>
  <c r="H16" i="60"/>
  <c r="H11" i="60"/>
  <c r="H13" i="60"/>
  <c r="H18" i="60"/>
  <c r="H19" i="60"/>
  <c r="H21" i="60"/>
  <c r="H12" i="60"/>
  <c r="H20" i="60"/>
  <c r="Q11" i="62"/>
  <c r="Q13" i="62"/>
  <c r="Q17" i="62"/>
  <c r="Q21" i="62"/>
  <c r="Q10" i="62"/>
  <c r="Q14" i="62"/>
  <c r="Q18" i="62"/>
  <c r="Q22" i="62"/>
  <c r="W12" i="63"/>
  <c r="W20" i="63"/>
  <c r="W13" i="63"/>
  <c r="W14" i="63"/>
  <c r="W15" i="63"/>
  <c r="W21" i="63"/>
  <c r="W22" i="63"/>
  <c r="W23" i="63"/>
  <c r="W16" i="63"/>
  <c r="H12" i="64"/>
  <c r="H16" i="64"/>
  <c r="H20" i="64"/>
  <c r="H11" i="64"/>
  <c r="H15" i="64"/>
  <c r="H23" i="64"/>
  <c r="H14" i="64"/>
  <c r="H18" i="64"/>
  <c r="H22" i="64"/>
  <c r="H19" i="64"/>
  <c r="W11" i="65"/>
  <c r="W17" i="65"/>
  <c r="W18" i="65"/>
  <c r="W19" i="65"/>
  <c r="W13" i="65"/>
  <c r="W21" i="65"/>
  <c r="W12" i="65"/>
  <c r="W20" i="65"/>
  <c r="W14" i="65"/>
  <c r="W15" i="65"/>
  <c r="G11" i="57"/>
  <c r="G12" i="57"/>
  <c r="S21" i="62"/>
  <c r="U21" i="62"/>
  <c r="L39" i="56"/>
  <c r="L41" i="56"/>
  <c r="L30" i="56"/>
  <c r="L32" i="56"/>
  <c r="L34" i="56"/>
  <c r="L36" i="56"/>
  <c r="L38" i="56"/>
  <c r="R12" i="56"/>
  <c r="R17" i="56"/>
  <c r="R18" i="56"/>
  <c r="R20" i="56"/>
  <c r="R13" i="56"/>
  <c r="R14" i="56"/>
  <c r="R11" i="56"/>
  <c r="R19" i="56"/>
  <c r="R16" i="56"/>
  <c r="R21" i="56"/>
  <c r="N21" i="56" s="1"/>
  <c r="O21" i="56" s="1"/>
  <c r="P21" i="56" s="1"/>
  <c r="R22" i="56"/>
  <c r="Q15" i="56"/>
  <c r="Q23" i="56"/>
  <c r="Q11" i="56"/>
  <c r="Q12" i="56"/>
  <c r="Q17" i="56"/>
  <c r="Q18" i="56"/>
  <c r="Q20" i="56"/>
  <c r="Q19" i="56"/>
  <c r="N19" i="56" s="1"/>
  <c r="O19" i="56" s="1"/>
  <c r="P19" i="56" s="1"/>
  <c r="O31" i="58"/>
  <c r="O34" i="58"/>
  <c r="O36" i="58"/>
  <c r="O41" i="58"/>
  <c r="M42" i="58"/>
  <c r="M36" i="58"/>
  <c r="O30" i="58"/>
  <c r="O32" i="58"/>
  <c r="M33" i="58"/>
  <c r="O38" i="58"/>
  <c r="M39" i="58"/>
  <c r="O40" i="58"/>
  <c r="M34" i="58"/>
  <c r="O42" i="58"/>
  <c r="W11" i="58"/>
  <c r="W15" i="58"/>
  <c r="W19" i="58"/>
  <c r="W21" i="58"/>
  <c r="W22" i="58"/>
  <c r="W23" i="58"/>
  <c r="W13" i="58"/>
  <c r="W17" i="58"/>
  <c r="W20" i="58"/>
  <c r="S20" i="58" s="1"/>
  <c r="T20" i="58" s="1"/>
  <c r="U20" i="58" s="1"/>
  <c r="V12" i="58"/>
  <c r="V14" i="58"/>
  <c r="S14" i="58" s="1"/>
  <c r="T14" i="58" s="1"/>
  <c r="U14" i="58" s="1"/>
  <c r="V16" i="58"/>
  <c r="V18" i="58"/>
  <c r="V13" i="58"/>
  <c r="S13" i="58" s="1"/>
  <c r="T13" i="58" s="1"/>
  <c r="U13" i="58" s="1"/>
  <c r="V17" i="58"/>
  <c r="V11" i="58"/>
  <c r="V15" i="58"/>
  <c r="V19" i="58"/>
  <c r="V21" i="58"/>
  <c r="V22" i="58"/>
  <c r="V23" i="58"/>
  <c r="S13" i="62"/>
  <c r="U13" i="62"/>
  <c r="G33" i="66"/>
  <c r="I36" i="66"/>
  <c r="M13" i="66"/>
  <c r="M18" i="66"/>
  <c r="G11" i="66"/>
  <c r="G12" i="66"/>
  <c r="G20" i="66"/>
  <c r="G16" i="66"/>
  <c r="D32" i="60"/>
  <c r="F31" i="60"/>
  <c r="F30" i="60"/>
  <c r="H17" i="60"/>
  <c r="H14" i="60"/>
  <c r="G12" i="60"/>
  <c r="G20" i="57"/>
  <c r="J38" i="59"/>
  <c r="D38" i="60"/>
  <c r="F37" i="60"/>
  <c r="F36" i="60"/>
  <c r="O36" i="63"/>
  <c r="M34" i="63"/>
  <c r="H21" i="64"/>
  <c r="H17" i="64"/>
  <c r="H13" i="64"/>
  <c r="G14" i="60"/>
  <c r="G15" i="60"/>
  <c r="G17" i="60"/>
  <c r="G13" i="60"/>
  <c r="D13" i="60" s="1"/>
  <c r="E13" i="60" s="1"/>
  <c r="F13" i="60" s="1"/>
  <c r="G16" i="60"/>
  <c r="G11" i="60"/>
  <c r="G18" i="60"/>
  <c r="G19" i="60"/>
  <c r="G21" i="60"/>
  <c r="R10" i="62"/>
  <c r="P10" i="62" s="1"/>
  <c r="R13" i="62"/>
  <c r="R17" i="62"/>
  <c r="N17" i="62" s="1"/>
  <c r="R21" i="62"/>
  <c r="N21" i="62" s="1"/>
  <c r="O33" i="63"/>
  <c r="M35" i="63"/>
  <c r="M39" i="63"/>
  <c r="O42" i="63"/>
  <c r="M33" i="63"/>
  <c r="O39" i="63"/>
  <c r="M30" i="63"/>
  <c r="O31" i="63"/>
  <c r="M32" i="63"/>
  <c r="O34" i="63"/>
  <c r="M36" i="63"/>
  <c r="O37" i="63"/>
  <c r="O40" i="63"/>
  <c r="O35" i="63"/>
  <c r="V11" i="63"/>
  <c r="V17" i="63"/>
  <c r="V18" i="63"/>
  <c r="V19" i="63"/>
  <c r="V15" i="63"/>
  <c r="V21" i="63"/>
  <c r="V12" i="63"/>
  <c r="V20" i="63"/>
  <c r="V13" i="63"/>
  <c r="V14" i="63"/>
  <c r="S14" i="63" s="1"/>
  <c r="T14" i="63" s="1"/>
  <c r="U14" i="63" s="1"/>
  <c r="V22" i="63"/>
  <c r="V23" i="63"/>
  <c r="Q11" i="64"/>
  <c r="Q15" i="64"/>
  <c r="Q19" i="64"/>
  <c r="Q23" i="64"/>
  <c r="Q13" i="64"/>
  <c r="Q17" i="64"/>
  <c r="Q20" i="64"/>
  <c r="Q12" i="64"/>
  <c r="Q16" i="64"/>
  <c r="Q21" i="64"/>
  <c r="O28" i="65"/>
  <c r="O32" i="65"/>
  <c r="O34" i="65"/>
  <c r="O30" i="65"/>
  <c r="O31" i="65"/>
  <c r="O36" i="65"/>
  <c r="O38" i="65"/>
  <c r="M34" i="65"/>
  <c r="V16" i="65"/>
  <c r="V12" i="65"/>
  <c r="V20" i="65"/>
  <c r="V11" i="65"/>
  <c r="V17" i="65"/>
  <c r="V18" i="65"/>
  <c r="V19" i="65"/>
  <c r="S19" i="65" s="1"/>
  <c r="T19" i="65" s="1"/>
  <c r="U19" i="65" s="1"/>
  <c r="G32" i="57"/>
  <c r="I32" i="57"/>
  <c r="I36" i="57"/>
  <c r="G38" i="57"/>
  <c r="I41" i="57"/>
  <c r="G31" i="57"/>
  <c r="M13" i="57"/>
  <c r="M22" i="57"/>
  <c r="M14" i="57"/>
  <c r="M18" i="57"/>
  <c r="J33" i="59"/>
  <c r="J37" i="59"/>
  <c r="L41" i="59"/>
  <c r="L32" i="59"/>
  <c r="L36" i="59"/>
  <c r="N17" i="59" s="1"/>
  <c r="O17" i="59" s="1"/>
  <c r="P17" i="59" s="1"/>
  <c r="L40" i="59"/>
  <c r="L38" i="59"/>
  <c r="J41" i="59"/>
  <c r="J42" i="59"/>
  <c r="R19" i="59"/>
  <c r="R20" i="59"/>
  <c r="R15" i="59"/>
  <c r="R23" i="59"/>
  <c r="R11" i="59"/>
  <c r="R12" i="59"/>
  <c r="R13" i="59"/>
  <c r="N13" i="59" s="1"/>
  <c r="O13" i="59" s="1"/>
  <c r="P13" i="59" s="1"/>
  <c r="R14" i="59"/>
  <c r="R21" i="59"/>
  <c r="N21" i="59" s="1"/>
  <c r="O21" i="59" s="1"/>
  <c r="P21" i="59" s="1"/>
  <c r="R22" i="59"/>
  <c r="N22" i="59" s="1"/>
  <c r="O22" i="59" s="1"/>
  <c r="P22" i="59" s="1"/>
  <c r="R16" i="59"/>
  <c r="V11" i="59"/>
  <c r="V12" i="59"/>
  <c r="V13" i="59"/>
  <c r="V14" i="59"/>
  <c r="V21" i="59"/>
  <c r="V22" i="59"/>
  <c r="S22" i="59" s="1"/>
  <c r="T22" i="59" s="1"/>
  <c r="U22" i="59" s="1"/>
  <c r="V15" i="59"/>
  <c r="V16" i="59"/>
  <c r="V23" i="59"/>
  <c r="V17" i="59"/>
  <c r="V18" i="59"/>
  <c r="L13" i="59"/>
  <c r="L14" i="59"/>
  <c r="L15" i="59"/>
  <c r="L16" i="59"/>
  <c r="L22" i="59"/>
  <c r="L23" i="59"/>
  <c r="L18" i="59"/>
  <c r="L19" i="59"/>
  <c r="L17" i="59"/>
  <c r="L20" i="59"/>
  <c r="D35" i="61"/>
  <c r="F38" i="61"/>
  <c r="H12" i="61"/>
  <c r="H14" i="61"/>
  <c r="H15" i="61"/>
  <c r="H21" i="61"/>
  <c r="H20" i="61"/>
  <c r="H11" i="61"/>
  <c r="H17" i="61"/>
  <c r="H13" i="61"/>
  <c r="Q13" i="61"/>
  <c r="Q16" i="61"/>
  <c r="Q14" i="61"/>
  <c r="Q12" i="61"/>
  <c r="Q18" i="61"/>
  <c r="Q19" i="61"/>
  <c r="Q15" i="61"/>
  <c r="Q21" i="61"/>
  <c r="S17" i="62"/>
  <c r="U17" i="62"/>
  <c r="D15" i="60"/>
  <c r="E15" i="60" s="1"/>
  <c r="F15" i="60" s="1"/>
  <c r="R20" i="62"/>
  <c r="O32" i="63"/>
  <c r="D41" i="64"/>
  <c r="F38" i="64"/>
  <c r="M38" i="65"/>
  <c r="O35" i="65"/>
  <c r="M30" i="65"/>
  <c r="V21" i="65"/>
  <c r="V15" i="65"/>
  <c r="V13" i="65"/>
  <c r="S13" i="65" s="1"/>
  <c r="T13" i="65" s="1"/>
  <c r="U13" i="65" s="1"/>
  <c r="G16" i="57"/>
  <c r="S13" i="60"/>
  <c r="T13" i="60" s="1"/>
  <c r="U13" i="60" s="1"/>
  <c r="R16" i="62"/>
  <c r="O41" i="63"/>
  <c r="O38" i="63"/>
  <c r="W18" i="63"/>
  <c r="S18" i="63" s="1"/>
  <c r="T18" i="63" s="1"/>
  <c r="U18" i="63" s="1"/>
  <c r="V16" i="63"/>
  <c r="S16" i="63" s="1"/>
  <c r="T16" i="63" s="1"/>
  <c r="U16" i="63" s="1"/>
  <c r="I16" i="63"/>
  <c r="J16" i="63" s="1"/>
  <c r="K16" i="63" s="1"/>
  <c r="W11" i="63"/>
  <c r="F31" i="64"/>
  <c r="S21" i="64"/>
  <c r="T21" i="64" s="1"/>
  <c r="U21" i="64" s="1"/>
  <c r="O37" i="65"/>
  <c r="O29" i="65"/>
  <c r="W16" i="65"/>
  <c r="N18" i="58"/>
  <c r="O18" i="58" s="1"/>
  <c r="P18" i="58" s="1"/>
  <c r="N14" i="58"/>
  <c r="O14" i="58" s="1"/>
  <c r="P14" i="58" s="1"/>
  <c r="J40" i="59"/>
  <c r="M40" i="63"/>
  <c r="N20" i="63"/>
  <c r="O20" i="63" s="1"/>
  <c r="P20" i="63" s="1"/>
  <c r="M37" i="63"/>
  <c r="M31" i="63"/>
  <c r="N19" i="63"/>
  <c r="O19" i="63" s="1"/>
  <c r="P19" i="63" s="1"/>
  <c r="N18" i="63"/>
  <c r="O18" i="63" s="1"/>
  <c r="P18" i="63" s="1"/>
  <c r="I15" i="63"/>
  <c r="J15" i="63" s="1"/>
  <c r="K15" i="63" s="1"/>
  <c r="M31" i="65"/>
  <c r="S12" i="66"/>
  <c r="T12" i="66" s="1"/>
  <c r="U12" i="66" s="1"/>
  <c r="S19" i="66"/>
  <c r="T19" i="66" s="1"/>
  <c r="U19" i="66" s="1"/>
  <c r="V18" i="66"/>
  <c r="V17" i="66"/>
  <c r="S17" i="66" s="1"/>
  <c r="T17" i="66" s="1"/>
  <c r="U17" i="66" s="1"/>
  <c r="M40" i="56"/>
  <c r="O39" i="56"/>
  <c r="S20" i="56" s="1"/>
  <c r="T20" i="56" s="1"/>
  <c r="U20" i="56" s="1"/>
  <c r="O37" i="56"/>
  <c r="S18" i="56" s="1"/>
  <c r="T18" i="56" s="1"/>
  <c r="U18" i="56" s="1"/>
  <c r="O35" i="56"/>
  <c r="O33" i="56"/>
  <c r="O31" i="56"/>
  <c r="S12" i="56" s="1"/>
  <c r="T12" i="56" s="1"/>
  <c r="U12" i="56" s="1"/>
  <c r="W23" i="56"/>
  <c r="V22" i="56"/>
  <c r="V21" i="56"/>
  <c r="V16" i="56"/>
  <c r="W15" i="56"/>
  <c r="V14" i="56"/>
  <c r="V13" i="56"/>
  <c r="J40" i="57"/>
  <c r="S21" i="57"/>
  <c r="T21" i="57" s="1"/>
  <c r="U21" i="57" s="1"/>
  <c r="L20" i="57"/>
  <c r="M41" i="58"/>
  <c r="D40" i="58"/>
  <c r="D38" i="58"/>
  <c r="D36" i="58"/>
  <c r="D34" i="58"/>
  <c r="M31" i="58"/>
  <c r="G19" i="58"/>
  <c r="G15" i="58"/>
  <c r="N12" i="58"/>
  <c r="O12" i="58" s="1"/>
  <c r="P12" i="58" s="1"/>
  <c r="M40" i="59"/>
  <c r="M36" i="59"/>
  <c r="O35" i="59"/>
  <c r="J35" i="59"/>
  <c r="M32" i="59"/>
  <c r="O31" i="59"/>
  <c r="J31" i="59"/>
  <c r="W18" i="59"/>
  <c r="W17" i="59"/>
  <c r="G34" i="60"/>
  <c r="S17" i="60"/>
  <c r="T17" i="60" s="1"/>
  <c r="U17" i="60" s="1"/>
  <c r="S11" i="60"/>
  <c r="T11" i="60" s="1"/>
  <c r="U11" i="60" s="1"/>
  <c r="I35" i="61"/>
  <c r="I34" i="61"/>
  <c r="I31" i="61"/>
  <c r="G21" i="61"/>
  <c r="M16" i="61"/>
  <c r="G15" i="61"/>
  <c r="G14" i="61"/>
  <c r="M13" i="61"/>
  <c r="G12" i="61"/>
  <c r="W22" i="62"/>
  <c r="U22" i="62" s="1"/>
  <c r="W20" i="62"/>
  <c r="V19" i="62"/>
  <c r="W18" i="62"/>
  <c r="U18" i="62" s="1"/>
  <c r="W16" i="62"/>
  <c r="S16" i="62" s="1"/>
  <c r="D16" i="62"/>
  <c r="V15" i="62"/>
  <c r="W14" i="62"/>
  <c r="W12" i="62"/>
  <c r="T12" i="62" s="1"/>
  <c r="D12" i="62"/>
  <c r="W10" i="62"/>
  <c r="M42" i="63"/>
  <c r="S23" i="63" s="1"/>
  <c r="T23" i="63" s="1"/>
  <c r="U23" i="63" s="1"/>
  <c r="D39" i="63"/>
  <c r="D34" i="63"/>
  <c r="I13" i="63"/>
  <c r="J13" i="63" s="1"/>
  <c r="K13" i="63" s="1"/>
  <c r="G19" i="63"/>
  <c r="H18" i="63"/>
  <c r="I12" i="63"/>
  <c r="J12" i="63" s="1"/>
  <c r="K12" i="63" s="1"/>
  <c r="I42" i="64"/>
  <c r="I41" i="64"/>
  <c r="D40" i="64"/>
  <c r="G38" i="64"/>
  <c r="G20" i="64"/>
  <c r="G16" i="64"/>
  <c r="G12" i="64"/>
  <c r="D38" i="65"/>
  <c r="D21" i="65" s="1"/>
  <c r="E21" i="65" s="1"/>
  <c r="F21" i="65" s="1"/>
  <c r="F37" i="65"/>
  <c r="D36" i="65"/>
  <c r="M32" i="65"/>
  <c r="F32" i="65"/>
  <c r="D30" i="65"/>
  <c r="D13" i="65" s="1"/>
  <c r="E13" i="65" s="1"/>
  <c r="F13" i="65" s="1"/>
  <c r="M28" i="65"/>
  <c r="F28" i="65"/>
  <c r="H20" i="65"/>
  <c r="H19" i="65"/>
  <c r="H18" i="65"/>
  <c r="G17" i="65"/>
  <c r="H12" i="65"/>
  <c r="G11" i="65"/>
  <c r="D11" i="65" s="1"/>
  <c r="E11" i="65" s="1"/>
  <c r="F11" i="65" s="1"/>
  <c r="J42" i="66"/>
  <c r="G40" i="66"/>
  <c r="G38" i="66"/>
  <c r="J35" i="66"/>
  <c r="I33" i="66"/>
  <c r="J31" i="66"/>
  <c r="V23" i="66"/>
  <c r="R22" i="66"/>
  <c r="R21" i="66"/>
  <c r="L17" i="66"/>
  <c r="V16" i="66"/>
  <c r="V15" i="66"/>
  <c r="R14" i="66"/>
  <c r="R13" i="66"/>
  <c r="M38" i="58"/>
  <c r="N19" i="58"/>
  <c r="O19" i="58" s="1"/>
  <c r="P19" i="58" s="1"/>
  <c r="S19" i="60"/>
  <c r="T19" i="60" s="1"/>
  <c r="U19" i="60" s="1"/>
  <c r="F34" i="61"/>
  <c r="F31" i="61"/>
  <c r="T20" i="62"/>
  <c r="N17" i="63"/>
  <c r="O17" i="63" s="1"/>
  <c r="P17" i="63" s="1"/>
  <c r="I14" i="63"/>
  <c r="J14" i="63" s="1"/>
  <c r="K14" i="63" s="1"/>
  <c r="N11" i="63"/>
  <c r="O11" i="63" s="1"/>
  <c r="P11" i="63" s="1"/>
  <c r="I42" i="66"/>
  <c r="O42" i="56"/>
  <c r="J42" i="56"/>
  <c r="M38" i="56"/>
  <c r="J37" i="56"/>
  <c r="M36" i="56"/>
  <c r="S17" i="56" s="1"/>
  <c r="T17" i="56" s="1"/>
  <c r="U17" i="56" s="1"/>
  <c r="J35" i="56"/>
  <c r="M34" i="56"/>
  <c r="J33" i="56"/>
  <c r="M32" i="56"/>
  <c r="J31" i="56"/>
  <c r="W22" i="56"/>
  <c r="W21" i="56"/>
  <c r="V19" i="56"/>
  <c r="W16" i="56"/>
  <c r="W14" i="56"/>
  <c r="I42" i="57"/>
  <c r="I37" i="57"/>
  <c r="I33" i="57"/>
  <c r="R22" i="57"/>
  <c r="R18" i="57"/>
  <c r="R14" i="57"/>
  <c r="D41" i="58"/>
  <c r="F38" i="58"/>
  <c r="M37" i="58"/>
  <c r="M35" i="58"/>
  <c r="O40" i="59"/>
  <c r="M38" i="59"/>
  <c r="S19" i="59" s="1"/>
  <c r="T19" i="59" s="1"/>
  <c r="U19" i="59" s="1"/>
  <c r="O36" i="59"/>
  <c r="W23" i="59"/>
  <c r="W16" i="59"/>
  <c r="S16" i="59" s="1"/>
  <c r="T16" i="59" s="1"/>
  <c r="U16" i="59" s="1"/>
  <c r="I13" i="59"/>
  <c r="J13" i="59" s="1"/>
  <c r="K13" i="59" s="1"/>
  <c r="G38" i="60"/>
  <c r="G37" i="60"/>
  <c r="G32" i="60"/>
  <c r="G31" i="60"/>
  <c r="G28" i="60"/>
  <c r="S20" i="60"/>
  <c r="T20" i="60" s="1"/>
  <c r="U20" i="60" s="1"/>
  <c r="L19" i="60"/>
  <c r="M18" i="60"/>
  <c r="S15" i="60"/>
  <c r="T15" i="60" s="1"/>
  <c r="U15" i="60" s="1"/>
  <c r="M20" i="61"/>
  <c r="G19" i="61"/>
  <c r="G18" i="61"/>
  <c r="M17" i="61"/>
  <c r="F22" i="62"/>
  <c r="W19" i="62"/>
  <c r="S19" i="62" s="1"/>
  <c r="F18" i="62"/>
  <c r="W15" i="62"/>
  <c r="S15" i="62" s="1"/>
  <c r="F14" i="62"/>
  <c r="F10" i="62"/>
  <c r="D42" i="63"/>
  <c r="M41" i="63"/>
  <c r="D41" i="63"/>
  <c r="D40" i="63"/>
  <c r="M38" i="63"/>
  <c r="D37" i="63"/>
  <c r="D33" i="63"/>
  <c r="N12" i="63"/>
  <c r="O12" i="63" s="1"/>
  <c r="P12" i="63" s="1"/>
  <c r="D31" i="63"/>
  <c r="N23" i="63"/>
  <c r="O23" i="63" s="1"/>
  <c r="P23" i="63" s="1"/>
  <c r="I18" i="63"/>
  <c r="J18" i="63" s="1"/>
  <c r="K18" i="63" s="1"/>
  <c r="F40" i="64"/>
  <c r="D39" i="64"/>
  <c r="D35" i="64"/>
  <c r="D31" i="64"/>
  <c r="M22" i="64"/>
  <c r="M18" i="64"/>
  <c r="M14" i="64"/>
  <c r="F38" i="65"/>
  <c r="M37" i="65"/>
  <c r="F36" i="65"/>
  <c r="M35" i="65"/>
  <c r="N17" i="65"/>
  <c r="O17" i="65" s="1"/>
  <c r="P17" i="65" s="1"/>
  <c r="D34" i="65"/>
  <c r="M33" i="65"/>
  <c r="M29" i="65"/>
  <c r="N21" i="65"/>
  <c r="O21" i="65" s="1"/>
  <c r="P21" i="65" s="1"/>
  <c r="H17" i="65"/>
  <c r="G16" i="65"/>
  <c r="G15" i="65"/>
  <c r="D15" i="65" s="1"/>
  <c r="E15" i="65" s="1"/>
  <c r="F15" i="65" s="1"/>
  <c r="L36" i="66"/>
  <c r="L23" i="66"/>
  <c r="V22" i="66"/>
  <c r="L22" i="66"/>
  <c r="V21" i="66"/>
  <c r="S21" i="66" s="1"/>
  <c r="T21" i="66" s="1"/>
  <c r="U21" i="66" s="1"/>
  <c r="R20" i="66"/>
  <c r="N20" i="66" s="1"/>
  <c r="O20" i="66" s="1"/>
  <c r="P20" i="66" s="1"/>
  <c r="R19" i="66"/>
  <c r="S16" i="66"/>
  <c r="T16" i="66" s="1"/>
  <c r="U16" i="66" s="1"/>
  <c r="L16" i="66"/>
  <c r="L15" i="66"/>
  <c r="V14" i="66"/>
  <c r="R12" i="66"/>
  <c r="G36" i="66"/>
  <c r="D36" i="66"/>
  <c r="J36" i="66"/>
  <c r="L34" i="66"/>
  <c r="I34" i="66"/>
  <c r="O34" i="66"/>
  <c r="F34" i="66"/>
  <c r="M34" i="66"/>
  <c r="S15" i="66" s="1"/>
  <c r="T15" i="66" s="1"/>
  <c r="U15" i="66" s="1"/>
  <c r="L30" i="66"/>
  <c r="I30" i="66"/>
  <c r="O30" i="66"/>
  <c r="F30" i="66"/>
  <c r="M30" i="66"/>
  <c r="N16" i="66"/>
  <c r="O16" i="66" s="1"/>
  <c r="P16" i="66" s="1"/>
  <c r="G41" i="66"/>
  <c r="D41" i="66"/>
  <c r="J41" i="66"/>
  <c r="G32" i="66"/>
  <c r="D32" i="66"/>
  <c r="J32" i="66"/>
  <c r="N12" i="66"/>
  <c r="O12" i="66" s="1"/>
  <c r="P12" i="66" s="1"/>
  <c r="G31" i="66"/>
  <c r="L42" i="66"/>
  <c r="F42" i="66"/>
  <c r="E41" i="66"/>
  <c r="I40" i="66"/>
  <c r="D40" i="66"/>
  <c r="L39" i="66"/>
  <c r="F39" i="66"/>
  <c r="I38" i="66"/>
  <c r="D38" i="66"/>
  <c r="L37" i="66"/>
  <c r="N18" i="66" s="1"/>
  <c r="O18" i="66" s="1"/>
  <c r="P18" i="66" s="1"/>
  <c r="F37" i="66"/>
  <c r="I35" i="66"/>
  <c r="D35" i="66"/>
  <c r="D16" i="66" s="1"/>
  <c r="E16" i="66" s="1"/>
  <c r="F16" i="66" s="1"/>
  <c r="C34" i="66"/>
  <c r="L33" i="66"/>
  <c r="N14" i="66" s="1"/>
  <c r="O14" i="66" s="1"/>
  <c r="P14" i="66" s="1"/>
  <c r="F33" i="66"/>
  <c r="E32" i="66"/>
  <c r="I31" i="66"/>
  <c r="D31" i="66"/>
  <c r="D12" i="66" s="1"/>
  <c r="E12" i="66" s="1"/>
  <c r="F12" i="66" s="1"/>
  <c r="C30" i="66"/>
  <c r="M23" i="66"/>
  <c r="G21" i="66"/>
  <c r="D20" i="66"/>
  <c r="E20" i="66" s="1"/>
  <c r="F20" i="66" s="1"/>
  <c r="M19" i="66"/>
  <c r="I19" i="66" s="1"/>
  <c r="J19" i="66" s="1"/>
  <c r="K19" i="66" s="1"/>
  <c r="G17" i="66"/>
  <c r="M15" i="66"/>
  <c r="G13" i="66"/>
  <c r="M11" i="66"/>
  <c r="M42" i="66"/>
  <c r="G42" i="66"/>
  <c r="J40" i="66"/>
  <c r="M39" i="66"/>
  <c r="G39" i="66"/>
  <c r="J38" i="66"/>
  <c r="N19" i="66" s="1"/>
  <c r="O19" i="66" s="1"/>
  <c r="P19" i="66" s="1"/>
  <c r="M37" i="66"/>
  <c r="G37" i="66"/>
  <c r="I18" i="66" s="1"/>
  <c r="J18" i="66" s="1"/>
  <c r="K18" i="66" s="1"/>
  <c r="M33" i="66"/>
  <c r="G22" i="66"/>
  <c r="M20" i="66"/>
  <c r="G18" i="66"/>
  <c r="D18" i="66" s="1"/>
  <c r="E18" i="66" s="1"/>
  <c r="F18" i="66" s="1"/>
  <c r="M16" i="66"/>
  <c r="G14" i="66"/>
  <c r="M12" i="66"/>
  <c r="O42" i="66"/>
  <c r="L40" i="66"/>
  <c r="O39" i="66"/>
  <c r="O37" i="66"/>
  <c r="O33" i="66"/>
  <c r="G23" i="66"/>
  <c r="M21" i="66"/>
  <c r="G19" i="66"/>
  <c r="D19" i="66" s="1"/>
  <c r="E19" i="66" s="1"/>
  <c r="F19" i="66" s="1"/>
  <c r="M17" i="66"/>
  <c r="I17" i="66" s="1"/>
  <c r="J17" i="66" s="1"/>
  <c r="K17" i="66" s="1"/>
  <c r="G15" i="66"/>
  <c r="D14" i="66"/>
  <c r="E14" i="66" s="1"/>
  <c r="F14" i="66" s="1"/>
  <c r="D20" i="65"/>
  <c r="E20" i="65" s="1"/>
  <c r="F20" i="65" s="1"/>
  <c r="S14" i="65"/>
  <c r="T14" i="65" s="1"/>
  <c r="U14" i="65" s="1"/>
  <c r="N20" i="65"/>
  <c r="O20" i="65" s="1"/>
  <c r="P20" i="65" s="1"/>
  <c r="N15" i="65"/>
  <c r="O15" i="65" s="1"/>
  <c r="P15" i="65" s="1"/>
  <c r="N13" i="65"/>
  <c r="O13" i="65" s="1"/>
  <c r="P13" i="65" s="1"/>
  <c r="S11" i="65"/>
  <c r="T11" i="65" s="1"/>
  <c r="U11" i="65" s="1"/>
  <c r="N18" i="65"/>
  <c r="O18" i="65" s="1"/>
  <c r="P18" i="65" s="1"/>
  <c r="N11" i="65"/>
  <c r="O11" i="65" s="1"/>
  <c r="P11" i="65" s="1"/>
  <c r="I35" i="65"/>
  <c r="E35" i="65"/>
  <c r="D35" i="65" s="1"/>
  <c r="I33" i="65"/>
  <c r="E33" i="65"/>
  <c r="D33" i="65" s="1"/>
  <c r="D16" i="65" s="1"/>
  <c r="E16" i="65" s="1"/>
  <c r="F16" i="65" s="1"/>
  <c r="I31" i="65"/>
  <c r="E31" i="65"/>
  <c r="D31" i="65" s="1"/>
  <c r="D14" i="65" s="1"/>
  <c r="E14" i="65" s="1"/>
  <c r="F14" i="65" s="1"/>
  <c r="I29" i="65"/>
  <c r="E29" i="65"/>
  <c r="D29" i="65" s="1"/>
  <c r="D12" i="65" s="1"/>
  <c r="E12" i="65" s="1"/>
  <c r="F12" i="65" s="1"/>
  <c r="M21" i="65"/>
  <c r="L18" i="65"/>
  <c r="M17" i="65"/>
  <c r="L14" i="65"/>
  <c r="I14" i="65" s="1"/>
  <c r="J14" i="65" s="1"/>
  <c r="K14" i="65" s="1"/>
  <c r="M13" i="65"/>
  <c r="K35" i="65"/>
  <c r="J35" i="65" s="1"/>
  <c r="C35" i="65"/>
  <c r="I34" i="65"/>
  <c r="K33" i="65"/>
  <c r="J33" i="65" s="1"/>
  <c r="N16" i="65" s="1"/>
  <c r="O16" i="65" s="1"/>
  <c r="P16" i="65" s="1"/>
  <c r="C33" i="65"/>
  <c r="I32" i="65"/>
  <c r="K31" i="65"/>
  <c r="J31" i="65" s="1"/>
  <c r="N14" i="65" s="1"/>
  <c r="O14" i="65" s="1"/>
  <c r="P14" i="65" s="1"/>
  <c r="C31" i="65"/>
  <c r="I30" i="65"/>
  <c r="K29" i="65"/>
  <c r="J29" i="65" s="1"/>
  <c r="N12" i="65" s="1"/>
  <c r="O12" i="65" s="1"/>
  <c r="P12" i="65" s="1"/>
  <c r="C29" i="65"/>
  <c r="I28" i="65"/>
  <c r="L20" i="65"/>
  <c r="M19" i="65"/>
  <c r="I19" i="65" s="1"/>
  <c r="J19" i="65" s="1"/>
  <c r="K19" i="65" s="1"/>
  <c r="L16" i="65"/>
  <c r="M15" i="65"/>
  <c r="L12" i="65"/>
  <c r="M11" i="65"/>
  <c r="L11" i="65"/>
  <c r="L21" i="65"/>
  <c r="M20" i="65"/>
  <c r="I20" i="65" s="1"/>
  <c r="J20" i="65" s="1"/>
  <c r="K20" i="65" s="1"/>
  <c r="L17" i="65"/>
  <c r="I17" i="65" s="1"/>
  <c r="J17" i="65" s="1"/>
  <c r="K17" i="65" s="1"/>
  <c r="M16" i="65"/>
  <c r="L13" i="65"/>
  <c r="I13" i="65" s="1"/>
  <c r="J13" i="65" s="1"/>
  <c r="K13" i="65" s="1"/>
  <c r="L30" i="64"/>
  <c r="I30" i="64"/>
  <c r="O30" i="64"/>
  <c r="M30" i="64"/>
  <c r="F30" i="64"/>
  <c r="D33" i="64"/>
  <c r="J33" i="64"/>
  <c r="G33" i="64"/>
  <c r="G32" i="64"/>
  <c r="J32" i="64"/>
  <c r="D32" i="64"/>
  <c r="D42" i="64"/>
  <c r="J42" i="64"/>
  <c r="G42" i="64"/>
  <c r="F34" i="64"/>
  <c r="I34" i="64"/>
  <c r="O34" i="64"/>
  <c r="M34" i="64"/>
  <c r="L34" i="64"/>
  <c r="F35" i="64"/>
  <c r="L35" i="64"/>
  <c r="O35" i="64"/>
  <c r="M35" i="64"/>
  <c r="I35" i="64"/>
  <c r="D37" i="64"/>
  <c r="G37" i="64"/>
  <c r="J37" i="64"/>
  <c r="S17" i="64"/>
  <c r="T17" i="64" s="1"/>
  <c r="U17" i="64" s="1"/>
  <c r="S13" i="64"/>
  <c r="T13" i="64" s="1"/>
  <c r="U13" i="64" s="1"/>
  <c r="G40" i="64"/>
  <c r="L42" i="64"/>
  <c r="I40" i="64"/>
  <c r="L39" i="64"/>
  <c r="D38" i="64"/>
  <c r="C34" i="64"/>
  <c r="I31" i="64"/>
  <c r="M23" i="64"/>
  <c r="G21" i="64"/>
  <c r="D21" i="64" s="1"/>
  <c r="E21" i="64" s="1"/>
  <c r="F21" i="64" s="1"/>
  <c r="M19" i="64"/>
  <c r="M15" i="64"/>
  <c r="M11" i="64"/>
  <c r="M42" i="64"/>
  <c r="L41" i="64"/>
  <c r="N22" i="64" s="1"/>
  <c r="O22" i="64" s="1"/>
  <c r="P22" i="64" s="1"/>
  <c r="F41" i="64"/>
  <c r="J40" i="64"/>
  <c r="M39" i="64"/>
  <c r="G39" i="64"/>
  <c r="J38" i="64"/>
  <c r="M37" i="64"/>
  <c r="L36" i="64"/>
  <c r="N17" i="64" s="1"/>
  <c r="O17" i="64" s="1"/>
  <c r="P17" i="64" s="1"/>
  <c r="F36" i="64"/>
  <c r="J35" i="64"/>
  <c r="M33" i="64"/>
  <c r="L32" i="64"/>
  <c r="F32" i="64"/>
  <c r="J31" i="64"/>
  <c r="V23" i="64"/>
  <c r="R23" i="64"/>
  <c r="G22" i="64"/>
  <c r="L21" i="64"/>
  <c r="M20" i="64"/>
  <c r="I20" i="64" s="1"/>
  <c r="J20" i="64" s="1"/>
  <c r="K20" i="64" s="1"/>
  <c r="V19" i="64"/>
  <c r="S19" i="64" s="1"/>
  <c r="T19" i="64" s="1"/>
  <c r="U19" i="64" s="1"/>
  <c r="R19" i="64"/>
  <c r="G18" i="64"/>
  <c r="L17" i="64"/>
  <c r="M16" i="64"/>
  <c r="I16" i="64" s="1"/>
  <c r="J16" i="64" s="1"/>
  <c r="K16" i="64" s="1"/>
  <c r="V15" i="64"/>
  <c r="R15" i="64"/>
  <c r="G14" i="64"/>
  <c r="L13" i="64"/>
  <c r="I13" i="64" s="1"/>
  <c r="J13" i="64" s="1"/>
  <c r="K13" i="64" s="1"/>
  <c r="M12" i="64"/>
  <c r="V11" i="64"/>
  <c r="R11" i="64"/>
  <c r="G31" i="64"/>
  <c r="F42" i="64"/>
  <c r="F39" i="64"/>
  <c r="D20" i="64" s="1"/>
  <c r="E20" i="64" s="1"/>
  <c r="F20" i="64" s="1"/>
  <c r="I38" i="64"/>
  <c r="L37" i="64"/>
  <c r="F37" i="64"/>
  <c r="L33" i="64"/>
  <c r="N14" i="64" s="1"/>
  <c r="O14" i="64" s="1"/>
  <c r="P14" i="64" s="1"/>
  <c r="F33" i="64"/>
  <c r="C30" i="64"/>
  <c r="G17" i="64"/>
  <c r="G13" i="64"/>
  <c r="D13" i="64" s="1"/>
  <c r="E13" i="64" s="1"/>
  <c r="F13" i="64" s="1"/>
  <c r="O42" i="64"/>
  <c r="G41" i="64"/>
  <c r="L40" i="64"/>
  <c r="O39" i="64"/>
  <c r="O37" i="64"/>
  <c r="O33" i="64"/>
  <c r="L31" i="64"/>
  <c r="G23" i="64"/>
  <c r="D23" i="64" s="1"/>
  <c r="E23" i="64" s="1"/>
  <c r="F23" i="64" s="1"/>
  <c r="L22" i="64"/>
  <c r="M21" i="64"/>
  <c r="V20" i="64"/>
  <c r="R20" i="64"/>
  <c r="N20" i="64" s="1"/>
  <c r="O20" i="64" s="1"/>
  <c r="P20" i="64" s="1"/>
  <c r="G19" i="64"/>
  <c r="L18" i="64"/>
  <c r="I18" i="64" s="1"/>
  <c r="J18" i="64" s="1"/>
  <c r="K18" i="64" s="1"/>
  <c r="M17" i="64"/>
  <c r="V16" i="64"/>
  <c r="S16" i="64" s="1"/>
  <c r="T16" i="64" s="1"/>
  <c r="U16" i="64" s="1"/>
  <c r="R16" i="64"/>
  <c r="G15" i="64"/>
  <c r="L14" i="64"/>
  <c r="V12" i="64"/>
  <c r="S12" i="64" s="1"/>
  <c r="T12" i="64" s="1"/>
  <c r="U12" i="64" s="1"/>
  <c r="I21" i="63"/>
  <c r="J21" i="63" s="1"/>
  <c r="K21" i="63" s="1"/>
  <c r="I20" i="63"/>
  <c r="J20" i="63" s="1"/>
  <c r="K20" i="63" s="1"/>
  <c r="N21" i="63"/>
  <c r="O21" i="63" s="1"/>
  <c r="P21" i="63" s="1"/>
  <c r="I19" i="63"/>
  <c r="J19" i="63" s="1"/>
  <c r="K19" i="63" s="1"/>
  <c r="N15" i="63"/>
  <c r="O15" i="63" s="1"/>
  <c r="P15" i="63" s="1"/>
  <c r="N14" i="63"/>
  <c r="O14" i="63" s="1"/>
  <c r="P14" i="63" s="1"/>
  <c r="N13" i="63"/>
  <c r="O13" i="63" s="1"/>
  <c r="P13" i="63" s="1"/>
  <c r="I11" i="63"/>
  <c r="J11" i="63" s="1"/>
  <c r="K11" i="63" s="1"/>
  <c r="I23" i="63"/>
  <c r="J23" i="63" s="1"/>
  <c r="K23" i="63" s="1"/>
  <c r="S19" i="63"/>
  <c r="T19" i="63" s="1"/>
  <c r="U19" i="63" s="1"/>
  <c r="K41" i="63"/>
  <c r="J41" i="63" s="1"/>
  <c r="N22" i="63" s="1"/>
  <c r="O22" i="63" s="1"/>
  <c r="P22" i="63" s="1"/>
  <c r="C41" i="63"/>
  <c r="F39" i="63"/>
  <c r="F36" i="63"/>
  <c r="F34" i="63"/>
  <c r="F32" i="63"/>
  <c r="F30" i="63"/>
  <c r="H23" i="63"/>
  <c r="G20" i="63"/>
  <c r="D20" i="63" s="1"/>
  <c r="E20" i="63" s="1"/>
  <c r="F20" i="63" s="1"/>
  <c r="H19" i="63"/>
  <c r="G16" i="63"/>
  <c r="H15" i="63"/>
  <c r="G12" i="63"/>
  <c r="H11" i="63"/>
  <c r="D11" i="63" s="1"/>
  <c r="E11" i="63" s="1"/>
  <c r="F11" i="63" s="1"/>
  <c r="F42" i="63"/>
  <c r="H41" i="63"/>
  <c r="G41" i="63" s="1"/>
  <c r="I22" i="63" s="1"/>
  <c r="J22" i="63" s="1"/>
  <c r="K22" i="63" s="1"/>
  <c r="F40" i="63"/>
  <c r="G21" i="63"/>
  <c r="H20" i="63"/>
  <c r="G17" i="63"/>
  <c r="H16" i="63"/>
  <c r="G13" i="63"/>
  <c r="H12" i="63"/>
  <c r="F37" i="63"/>
  <c r="F35" i="63"/>
  <c r="F33" i="63"/>
  <c r="G22" i="63"/>
  <c r="H21" i="63"/>
  <c r="G18" i="63"/>
  <c r="D18" i="63" s="1"/>
  <c r="E18" i="63" s="1"/>
  <c r="F18" i="63" s="1"/>
  <c r="H17" i="63"/>
  <c r="G14" i="63"/>
  <c r="N10" i="62"/>
  <c r="J10" i="62"/>
  <c r="D18" i="62"/>
  <c r="S11" i="62"/>
  <c r="D10" i="62"/>
  <c r="M22" i="62"/>
  <c r="K22" i="62" s="1"/>
  <c r="E22" i="62"/>
  <c r="L19" i="62"/>
  <c r="D19" i="62"/>
  <c r="T15" i="62"/>
  <c r="L15" i="62"/>
  <c r="D15" i="62"/>
  <c r="S12" i="62"/>
  <c r="L11" i="62"/>
  <c r="D11" i="62"/>
  <c r="T21" i="62"/>
  <c r="P21" i="62"/>
  <c r="L21" i="62"/>
  <c r="U20" i="62"/>
  <c r="Q20" i="62"/>
  <c r="M20" i="62"/>
  <c r="E20" i="62"/>
  <c r="R19" i="62"/>
  <c r="F19" i="62"/>
  <c r="T17" i="62"/>
  <c r="L17" i="62"/>
  <c r="U16" i="62"/>
  <c r="Q16" i="62"/>
  <c r="M16" i="62"/>
  <c r="E16" i="62"/>
  <c r="R15" i="62"/>
  <c r="F15" i="62"/>
  <c r="T13" i="62"/>
  <c r="P13" i="62"/>
  <c r="L13" i="62"/>
  <c r="Q12" i="62"/>
  <c r="M12" i="62"/>
  <c r="J12" i="62" s="1"/>
  <c r="E12" i="62"/>
  <c r="R11" i="62"/>
  <c r="P11" i="62" s="1"/>
  <c r="F11" i="62"/>
  <c r="O10" i="62"/>
  <c r="K10" i="62"/>
  <c r="D14" i="62"/>
  <c r="S20" i="62"/>
  <c r="M18" i="62"/>
  <c r="J18" i="62" s="1"/>
  <c r="M14" i="62"/>
  <c r="J14" i="62" s="1"/>
  <c r="M10" i="62"/>
  <c r="I10" i="62" s="1"/>
  <c r="R22" i="62"/>
  <c r="P22" i="62" s="1"/>
  <c r="L20" i="62"/>
  <c r="Q19" i="62"/>
  <c r="M19" i="62"/>
  <c r="R18" i="62"/>
  <c r="P18" i="62" s="1"/>
  <c r="L16" i="62"/>
  <c r="Q15" i="62"/>
  <c r="M15" i="62"/>
  <c r="R14" i="62"/>
  <c r="P14" i="62" s="1"/>
  <c r="D37" i="61"/>
  <c r="J37" i="61"/>
  <c r="G37" i="61"/>
  <c r="D33" i="61"/>
  <c r="J33" i="61"/>
  <c r="G33" i="61"/>
  <c r="I29" i="61"/>
  <c r="O29" i="61"/>
  <c r="M29" i="61"/>
  <c r="F29" i="61"/>
  <c r="L29" i="61"/>
  <c r="G28" i="61"/>
  <c r="D28" i="61"/>
  <c r="J28" i="61"/>
  <c r="G36" i="61"/>
  <c r="D36" i="61"/>
  <c r="J36" i="61"/>
  <c r="G32" i="61"/>
  <c r="J32" i="61"/>
  <c r="D32" i="61"/>
  <c r="J31" i="61"/>
  <c r="G31" i="61"/>
  <c r="D31" i="61"/>
  <c r="D14" i="61" s="1"/>
  <c r="E14" i="61" s="1"/>
  <c r="F14" i="61" s="1"/>
  <c r="D18" i="61"/>
  <c r="E18" i="61" s="1"/>
  <c r="F18" i="61" s="1"/>
  <c r="G34" i="61"/>
  <c r="I17" i="61" s="1"/>
  <c r="J17" i="61" s="1"/>
  <c r="K17" i="61" s="1"/>
  <c r="G30" i="61"/>
  <c r="D38" i="61"/>
  <c r="L36" i="61"/>
  <c r="F36" i="61"/>
  <c r="J35" i="61"/>
  <c r="D34" i="61"/>
  <c r="L32" i="61"/>
  <c r="C29" i="61"/>
  <c r="F28" i="61"/>
  <c r="D11" i="61" s="1"/>
  <c r="E11" i="61" s="1"/>
  <c r="F11" i="61" s="1"/>
  <c r="L21" i="61"/>
  <c r="V19" i="61"/>
  <c r="R15" i="61"/>
  <c r="L13" i="61"/>
  <c r="I13" i="61" s="1"/>
  <c r="J13" i="61" s="1"/>
  <c r="K13" i="61" s="1"/>
  <c r="V11" i="61"/>
  <c r="S11" i="61" s="1"/>
  <c r="T11" i="61" s="1"/>
  <c r="U11" i="61" s="1"/>
  <c r="R11" i="61"/>
  <c r="L38" i="61"/>
  <c r="E37" i="61"/>
  <c r="O36" i="61"/>
  <c r="I36" i="61"/>
  <c r="M35" i="61"/>
  <c r="S18" i="61" s="1"/>
  <c r="T18" i="61" s="1"/>
  <c r="U18" i="61" s="1"/>
  <c r="L34" i="61"/>
  <c r="E33" i="61"/>
  <c r="O32" i="61"/>
  <c r="I32" i="61"/>
  <c r="M31" i="61"/>
  <c r="S14" i="61" s="1"/>
  <c r="T14" i="61" s="1"/>
  <c r="U14" i="61" s="1"/>
  <c r="O28" i="61"/>
  <c r="I28" i="61"/>
  <c r="V21" i="61"/>
  <c r="S21" i="61" s="1"/>
  <c r="T21" i="61" s="1"/>
  <c r="U21" i="61" s="1"/>
  <c r="R21" i="61"/>
  <c r="W20" i="61"/>
  <c r="L19" i="61"/>
  <c r="V17" i="61"/>
  <c r="S17" i="61" s="1"/>
  <c r="T17" i="61" s="1"/>
  <c r="U17" i="61" s="1"/>
  <c r="R17" i="61"/>
  <c r="W16" i="61"/>
  <c r="L15" i="61"/>
  <c r="I14" i="61"/>
  <c r="J14" i="61" s="1"/>
  <c r="K14" i="61" s="1"/>
  <c r="V13" i="61"/>
  <c r="S13" i="61" s="1"/>
  <c r="T13" i="61" s="1"/>
  <c r="U13" i="61" s="1"/>
  <c r="R13" i="61"/>
  <c r="N13" i="61" s="1"/>
  <c r="O13" i="61" s="1"/>
  <c r="P13" i="61" s="1"/>
  <c r="W12" i="61"/>
  <c r="L11" i="61"/>
  <c r="G38" i="61"/>
  <c r="I21" i="61" s="1"/>
  <c r="J21" i="61" s="1"/>
  <c r="K21" i="61" s="1"/>
  <c r="F32" i="61"/>
  <c r="D30" i="61"/>
  <c r="D13" i="61" s="1"/>
  <c r="E13" i="61" s="1"/>
  <c r="F13" i="61" s="1"/>
  <c r="L28" i="61"/>
  <c r="R19" i="61"/>
  <c r="L17" i="61"/>
  <c r="V15" i="61"/>
  <c r="L35" i="61"/>
  <c r="L31" i="61"/>
  <c r="V20" i="61"/>
  <c r="R20" i="61"/>
  <c r="W19" i="61"/>
  <c r="L18" i="61"/>
  <c r="V16" i="61"/>
  <c r="R16" i="61"/>
  <c r="W15" i="61"/>
  <c r="L14" i="61"/>
  <c r="V12" i="61"/>
  <c r="S12" i="60"/>
  <c r="T12" i="60" s="1"/>
  <c r="U12" i="60" s="1"/>
  <c r="S16" i="60"/>
  <c r="T16" i="60" s="1"/>
  <c r="U16" i="60" s="1"/>
  <c r="S18" i="60"/>
  <c r="T18" i="60" s="1"/>
  <c r="U18" i="60" s="1"/>
  <c r="N11" i="60"/>
  <c r="O11" i="60" s="1"/>
  <c r="P11" i="60" s="1"/>
  <c r="I38" i="60"/>
  <c r="C35" i="60"/>
  <c r="I34" i="60"/>
  <c r="K31" i="60"/>
  <c r="J31" i="60" s="1"/>
  <c r="C31" i="60"/>
  <c r="I30" i="60"/>
  <c r="L20" i="60"/>
  <c r="L16" i="60"/>
  <c r="M11" i="60"/>
  <c r="I11" i="60" s="1"/>
  <c r="J11" i="60" s="1"/>
  <c r="K11" i="60" s="1"/>
  <c r="I37" i="60"/>
  <c r="E37" i="60"/>
  <c r="D37" i="60" s="1"/>
  <c r="D20" i="60" s="1"/>
  <c r="E20" i="60" s="1"/>
  <c r="F20" i="60" s="1"/>
  <c r="I35" i="60"/>
  <c r="E35" i="60"/>
  <c r="D35" i="60" s="1"/>
  <c r="D18" i="60" s="1"/>
  <c r="E18" i="60" s="1"/>
  <c r="F18" i="60" s="1"/>
  <c r="I33" i="60"/>
  <c r="E33" i="60"/>
  <c r="D33" i="60" s="1"/>
  <c r="D16" i="60" s="1"/>
  <c r="E16" i="60" s="1"/>
  <c r="F16" i="60" s="1"/>
  <c r="I31" i="60"/>
  <c r="E31" i="60"/>
  <c r="D31" i="60" s="1"/>
  <c r="D14" i="60" s="1"/>
  <c r="E14" i="60" s="1"/>
  <c r="F14" i="60" s="1"/>
  <c r="I29" i="60"/>
  <c r="E29" i="60"/>
  <c r="D29" i="60" s="1"/>
  <c r="D12" i="60" s="1"/>
  <c r="E12" i="60" s="1"/>
  <c r="F12" i="60" s="1"/>
  <c r="Q21" i="60"/>
  <c r="N21" i="60" s="1"/>
  <c r="O21" i="60" s="1"/>
  <c r="P21" i="60" s="1"/>
  <c r="M21" i="60"/>
  <c r="R20" i="60"/>
  <c r="L18" i="60"/>
  <c r="Q17" i="60"/>
  <c r="N17" i="60" s="1"/>
  <c r="O17" i="60" s="1"/>
  <c r="P17" i="60" s="1"/>
  <c r="M17" i="60"/>
  <c r="R16" i="60"/>
  <c r="L14" i="60"/>
  <c r="I14" i="60" s="1"/>
  <c r="J14" i="60" s="1"/>
  <c r="K14" i="60" s="1"/>
  <c r="Q13" i="60"/>
  <c r="N13" i="60" s="1"/>
  <c r="O13" i="60" s="1"/>
  <c r="P13" i="60" s="1"/>
  <c r="M13" i="60"/>
  <c r="R12" i="60"/>
  <c r="K37" i="60"/>
  <c r="J37" i="60" s="1"/>
  <c r="C37" i="60"/>
  <c r="I36" i="60"/>
  <c r="K35" i="60"/>
  <c r="J35" i="60" s="1"/>
  <c r="K33" i="60"/>
  <c r="J33" i="60" s="1"/>
  <c r="C33" i="60"/>
  <c r="I32" i="60"/>
  <c r="K29" i="60"/>
  <c r="J29" i="60" s="1"/>
  <c r="C29" i="60"/>
  <c r="M19" i="60"/>
  <c r="M15" i="60"/>
  <c r="I15" i="60" s="1"/>
  <c r="J15" i="60" s="1"/>
  <c r="K15" i="60" s="1"/>
  <c r="L12" i="60"/>
  <c r="I12" i="60" s="1"/>
  <c r="J12" i="60" s="1"/>
  <c r="K12" i="60" s="1"/>
  <c r="L37" i="60"/>
  <c r="L35" i="60"/>
  <c r="L33" i="60"/>
  <c r="L31" i="60"/>
  <c r="L21" i="60"/>
  <c r="Q20" i="60"/>
  <c r="M20" i="60"/>
  <c r="R19" i="60"/>
  <c r="N19" i="60" s="1"/>
  <c r="O19" i="60" s="1"/>
  <c r="P19" i="60" s="1"/>
  <c r="L17" i="60"/>
  <c r="Q16" i="60"/>
  <c r="M16" i="60"/>
  <c r="I16" i="60" s="1"/>
  <c r="J16" i="60" s="1"/>
  <c r="K16" i="60" s="1"/>
  <c r="R15" i="60"/>
  <c r="N15" i="60" s="1"/>
  <c r="O15" i="60" s="1"/>
  <c r="P15" i="60" s="1"/>
  <c r="L13" i="60"/>
  <c r="Q12" i="60"/>
  <c r="N12" i="60" s="1"/>
  <c r="O12" i="60" s="1"/>
  <c r="P12" i="60" s="1"/>
  <c r="L34" i="59"/>
  <c r="I34" i="59"/>
  <c r="O34" i="59"/>
  <c r="M34" i="59"/>
  <c r="F34" i="59"/>
  <c r="I30" i="59"/>
  <c r="O30" i="59"/>
  <c r="F30" i="59"/>
  <c r="M30" i="59"/>
  <c r="S11" i="59" s="1"/>
  <c r="T11" i="59" s="1"/>
  <c r="U11" i="59" s="1"/>
  <c r="L30" i="59"/>
  <c r="N16" i="59"/>
  <c r="O16" i="59" s="1"/>
  <c r="P16" i="59" s="1"/>
  <c r="S15" i="59"/>
  <c r="T15" i="59" s="1"/>
  <c r="U15" i="59" s="1"/>
  <c r="G38" i="59"/>
  <c r="G35" i="59"/>
  <c r="L42" i="59"/>
  <c r="N23" i="59" s="1"/>
  <c r="O23" i="59" s="1"/>
  <c r="P23" i="59" s="1"/>
  <c r="F42" i="59"/>
  <c r="D40" i="59"/>
  <c r="L39" i="59"/>
  <c r="N20" i="59" s="1"/>
  <c r="O20" i="59" s="1"/>
  <c r="P20" i="59" s="1"/>
  <c r="F39" i="59"/>
  <c r="I38" i="59"/>
  <c r="D38" i="59"/>
  <c r="L37" i="59"/>
  <c r="F37" i="59"/>
  <c r="I35" i="59"/>
  <c r="D35" i="59"/>
  <c r="C34" i="59"/>
  <c r="L33" i="59"/>
  <c r="N14" i="59" s="1"/>
  <c r="O14" i="59" s="1"/>
  <c r="P14" i="59" s="1"/>
  <c r="F33" i="59"/>
  <c r="I31" i="59"/>
  <c r="D31" i="59"/>
  <c r="C30" i="59"/>
  <c r="M23" i="59"/>
  <c r="G21" i="59"/>
  <c r="D21" i="59" s="1"/>
  <c r="E21" i="59" s="1"/>
  <c r="F21" i="59" s="1"/>
  <c r="D20" i="59"/>
  <c r="E20" i="59" s="1"/>
  <c r="F20" i="59" s="1"/>
  <c r="M19" i="59"/>
  <c r="G17" i="59"/>
  <c r="D16" i="59"/>
  <c r="E16" i="59" s="1"/>
  <c r="F16" i="59" s="1"/>
  <c r="M15" i="59"/>
  <c r="G13" i="59"/>
  <c r="D13" i="59" s="1"/>
  <c r="E13" i="59" s="1"/>
  <c r="F13" i="59" s="1"/>
  <c r="M11" i="59"/>
  <c r="G31" i="59"/>
  <c r="M42" i="59"/>
  <c r="G42" i="59"/>
  <c r="M39" i="59"/>
  <c r="G39" i="59"/>
  <c r="M37" i="59"/>
  <c r="G37" i="59"/>
  <c r="M33" i="59"/>
  <c r="G33" i="59"/>
  <c r="I14" i="59" s="1"/>
  <c r="J14" i="59" s="1"/>
  <c r="K14" i="59" s="1"/>
  <c r="G22" i="59"/>
  <c r="D22" i="59" s="1"/>
  <c r="E22" i="59" s="1"/>
  <c r="F22" i="59" s="1"/>
  <c r="M20" i="59"/>
  <c r="G18" i="59"/>
  <c r="D18" i="59" s="1"/>
  <c r="E18" i="59" s="1"/>
  <c r="F18" i="59" s="1"/>
  <c r="M16" i="59"/>
  <c r="G14" i="59"/>
  <c r="M12" i="59"/>
  <c r="O42" i="59"/>
  <c r="G41" i="59"/>
  <c r="I22" i="59" s="1"/>
  <c r="J22" i="59" s="1"/>
  <c r="K22" i="59" s="1"/>
  <c r="O39" i="59"/>
  <c r="O37" i="59"/>
  <c r="G36" i="59"/>
  <c r="O33" i="59"/>
  <c r="G23" i="59"/>
  <c r="M21" i="59"/>
  <c r="I21" i="59" s="1"/>
  <c r="J21" i="59" s="1"/>
  <c r="K21" i="59" s="1"/>
  <c r="G19" i="59"/>
  <c r="M17" i="59"/>
  <c r="G15" i="59"/>
  <c r="D14" i="59"/>
  <c r="E14" i="59" s="1"/>
  <c r="F14" i="59" s="1"/>
  <c r="S22" i="58"/>
  <c r="T22" i="58" s="1"/>
  <c r="U22" i="58" s="1"/>
  <c r="N16" i="58"/>
  <c r="O16" i="58" s="1"/>
  <c r="P16" i="58" s="1"/>
  <c r="N23" i="58"/>
  <c r="O23" i="58" s="1"/>
  <c r="P23" i="58" s="1"/>
  <c r="S19" i="58"/>
  <c r="T19" i="58" s="1"/>
  <c r="U19" i="58" s="1"/>
  <c r="S16" i="58"/>
  <c r="T16" i="58" s="1"/>
  <c r="U16" i="58" s="1"/>
  <c r="S12" i="58"/>
  <c r="T12" i="58" s="1"/>
  <c r="U12" i="58" s="1"/>
  <c r="N21" i="58"/>
  <c r="O21" i="58" s="1"/>
  <c r="P21" i="58" s="1"/>
  <c r="H18" i="58"/>
  <c r="H14" i="58"/>
  <c r="F39" i="58"/>
  <c r="F36" i="58"/>
  <c r="D35" i="58"/>
  <c r="F34" i="58"/>
  <c r="F32" i="58"/>
  <c r="D31" i="58"/>
  <c r="F30" i="58"/>
  <c r="G20" i="58"/>
  <c r="M18" i="58"/>
  <c r="G16" i="58"/>
  <c r="H15" i="58"/>
  <c r="D15" i="58" s="1"/>
  <c r="E15" i="58" s="1"/>
  <c r="F15" i="58" s="1"/>
  <c r="M14" i="58"/>
  <c r="G12" i="58"/>
  <c r="H11" i="58"/>
  <c r="F42" i="58"/>
  <c r="H41" i="58"/>
  <c r="G41" i="58" s="1"/>
  <c r="F40" i="58"/>
  <c r="I37" i="58"/>
  <c r="K36" i="58"/>
  <c r="J36" i="58" s="1"/>
  <c r="N17" i="58" s="1"/>
  <c r="O17" i="58" s="1"/>
  <c r="P17" i="58" s="1"/>
  <c r="C36" i="58"/>
  <c r="I35" i="58"/>
  <c r="K34" i="58"/>
  <c r="J34" i="58" s="1"/>
  <c r="N15" i="58" s="1"/>
  <c r="O15" i="58" s="1"/>
  <c r="P15" i="58" s="1"/>
  <c r="C34" i="58"/>
  <c r="I33" i="58"/>
  <c r="K32" i="58"/>
  <c r="J32" i="58" s="1"/>
  <c r="N13" i="58" s="1"/>
  <c r="O13" i="58" s="1"/>
  <c r="P13" i="58" s="1"/>
  <c r="C32" i="58"/>
  <c r="I31" i="58"/>
  <c r="K30" i="58"/>
  <c r="J30" i="58" s="1"/>
  <c r="N11" i="58" s="1"/>
  <c r="O11" i="58" s="1"/>
  <c r="P11" i="58" s="1"/>
  <c r="C30" i="58"/>
  <c r="M23" i="58"/>
  <c r="I23" i="58" s="1"/>
  <c r="J23" i="58" s="1"/>
  <c r="K23" i="58" s="1"/>
  <c r="G21" i="58"/>
  <c r="L20" i="58"/>
  <c r="H20" i="58"/>
  <c r="M19" i="58"/>
  <c r="I19" i="58" s="1"/>
  <c r="J19" i="58" s="1"/>
  <c r="K19" i="58" s="1"/>
  <c r="G17" i="58"/>
  <c r="L16" i="58"/>
  <c r="H16" i="58"/>
  <c r="M15" i="58"/>
  <c r="I15" i="58" s="1"/>
  <c r="J15" i="58" s="1"/>
  <c r="K15" i="58" s="1"/>
  <c r="G13" i="58"/>
  <c r="D13" i="58" s="1"/>
  <c r="E13" i="58" s="1"/>
  <c r="F13" i="58" s="1"/>
  <c r="L12" i="58"/>
  <c r="H12" i="58"/>
  <c r="D12" i="58" s="1"/>
  <c r="E12" i="58" s="1"/>
  <c r="F12" i="58" s="1"/>
  <c r="M11" i="58"/>
  <c r="I11" i="58" s="1"/>
  <c r="J11" i="58" s="1"/>
  <c r="K11" i="58" s="1"/>
  <c r="K41" i="58"/>
  <c r="J41" i="58" s="1"/>
  <c r="N22" i="58" s="1"/>
  <c r="O22" i="58" s="1"/>
  <c r="P22" i="58" s="1"/>
  <c r="C41" i="58"/>
  <c r="D37" i="58"/>
  <c r="D33" i="58"/>
  <c r="H23" i="58"/>
  <c r="D23" i="58" s="1"/>
  <c r="E23" i="58" s="1"/>
  <c r="F23" i="58" s="1"/>
  <c r="H19" i="58"/>
  <c r="D19" i="58" s="1"/>
  <c r="E19" i="58" s="1"/>
  <c r="F19" i="58" s="1"/>
  <c r="I41" i="58"/>
  <c r="F37" i="58"/>
  <c r="F35" i="58"/>
  <c r="F33" i="58"/>
  <c r="G22" i="58"/>
  <c r="D22" i="58" s="1"/>
  <c r="E22" i="58" s="1"/>
  <c r="F22" i="58" s="1"/>
  <c r="L21" i="58"/>
  <c r="I21" i="58" s="1"/>
  <c r="J21" i="58" s="1"/>
  <c r="K21" i="58" s="1"/>
  <c r="H21" i="58"/>
  <c r="D21" i="58" s="1"/>
  <c r="E21" i="58" s="1"/>
  <c r="F21" i="58" s="1"/>
  <c r="M20" i="58"/>
  <c r="I20" i="58" s="1"/>
  <c r="J20" i="58" s="1"/>
  <c r="K20" i="58" s="1"/>
  <c r="G18" i="58"/>
  <c r="L17" i="58"/>
  <c r="I17" i="58" s="1"/>
  <c r="J17" i="58" s="1"/>
  <c r="K17" i="58" s="1"/>
  <c r="H17" i="58"/>
  <c r="M16" i="58"/>
  <c r="G14" i="58"/>
  <c r="L13" i="58"/>
  <c r="I13" i="58" s="1"/>
  <c r="J13" i="58" s="1"/>
  <c r="K13" i="58" s="1"/>
  <c r="F31" i="57"/>
  <c r="D12" i="57" s="1"/>
  <c r="E12" i="57" s="1"/>
  <c r="F12" i="57" s="1"/>
  <c r="L31" i="57"/>
  <c r="M31" i="57"/>
  <c r="I31" i="57"/>
  <c r="O31" i="57"/>
  <c r="D42" i="57"/>
  <c r="J42" i="57"/>
  <c r="G42" i="57"/>
  <c r="D37" i="57"/>
  <c r="D18" i="57" s="1"/>
  <c r="E18" i="57" s="1"/>
  <c r="F18" i="57" s="1"/>
  <c r="G37" i="57"/>
  <c r="J37" i="57"/>
  <c r="D33" i="57"/>
  <c r="G33" i="57"/>
  <c r="J33" i="57"/>
  <c r="S13" i="57"/>
  <c r="T13" i="57" s="1"/>
  <c r="U13" i="57" s="1"/>
  <c r="F34" i="57"/>
  <c r="I34" i="57"/>
  <c r="O34" i="57"/>
  <c r="M34" i="57"/>
  <c r="L34" i="57"/>
  <c r="F30" i="57"/>
  <c r="I30" i="57"/>
  <c r="O30" i="57"/>
  <c r="M30" i="57"/>
  <c r="L30" i="57"/>
  <c r="G40" i="57"/>
  <c r="G35" i="57"/>
  <c r="F42" i="57"/>
  <c r="D40" i="57"/>
  <c r="F39" i="57"/>
  <c r="D20" i="57" s="1"/>
  <c r="E20" i="57" s="1"/>
  <c r="F20" i="57" s="1"/>
  <c r="I38" i="57"/>
  <c r="L37" i="57"/>
  <c r="I35" i="57"/>
  <c r="C34" i="57"/>
  <c r="F33" i="57"/>
  <c r="C30" i="57"/>
  <c r="M23" i="57"/>
  <c r="G21" i="57"/>
  <c r="G17" i="57"/>
  <c r="D16" i="57"/>
  <c r="E16" i="57" s="1"/>
  <c r="F16" i="57" s="1"/>
  <c r="M15" i="57"/>
  <c r="G13" i="57"/>
  <c r="L12" i="57"/>
  <c r="M11" i="57"/>
  <c r="M42" i="57"/>
  <c r="L41" i="57"/>
  <c r="F41" i="57"/>
  <c r="M39" i="57"/>
  <c r="G39" i="57"/>
  <c r="J38" i="57"/>
  <c r="M37" i="57"/>
  <c r="L36" i="57"/>
  <c r="N17" i="57" s="1"/>
  <c r="O17" i="57" s="1"/>
  <c r="P17" i="57" s="1"/>
  <c r="F36" i="57"/>
  <c r="D17" i="57" s="1"/>
  <c r="E17" i="57" s="1"/>
  <c r="F17" i="57" s="1"/>
  <c r="J35" i="57"/>
  <c r="M33" i="57"/>
  <c r="L32" i="57"/>
  <c r="N13" i="57" s="1"/>
  <c r="O13" i="57" s="1"/>
  <c r="P13" i="57" s="1"/>
  <c r="F32" i="57"/>
  <c r="D13" i="57" s="1"/>
  <c r="E13" i="57" s="1"/>
  <c r="F13" i="57" s="1"/>
  <c r="J31" i="57"/>
  <c r="N12" i="57" s="1"/>
  <c r="O12" i="57" s="1"/>
  <c r="P12" i="57" s="1"/>
  <c r="V23" i="57"/>
  <c r="R23" i="57"/>
  <c r="S22" i="57"/>
  <c r="T22" i="57" s="1"/>
  <c r="U22" i="57" s="1"/>
  <c r="G22" i="57"/>
  <c r="L21" i="57"/>
  <c r="M20" i="57"/>
  <c r="I20" i="57" s="1"/>
  <c r="J20" i="57" s="1"/>
  <c r="K20" i="57" s="1"/>
  <c r="V19" i="57"/>
  <c r="R19" i="57"/>
  <c r="G18" i="57"/>
  <c r="L17" i="57"/>
  <c r="M16" i="57"/>
  <c r="V15" i="57"/>
  <c r="R15" i="57"/>
  <c r="G14" i="57"/>
  <c r="L13" i="57"/>
  <c r="M12" i="57"/>
  <c r="V11" i="57"/>
  <c r="R11" i="57"/>
  <c r="L42" i="57"/>
  <c r="I40" i="57"/>
  <c r="L39" i="57"/>
  <c r="F37" i="57"/>
  <c r="L33" i="57"/>
  <c r="M19" i="57"/>
  <c r="O42" i="57"/>
  <c r="G41" i="57"/>
  <c r="L40" i="57"/>
  <c r="N21" i="57" s="1"/>
  <c r="O21" i="57" s="1"/>
  <c r="P21" i="57" s="1"/>
  <c r="O39" i="57"/>
  <c r="L38" i="57"/>
  <c r="O37" i="57"/>
  <c r="S18" i="57" s="1"/>
  <c r="T18" i="57" s="1"/>
  <c r="U18" i="57" s="1"/>
  <c r="G36" i="57"/>
  <c r="O33" i="57"/>
  <c r="S14" i="57" s="1"/>
  <c r="T14" i="57" s="1"/>
  <c r="U14" i="57" s="1"/>
  <c r="G23" i="57"/>
  <c r="D23" i="57" s="1"/>
  <c r="E23" i="57" s="1"/>
  <c r="F23" i="57" s="1"/>
  <c r="L22" i="57"/>
  <c r="M21" i="57"/>
  <c r="I21" i="57" s="1"/>
  <c r="J21" i="57" s="1"/>
  <c r="K21" i="57" s="1"/>
  <c r="V20" i="57"/>
  <c r="R20" i="57"/>
  <c r="S19" i="57"/>
  <c r="T19" i="57" s="1"/>
  <c r="U19" i="57" s="1"/>
  <c r="G19" i="57"/>
  <c r="D19" i="57" s="1"/>
  <c r="E19" i="57" s="1"/>
  <c r="F19" i="57" s="1"/>
  <c r="L18" i="57"/>
  <c r="M17" i="57"/>
  <c r="I17" i="57" s="1"/>
  <c r="J17" i="57" s="1"/>
  <c r="K17" i="57" s="1"/>
  <c r="V16" i="57"/>
  <c r="S16" i="57" s="1"/>
  <c r="T16" i="57" s="1"/>
  <c r="U16" i="57" s="1"/>
  <c r="R16" i="57"/>
  <c r="G15" i="57"/>
  <c r="L14" i="57"/>
  <c r="V12" i="57"/>
  <c r="S19" i="56"/>
  <c r="T19" i="56" s="1"/>
  <c r="U19" i="56" s="1"/>
  <c r="N23" i="56"/>
  <c r="O23" i="56" s="1"/>
  <c r="P23" i="56" s="1"/>
  <c r="N16" i="56"/>
  <c r="O16" i="56" s="1"/>
  <c r="P16" i="56" s="1"/>
  <c r="D37" i="56"/>
  <c r="F36" i="56"/>
  <c r="F34" i="56"/>
  <c r="F32" i="56"/>
  <c r="D31" i="56"/>
  <c r="H23" i="56"/>
  <c r="H15" i="56"/>
  <c r="D15" i="56" s="1"/>
  <c r="E15" i="56" s="1"/>
  <c r="F15" i="56" s="1"/>
  <c r="H11" i="56"/>
  <c r="F42" i="56"/>
  <c r="H41" i="56"/>
  <c r="G41" i="56" s="1"/>
  <c r="I22" i="56" s="1"/>
  <c r="J22" i="56" s="1"/>
  <c r="K22" i="56" s="1"/>
  <c r="F40" i="56"/>
  <c r="I37" i="56"/>
  <c r="I18" i="56" s="1"/>
  <c r="J18" i="56" s="1"/>
  <c r="K18" i="56" s="1"/>
  <c r="K36" i="56"/>
  <c r="J36" i="56" s="1"/>
  <c r="C36" i="56"/>
  <c r="I35" i="56"/>
  <c r="K34" i="56"/>
  <c r="J34" i="56" s="1"/>
  <c r="N15" i="56" s="1"/>
  <c r="O15" i="56" s="1"/>
  <c r="P15" i="56" s="1"/>
  <c r="C34" i="56"/>
  <c r="I33" i="56"/>
  <c r="I14" i="56" s="1"/>
  <c r="J14" i="56" s="1"/>
  <c r="K14" i="56" s="1"/>
  <c r="K32" i="56"/>
  <c r="J32" i="56" s="1"/>
  <c r="N13" i="56" s="1"/>
  <c r="O13" i="56" s="1"/>
  <c r="P13" i="56" s="1"/>
  <c r="C32" i="56"/>
  <c r="I31" i="56"/>
  <c r="K30" i="56"/>
  <c r="J30" i="56" s="1"/>
  <c r="N11" i="56" s="1"/>
  <c r="O11" i="56" s="1"/>
  <c r="P11" i="56" s="1"/>
  <c r="C30" i="56"/>
  <c r="M23" i="56"/>
  <c r="I23" i="56" s="1"/>
  <c r="J23" i="56" s="1"/>
  <c r="K23" i="56" s="1"/>
  <c r="G21" i="56"/>
  <c r="L20" i="56"/>
  <c r="I20" i="56" s="1"/>
  <c r="J20" i="56" s="1"/>
  <c r="K20" i="56" s="1"/>
  <c r="H20" i="56"/>
  <c r="M19" i="56"/>
  <c r="I19" i="56" s="1"/>
  <c r="J19" i="56" s="1"/>
  <c r="K19" i="56" s="1"/>
  <c r="G17" i="56"/>
  <c r="L16" i="56"/>
  <c r="H16" i="56"/>
  <c r="M15" i="56"/>
  <c r="I15" i="56" s="1"/>
  <c r="J15" i="56" s="1"/>
  <c r="K15" i="56" s="1"/>
  <c r="G13" i="56"/>
  <c r="L12" i="56"/>
  <c r="I12" i="56" s="1"/>
  <c r="J12" i="56" s="1"/>
  <c r="K12" i="56" s="1"/>
  <c r="H12" i="56"/>
  <c r="M11" i="56"/>
  <c r="I11" i="56" s="1"/>
  <c r="J11" i="56" s="1"/>
  <c r="K11" i="56" s="1"/>
  <c r="K41" i="56"/>
  <c r="J41" i="56" s="1"/>
  <c r="C41" i="56"/>
  <c r="F39" i="56"/>
  <c r="D35" i="56"/>
  <c r="D33" i="56"/>
  <c r="F30" i="56"/>
  <c r="G20" i="56"/>
  <c r="D20" i="56" s="1"/>
  <c r="E20" i="56" s="1"/>
  <c r="F20" i="56" s="1"/>
  <c r="H19" i="56"/>
  <c r="D19" i="56" s="1"/>
  <c r="E19" i="56" s="1"/>
  <c r="F19" i="56" s="1"/>
  <c r="G16" i="56"/>
  <c r="G12" i="56"/>
  <c r="D12" i="56" s="1"/>
  <c r="E12" i="56" s="1"/>
  <c r="F12" i="56" s="1"/>
  <c r="I41" i="56"/>
  <c r="F37" i="56"/>
  <c r="F35" i="56"/>
  <c r="F33" i="56"/>
  <c r="G22" i="56"/>
  <c r="D22" i="56" s="1"/>
  <c r="E22" i="56" s="1"/>
  <c r="F22" i="56" s="1"/>
  <c r="L21" i="56"/>
  <c r="I21" i="56" s="1"/>
  <c r="J21" i="56" s="1"/>
  <c r="K21" i="56" s="1"/>
  <c r="H21" i="56"/>
  <c r="M20" i="56"/>
  <c r="G18" i="56"/>
  <c r="L17" i="56"/>
  <c r="I17" i="56" s="1"/>
  <c r="J17" i="56" s="1"/>
  <c r="K17" i="56" s="1"/>
  <c r="H17" i="56"/>
  <c r="M16" i="56"/>
  <c r="G14" i="56"/>
  <c r="L13" i="56"/>
  <c r="I13" i="56" s="1"/>
  <c r="J13" i="56" s="1"/>
  <c r="K13" i="56" s="1"/>
  <c r="E18" i="39"/>
  <c r="E16" i="39"/>
  <c r="S12" i="57" l="1"/>
  <c r="T12" i="57" s="1"/>
  <c r="U12" i="57" s="1"/>
  <c r="D21" i="57"/>
  <c r="E21" i="57" s="1"/>
  <c r="F21" i="57" s="1"/>
  <c r="D20" i="58"/>
  <c r="E20" i="58" s="1"/>
  <c r="F20" i="58" s="1"/>
  <c r="D23" i="59"/>
  <c r="E23" i="59" s="1"/>
  <c r="F23" i="59" s="1"/>
  <c r="I15" i="65"/>
  <c r="J15" i="65" s="1"/>
  <c r="K15" i="65" s="1"/>
  <c r="N18" i="57"/>
  <c r="O18" i="57" s="1"/>
  <c r="P18" i="57" s="1"/>
  <c r="N23" i="66"/>
  <c r="O23" i="66" s="1"/>
  <c r="P23" i="66" s="1"/>
  <c r="D19" i="65"/>
  <c r="E19" i="65" s="1"/>
  <c r="F19" i="65" s="1"/>
  <c r="S17" i="59"/>
  <c r="T17" i="59" s="1"/>
  <c r="U17" i="59" s="1"/>
  <c r="S21" i="59"/>
  <c r="T21" i="59" s="1"/>
  <c r="U21" i="59" s="1"/>
  <c r="S16" i="56"/>
  <c r="T16" i="56" s="1"/>
  <c r="U16" i="56" s="1"/>
  <c r="F36" i="59"/>
  <c r="I36" i="59"/>
  <c r="I14" i="57"/>
  <c r="J14" i="57" s="1"/>
  <c r="K14" i="57" s="1"/>
  <c r="S23" i="57"/>
  <c r="T23" i="57" s="1"/>
  <c r="U23" i="57" s="1"/>
  <c r="I12" i="58"/>
  <c r="J12" i="58" s="1"/>
  <c r="K12" i="58" s="1"/>
  <c r="I14" i="58"/>
  <c r="J14" i="58" s="1"/>
  <c r="K14" i="58" s="1"/>
  <c r="D13" i="63"/>
  <c r="E13" i="63" s="1"/>
  <c r="F13" i="63" s="1"/>
  <c r="N18" i="64"/>
  <c r="O18" i="64" s="1"/>
  <c r="P18" i="64" s="1"/>
  <c r="I16" i="65"/>
  <c r="J16" i="65" s="1"/>
  <c r="K16" i="65" s="1"/>
  <c r="N22" i="57"/>
  <c r="O22" i="57" s="1"/>
  <c r="P22" i="57" s="1"/>
  <c r="S15" i="65"/>
  <c r="T15" i="65" s="1"/>
  <c r="U15" i="65" s="1"/>
  <c r="D21" i="61"/>
  <c r="E21" i="61" s="1"/>
  <c r="F21" i="61" s="1"/>
  <c r="S13" i="59"/>
  <c r="T13" i="59" s="1"/>
  <c r="U13" i="59" s="1"/>
  <c r="S12" i="63"/>
  <c r="T12" i="63" s="1"/>
  <c r="U12" i="63" s="1"/>
  <c r="N12" i="56"/>
  <c r="O12" i="56" s="1"/>
  <c r="P12" i="56" s="1"/>
  <c r="D16" i="64"/>
  <c r="E16" i="64" s="1"/>
  <c r="F16" i="64" s="1"/>
  <c r="F31" i="59"/>
  <c r="D12" i="59" s="1"/>
  <c r="E12" i="59" s="1"/>
  <c r="F12" i="59" s="1"/>
  <c r="L31" i="59"/>
  <c r="N12" i="59" s="1"/>
  <c r="O12" i="59" s="1"/>
  <c r="P12" i="59" s="1"/>
  <c r="M31" i="59"/>
  <c r="S12" i="59" s="1"/>
  <c r="T12" i="59" s="1"/>
  <c r="U12" i="59" s="1"/>
  <c r="D17" i="59"/>
  <c r="E17" i="59" s="1"/>
  <c r="F17" i="59" s="1"/>
  <c r="S16" i="65"/>
  <c r="T16" i="65" s="1"/>
  <c r="U16" i="65" s="1"/>
  <c r="N19" i="59"/>
  <c r="O19" i="59" s="1"/>
  <c r="P19" i="59" s="1"/>
  <c r="S20" i="65"/>
  <c r="T20" i="65" s="1"/>
  <c r="U20" i="65" s="1"/>
  <c r="S23" i="58"/>
  <c r="T23" i="58" s="1"/>
  <c r="U23" i="58" s="1"/>
  <c r="S18" i="58"/>
  <c r="T18" i="58" s="1"/>
  <c r="U18" i="58" s="1"/>
  <c r="N14" i="56"/>
  <c r="O14" i="56" s="1"/>
  <c r="P14" i="56" s="1"/>
  <c r="S18" i="65"/>
  <c r="T18" i="65" s="1"/>
  <c r="U18" i="65" s="1"/>
  <c r="D12" i="64"/>
  <c r="E12" i="64" s="1"/>
  <c r="F12" i="64" s="1"/>
  <c r="S21" i="63"/>
  <c r="T21" i="63" s="1"/>
  <c r="U21" i="63" s="1"/>
  <c r="O13" i="62"/>
  <c r="D11" i="60"/>
  <c r="E11" i="60" s="1"/>
  <c r="F11" i="60" s="1"/>
  <c r="M41" i="64"/>
  <c r="O41" i="64"/>
  <c r="D17" i="56"/>
  <c r="E17" i="56" s="1"/>
  <c r="F17" i="56" s="1"/>
  <c r="D23" i="56"/>
  <c r="E23" i="56" s="1"/>
  <c r="F23" i="56" s="1"/>
  <c r="I18" i="57"/>
  <c r="J18" i="57" s="1"/>
  <c r="K18" i="57" s="1"/>
  <c r="D11" i="58"/>
  <c r="E11" i="58" s="1"/>
  <c r="F11" i="58" s="1"/>
  <c r="I21" i="60"/>
  <c r="J21" i="60" s="1"/>
  <c r="K21" i="60" s="1"/>
  <c r="I19" i="60"/>
  <c r="J19" i="60" s="1"/>
  <c r="K19" i="60" s="1"/>
  <c r="I15" i="61"/>
  <c r="J15" i="61" s="1"/>
  <c r="K15" i="61" s="1"/>
  <c r="I19" i="61"/>
  <c r="J19" i="61" s="1"/>
  <c r="K19" i="61" s="1"/>
  <c r="S19" i="61"/>
  <c r="T19" i="61" s="1"/>
  <c r="U19" i="61" s="1"/>
  <c r="D23" i="63"/>
  <c r="E23" i="63" s="1"/>
  <c r="F23" i="63" s="1"/>
  <c r="I17" i="64"/>
  <c r="J17" i="64" s="1"/>
  <c r="K17" i="64" s="1"/>
  <c r="D17" i="64"/>
  <c r="E17" i="64" s="1"/>
  <c r="F17" i="64" s="1"/>
  <c r="I12" i="64"/>
  <c r="J12" i="64" s="1"/>
  <c r="K12" i="64" s="1"/>
  <c r="S15" i="64"/>
  <c r="T15" i="64" s="1"/>
  <c r="U15" i="64" s="1"/>
  <c r="D18" i="64"/>
  <c r="E18" i="64" s="1"/>
  <c r="F18" i="64" s="1"/>
  <c r="S23" i="64"/>
  <c r="T23" i="64" s="1"/>
  <c r="U23" i="64" s="1"/>
  <c r="S14" i="64"/>
  <c r="T14" i="64" s="1"/>
  <c r="U14" i="64" s="1"/>
  <c r="S18" i="64"/>
  <c r="T18" i="64" s="1"/>
  <c r="U18" i="64" s="1"/>
  <c r="N21" i="64"/>
  <c r="O21" i="64" s="1"/>
  <c r="P21" i="64" s="1"/>
  <c r="I12" i="65"/>
  <c r="J12" i="65" s="1"/>
  <c r="K12" i="65" s="1"/>
  <c r="D21" i="66"/>
  <c r="E21" i="66" s="1"/>
  <c r="F21" i="66" s="1"/>
  <c r="S11" i="66"/>
  <c r="T11" i="66" s="1"/>
  <c r="U11" i="66" s="1"/>
  <c r="N17" i="66"/>
  <c r="O17" i="66" s="1"/>
  <c r="P17" i="66" s="1"/>
  <c r="S23" i="56"/>
  <c r="T23" i="56" s="1"/>
  <c r="U23" i="56" s="1"/>
  <c r="S18" i="66"/>
  <c r="T18" i="66" s="1"/>
  <c r="U18" i="66" s="1"/>
  <c r="T11" i="62"/>
  <c r="M36" i="57"/>
  <c r="S17" i="57" s="1"/>
  <c r="T17" i="57" s="1"/>
  <c r="U17" i="57" s="1"/>
  <c r="O36" i="57"/>
  <c r="S14" i="62"/>
  <c r="U14" i="62"/>
  <c r="S14" i="66"/>
  <c r="T14" i="66" s="1"/>
  <c r="U14" i="66" s="1"/>
  <c r="S13" i="63"/>
  <c r="T13" i="63" s="1"/>
  <c r="U13" i="63" s="1"/>
  <c r="S11" i="63"/>
  <c r="T11" i="63" s="1"/>
  <c r="U11" i="63" s="1"/>
  <c r="S11" i="58"/>
  <c r="T11" i="58" s="1"/>
  <c r="U11" i="58" s="1"/>
  <c r="I16" i="56"/>
  <c r="J16" i="56" s="1"/>
  <c r="K16" i="56" s="1"/>
  <c r="D14" i="57"/>
  <c r="E14" i="57" s="1"/>
  <c r="F14" i="57" s="1"/>
  <c r="S18" i="59"/>
  <c r="T18" i="59" s="1"/>
  <c r="U18" i="59" s="1"/>
  <c r="N14" i="60"/>
  <c r="O14" i="60" s="1"/>
  <c r="P14" i="60" s="1"/>
  <c r="S15" i="61"/>
  <c r="T15" i="61" s="1"/>
  <c r="U15" i="61" s="1"/>
  <c r="D15" i="61"/>
  <c r="E15" i="61" s="1"/>
  <c r="F15" i="61" s="1"/>
  <c r="K12" i="62"/>
  <c r="D21" i="63"/>
  <c r="E21" i="63" s="1"/>
  <c r="F21" i="63" s="1"/>
  <c r="D19" i="63"/>
  <c r="E19" i="63" s="1"/>
  <c r="F19" i="63" s="1"/>
  <c r="I22" i="64"/>
  <c r="J22" i="64" s="1"/>
  <c r="K22" i="64" s="1"/>
  <c r="I16" i="66"/>
  <c r="J16" i="66" s="1"/>
  <c r="K16" i="66" s="1"/>
  <c r="D17" i="65"/>
  <c r="E17" i="65" s="1"/>
  <c r="F17" i="65" s="1"/>
  <c r="T16" i="62"/>
  <c r="T14" i="62"/>
  <c r="S17" i="63"/>
  <c r="T17" i="63" s="1"/>
  <c r="U17" i="63" s="1"/>
  <c r="D21" i="60"/>
  <c r="E21" i="60" s="1"/>
  <c r="F21" i="60" s="1"/>
  <c r="S15" i="58"/>
  <c r="T15" i="58" s="1"/>
  <c r="U15" i="58" s="1"/>
  <c r="O17" i="62"/>
  <c r="D18" i="56"/>
  <c r="E18" i="56" s="1"/>
  <c r="F18" i="56" s="1"/>
  <c r="D16" i="56"/>
  <c r="E16" i="56" s="1"/>
  <c r="F16" i="56" s="1"/>
  <c r="N22" i="56"/>
  <c r="O22" i="56" s="1"/>
  <c r="P22" i="56" s="1"/>
  <c r="N17" i="56"/>
  <c r="O17" i="56" s="1"/>
  <c r="P17" i="56" s="1"/>
  <c r="N16" i="57"/>
  <c r="O16" i="57" s="1"/>
  <c r="P16" i="57" s="1"/>
  <c r="S11" i="57"/>
  <c r="T11" i="57" s="1"/>
  <c r="U11" i="57" s="1"/>
  <c r="I16" i="57"/>
  <c r="J16" i="57" s="1"/>
  <c r="K16" i="57" s="1"/>
  <c r="N19" i="57"/>
  <c r="O19" i="57" s="1"/>
  <c r="P19" i="57" s="1"/>
  <c r="D22" i="57"/>
  <c r="E22" i="57" s="1"/>
  <c r="F22" i="57" s="1"/>
  <c r="N14" i="57"/>
  <c r="O14" i="57" s="1"/>
  <c r="P14" i="57" s="1"/>
  <c r="I16" i="58"/>
  <c r="J16" i="58" s="1"/>
  <c r="K16" i="58" s="1"/>
  <c r="I18" i="58"/>
  <c r="J18" i="58" s="1"/>
  <c r="K18" i="58" s="1"/>
  <c r="D19" i="59"/>
  <c r="E19" i="59" s="1"/>
  <c r="F19" i="59" s="1"/>
  <c r="I18" i="59"/>
  <c r="J18" i="59" s="1"/>
  <c r="K18" i="59" s="1"/>
  <c r="I17" i="60"/>
  <c r="J17" i="60" s="1"/>
  <c r="K17" i="60" s="1"/>
  <c r="N20" i="60"/>
  <c r="O20" i="60" s="1"/>
  <c r="P20" i="60" s="1"/>
  <c r="I18" i="61"/>
  <c r="J18" i="61" s="1"/>
  <c r="K18" i="61" s="1"/>
  <c r="N14" i="61"/>
  <c r="O14" i="61" s="1"/>
  <c r="P14" i="61" s="1"/>
  <c r="N19" i="61"/>
  <c r="O19" i="61" s="1"/>
  <c r="P19" i="61" s="1"/>
  <c r="N18" i="61"/>
  <c r="O18" i="61" s="1"/>
  <c r="P18" i="61" s="1"/>
  <c r="U12" i="62"/>
  <c r="K14" i="62"/>
  <c r="P17" i="62"/>
  <c r="I14" i="62"/>
  <c r="T19" i="62"/>
  <c r="O11" i="62"/>
  <c r="D22" i="63"/>
  <c r="E22" i="63" s="1"/>
  <c r="F22" i="63" s="1"/>
  <c r="D12" i="63"/>
  <c r="E12" i="63" s="1"/>
  <c r="F12" i="63" s="1"/>
  <c r="D16" i="63"/>
  <c r="E16" i="63" s="1"/>
  <c r="F16" i="63" s="1"/>
  <c r="I21" i="64"/>
  <c r="J21" i="64" s="1"/>
  <c r="K21" i="64" s="1"/>
  <c r="N13" i="64"/>
  <c r="O13" i="64" s="1"/>
  <c r="P13" i="64" s="1"/>
  <c r="I11" i="65"/>
  <c r="J11" i="65" s="1"/>
  <c r="K11" i="65" s="1"/>
  <c r="I18" i="65"/>
  <c r="J18" i="65" s="1"/>
  <c r="K18" i="65" s="1"/>
  <c r="D18" i="65"/>
  <c r="E18" i="65" s="1"/>
  <c r="F18" i="65" s="1"/>
  <c r="I21" i="66"/>
  <c r="J21" i="66" s="1"/>
  <c r="K21" i="66" s="1"/>
  <c r="T22" i="62"/>
  <c r="S14" i="56"/>
  <c r="T14" i="56" s="1"/>
  <c r="U14" i="56" s="1"/>
  <c r="S22" i="56"/>
  <c r="T22" i="56" s="1"/>
  <c r="U22" i="56" s="1"/>
  <c r="S21" i="65"/>
  <c r="T21" i="65" s="1"/>
  <c r="U21" i="65" s="1"/>
  <c r="S17" i="65"/>
  <c r="T17" i="65" s="1"/>
  <c r="U17" i="65" s="1"/>
  <c r="S22" i="63"/>
  <c r="T22" i="63" s="1"/>
  <c r="U22" i="63" s="1"/>
  <c r="S17" i="58"/>
  <c r="T17" i="58" s="1"/>
  <c r="U17" i="58" s="1"/>
  <c r="N20" i="56"/>
  <c r="O20" i="56" s="1"/>
  <c r="P20" i="56" s="1"/>
  <c r="O21" i="62"/>
  <c r="S10" i="62"/>
  <c r="U10" i="62"/>
  <c r="I12" i="62"/>
  <c r="S23" i="66"/>
  <c r="T23" i="66" s="1"/>
  <c r="U23" i="66" s="1"/>
  <c r="S18" i="62"/>
  <c r="I14" i="66"/>
  <c r="J14" i="66" s="1"/>
  <c r="K14" i="66" s="1"/>
  <c r="D13" i="56"/>
  <c r="E13" i="56" s="1"/>
  <c r="F13" i="56" s="1"/>
  <c r="I12" i="57"/>
  <c r="J12" i="57" s="1"/>
  <c r="K12" i="57" s="1"/>
  <c r="S23" i="59"/>
  <c r="T23" i="59" s="1"/>
  <c r="U23" i="59" s="1"/>
  <c r="N18" i="59"/>
  <c r="O18" i="59" s="1"/>
  <c r="P18" i="59" s="1"/>
  <c r="I11" i="61"/>
  <c r="J11" i="61" s="1"/>
  <c r="K11" i="61" s="1"/>
  <c r="D19" i="61"/>
  <c r="E19" i="61" s="1"/>
  <c r="F19" i="61" s="1"/>
  <c r="D23" i="66"/>
  <c r="E23" i="66" s="1"/>
  <c r="F23" i="66" s="1"/>
  <c r="T18" i="62"/>
  <c r="S15" i="56"/>
  <c r="T15" i="56" s="1"/>
  <c r="U15" i="56" s="1"/>
  <c r="D21" i="56"/>
  <c r="E21" i="56" s="1"/>
  <c r="F21" i="56" s="1"/>
  <c r="D11" i="56"/>
  <c r="E11" i="56" s="1"/>
  <c r="F11" i="56" s="1"/>
  <c r="I22" i="57"/>
  <c r="J22" i="57" s="1"/>
  <c r="K22" i="57" s="1"/>
  <c r="I13" i="57"/>
  <c r="J13" i="57" s="1"/>
  <c r="K13" i="57" s="1"/>
  <c r="N23" i="57"/>
  <c r="O23" i="57" s="1"/>
  <c r="P23" i="57" s="1"/>
  <c r="S15" i="57"/>
  <c r="T15" i="57" s="1"/>
  <c r="U15" i="57" s="1"/>
  <c r="D18" i="58"/>
  <c r="E18" i="58" s="1"/>
  <c r="F18" i="58" s="1"/>
  <c r="D17" i="58"/>
  <c r="E17" i="58" s="1"/>
  <c r="F17" i="58" s="1"/>
  <c r="I22" i="58"/>
  <c r="J22" i="58" s="1"/>
  <c r="K22" i="58" s="1"/>
  <c r="D16" i="58"/>
  <c r="E16" i="58" s="1"/>
  <c r="F16" i="58" s="1"/>
  <c r="S14" i="59"/>
  <c r="T14" i="59" s="1"/>
  <c r="U14" i="59" s="1"/>
  <c r="I13" i="60"/>
  <c r="J13" i="60" s="1"/>
  <c r="K13" i="60" s="1"/>
  <c r="I20" i="60"/>
  <c r="J20" i="60" s="1"/>
  <c r="K20" i="60" s="1"/>
  <c r="N16" i="60"/>
  <c r="O16" i="60" s="1"/>
  <c r="P16" i="60" s="1"/>
  <c r="N18" i="60"/>
  <c r="O18" i="60" s="1"/>
  <c r="P18" i="60" s="1"/>
  <c r="S12" i="61"/>
  <c r="T12" i="61" s="1"/>
  <c r="U12" i="61" s="1"/>
  <c r="D17" i="61"/>
  <c r="E17" i="61" s="1"/>
  <c r="F17" i="61" s="1"/>
  <c r="N13" i="62"/>
  <c r="D17" i="63"/>
  <c r="E17" i="63" s="1"/>
  <c r="F17" i="63" s="1"/>
  <c r="D15" i="63"/>
  <c r="E15" i="63" s="1"/>
  <c r="F15" i="63" s="1"/>
  <c r="I14" i="64"/>
  <c r="J14" i="64" s="1"/>
  <c r="K14" i="64" s="1"/>
  <c r="S20" i="64"/>
  <c r="T20" i="64" s="1"/>
  <c r="U20" i="64" s="1"/>
  <c r="S11" i="64"/>
  <c r="T11" i="64" s="1"/>
  <c r="U11" i="64" s="1"/>
  <c r="D14" i="64"/>
  <c r="E14" i="64" s="1"/>
  <c r="F14" i="64" s="1"/>
  <c r="D22" i="64"/>
  <c r="E22" i="64" s="1"/>
  <c r="F22" i="64" s="1"/>
  <c r="N12" i="64"/>
  <c r="O12" i="64" s="1"/>
  <c r="P12" i="64" s="1"/>
  <c r="I21" i="65"/>
  <c r="J21" i="65" s="1"/>
  <c r="K21" i="65" s="1"/>
  <c r="D17" i="66"/>
  <c r="E17" i="66" s="1"/>
  <c r="F17" i="66" s="1"/>
  <c r="I23" i="66"/>
  <c r="J23" i="66" s="1"/>
  <c r="K23" i="66" s="1"/>
  <c r="S12" i="65"/>
  <c r="T12" i="65" s="1"/>
  <c r="U12" i="65" s="1"/>
  <c r="U15" i="62"/>
  <c r="U19" i="62"/>
  <c r="S13" i="56"/>
  <c r="T13" i="56" s="1"/>
  <c r="U13" i="56" s="1"/>
  <c r="S21" i="56"/>
  <c r="T21" i="56" s="1"/>
  <c r="U21" i="56" s="1"/>
  <c r="S22" i="62"/>
  <c r="S20" i="63"/>
  <c r="T20" i="63" s="1"/>
  <c r="U20" i="63" s="1"/>
  <c r="D17" i="60"/>
  <c r="E17" i="60" s="1"/>
  <c r="F17" i="60" s="1"/>
  <c r="T10" i="62"/>
  <c r="S21" i="58"/>
  <c r="T21" i="58" s="1"/>
  <c r="U21" i="58" s="1"/>
  <c r="N18" i="56"/>
  <c r="O18" i="56" s="1"/>
  <c r="P18" i="56" s="1"/>
  <c r="S15" i="63"/>
  <c r="T15" i="63" s="1"/>
  <c r="U15" i="63" s="1"/>
  <c r="D19" i="60"/>
  <c r="E19" i="60" s="1"/>
  <c r="F19" i="60" s="1"/>
  <c r="M41" i="66"/>
  <c r="F41" i="66"/>
  <c r="D22" i="66" s="1"/>
  <c r="E22" i="66" s="1"/>
  <c r="F22" i="66" s="1"/>
  <c r="L41" i="66"/>
  <c r="N22" i="66" s="1"/>
  <c r="O22" i="66" s="1"/>
  <c r="P22" i="66" s="1"/>
  <c r="O41" i="66"/>
  <c r="I41" i="66"/>
  <c r="J30" i="66"/>
  <c r="N11" i="66" s="1"/>
  <c r="O11" i="66" s="1"/>
  <c r="P11" i="66" s="1"/>
  <c r="D30" i="66"/>
  <c r="D11" i="66" s="1"/>
  <c r="E11" i="66" s="1"/>
  <c r="F11" i="66" s="1"/>
  <c r="G30" i="66"/>
  <c r="I11" i="66" s="1"/>
  <c r="J11" i="66" s="1"/>
  <c r="K11" i="66" s="1"/>
  <c r="I22" i="66"/>
  <c r="J22" i="66" s="1"/>
  <c r="K22" i="66" s="1"/>
  <c r="I12" i="66"/>
  <c r="J12" i="66" s="1"/>
  <c r="K12" i="66" s="1"/>
  <c r="M32" i="66"/>
  <c r="F32" i="66"/>
  <c r="D13" i="66" s="1"/>
  <c r="E13" i="66" s="1"/>
  <c r="F13" i="66" s="1"/>
  <c r="L32" i="66"/>
  <c r="N13" i="66" s="1"/>
  <c r="O13" i="66" s="1"/>
  <c r="P13" i="66" s="1"/>
  <c r="O32" i="66"/>
  <c r="I32" i="66"/>
  <c r="I13" i="66" s="1"/>
  <c r="J13" i="66" s="1"/>
  <c r="K13" i="66" s="1"/>
  <c r="N21" i="66"/>
  <c r="O21" i="66" s="1"/>
  <c r="P21" i="66" s="1"/>
  <c r="J34" i="66"/>
  <c r="N15" i="66" s="1"/>
  <c r="O15" i="66" s="1"/>
  <c r="P15" i="66" s="1"/>
  <c r="D34" i="66"/>
  <c r="D15" i="66" s="1"/>
  <c r="E15" i="66" s="1"/>
  <c r="F15" i="66" s="1"/>
  <c r="G34" i="66"/>
  <c r="I15" i="66" s="1"/>
  <c r="J15" i="66" s="1"/>
  <c r="K15" i="66" s="1"/>
  <c r="I20" i="66"/>
  <c r="J20" i="66" s="1"/>
  <c r="K20" i="66" s="1"/>
  <c r="S20" i="66"/>
  <c r="T20" i="66" s="1"/>
  <c r="U20" i="66" s="1"/>
  <c r="N19" i="64"/>
  <c r="O19" i="64" s="1"/>
  <c r="P19" i="64" s="1"/>
  <c r="N23" i="64"/>
  <c r="O23" i="64" s="1"/>
  <c r="P23" i="64" s="1"/>
  <c r="I19" i="64"/>
  <c r="J19" i="64" s="1"/>
  <c r="K19" i="64" s="1"/>
  <c r="J34" i="64"/>
  <c r="N15" i="64" s="1"/>
  <c r="O15" i="64" s="1"/>
  <c r="P15" i="64" s="1"/>
  <c r="G34" i="64"/>
  <c r="I15" i="64" s="1"/>
  <c r="J15" i="64" s="1"/>
  <c r="K15" i="64" s="1"/>
  <c r="D34" i="64"/>
  <c r="D15" i="64" s="1"/>
  <c r="E15" i="64" s="1"/>
  <c r="F15" i="64" s="1"/>
  <c r="J30" i="64"/>
  <c r="N11" i="64" s="1"/>
  <c r="O11" i="64" s="1"/>
  <c r="P11" i="64" s="1"/>
  <c r="D30" i="64"/>
  <c r="D11" i="64" s="1"/>
  <c r="E11" i="64" s="1"/>
  <c r="F11" i="64" s="1"/>
  <c r="G30" i="64"/>
  <c r="I11" i="64" s="1"/>
  <c r="J11" i="64" s="1"/>
  <c r="K11" i="64" s="1"/>
  <c r="N16" i="64"/>
  <c r="O16" i="64" s="1"/>
  <c r="P16" i="64" s="1"/>
  <c r="D19" i="64"/>
  <c r="E19" i="64" s="1"/>
  <c r="F19" i="64" s="1"/>
  <c r="I23" i="64"/>
  <c r="J23" i="64" s="1"/>
  <c r="K23" i="64" s="1"/>
  <c r="D14" i="63"/>
  <c r="E14" i="63" s="1"/>
  <c r="F14" i="63" s="1"/>
  <c r="K13" i="62"/>
  <c r="J13" i="62"/>
  <c r="I13" i="62"/>
  <c r="I19" i="62"/>
  <c r="K19" i="62"/>
  <c r="J19" i="62"/>
  <c r="J16" i="62"/>
  <c r="I16" i="62"/>
  <c r="K16" i="62"/>
  <c r="K17" i="62"/>
  <c r="J17" i="62"/>
  <c r="I17" i="62"/>
  <c r="P15" i="62"/>
  <c r="N15" i="62"/>
  <c r="O15" i="62"/>
  <c r="P19" i="62"/>
  <c r="N19" i="62"/>
  <c r="O19" i="62"/>
  <c r="P12" i="62"/>
  <c r="O12" i="62"/>
  <c r="N12" i="62"/>
  <c r="K21" i="62"/>
  <c r="I21" i="62"/>
  <c r="J21" i="62"/>
  <c r="I15" i="62"/>
  <c r="K15" i="62"/>
  <c r="J15" i="62"/>
  <c r="N22" i="62"/>
  <c r="N11" i="62"/>
  <c r="I22" i="62"/>
  <c r="K18" i="62"/>
  <c r="O22" i="62"/>
  <c r="I18" i="62"/>
  <c r="J22" i="62"/>
  <c r="N14" i="62"/>
  <c r="P20" i="62"/>
  <c r="N20" i="62"/>
  <c r="O20" i="62"/>
  <c r="K20" i="62"/>
  <c r="I20" i="62"/>
  <c r="J20" i="62"/>
  <c r="P16" i="62"/>
  <c r="O16" i="62"/>
  <c r="N16" i="62"/>
  <c r="I11" i="62"/>
  <c r="K11" i="62"/>
  <c r="J11" i="62"/>
  <c r="O14" i="62"/>
  <c r="O18" i="62"/>
  <c r="N18" i="62"/>
  <c r="D29" i="61"/>
  <c r="D12" i="61" s="1"/>
  <c r="E12" i="61" s="1"/>
  <c r="F12" i="61" s="1"/>
  <c r="G29" i="61"/>
  <c r="I12" i="61" s="1"/>
  <c r="J12" i="61" s="1"/>
  <c r="K12" i="61" s="1"/>
  <c r="J29" i="61"/>
  <c r="N12" i="61" s="1"/>
  <c r="O12" i="61" s="1"/>
  <c r="P12" i="61" s="1"/>
  <c r="I37" i="61"/>
  <c r="I20" i="61" s="1"/>
  <c r="J20" i="61" s="1"/>
  <c r="K20" i="61" s="1"/>
  <c r="O37" i="61"/>
  <c r="M37" i="61"/>
  <c r="L37" i="61"/>
  <c r="N20" i="61" s="1"/>
  <c r="O20" i="61" s="1"/>
  <c r="P20" i="61" s="1"/>
  <c r="F37" i="61"/>
  <c r="D20" i="61" s="1"/>
  <c r="E20" i="61" s="1"/>
  <c r="F20" i="61" s="1"/>
  <c r="N17" i="61"/>
  <c r="O17" i="61" s="1"/>
  <c r="P17" i="61" s="1"/>
  <c r="N11" i="61"/>
  <c r="O11" i="61" s="1"/>
  <c r="P11" i="61" s="1"/>
  <c r="I33" i="61"/>
  <c r="I16" i="61" s="1"/>
  <c r="J16" i="61" s="1"/>
  <c r="K16" i="61" s="1"/>
  <c r="O33" i="61"/>
  <c r="M33" i="61"/>
  <c r="F33" i="61"/>
  <c r="D16" i="61" s="1"/>
  <c r="E16" i="61" s="1"/>
  <c r="F16" i="61" s="1"/>
  <c r="L33" i="61"/>
  <c r="N16" i="61" s="1"/>
  <c r="O16" i="61" s="1"/>
  <c r="P16" i="61" s="1"/>
  <c r="N21" i="61"/>
  <c r="O21" i="61" s="1"/>
  <c r="P21" i="61" s="1"/>
  <c r="N15" i="61"/>
  <c r="O15" i="61" s="1"/>
  <c r="P15" i="61" s="1"/>
  <c r="I18" i="60"/>
  <c r="J18" i="60" s="1"/>
  <c r="K18" i="60" s="1"/>
  <c r="J34" i="59"/>
  <c r="N15" i="59" s="1"/>
  <c r="O15" i="59" s="1"/>
  <c r="P15" i="59" s="1"/>
  <c r="D34" i="59"/>
  <c r="D15" i="59" s="1"/>
  <c r="E15" i="59" s="1"/>
  <c r="F15" i="59" s="1"/>
  <c r="G34" i="59"/>
  <c r="J30" i="59"/>
  <c r="N11" i="59" s="1"/>
  <c r="O11" i="59" s="1"/>
  <c r="P11" i="59" s="1"/>
  <c r="D30" i="59"/>
  <c r="D11" i="59" s="1"/>
  <c r="E11" i="59" s="1"/>
  <c r="F11" i="59" s="1"/>
  <c r="G30" i="59"/>
  <c r="I11" i="59" s="1"/>
  <c r="J11" i="59" s="1"/>
  <c r="K11" i="59" s="1"/>
  <c r="I17" i="59"/>
  <c r="J17" i="59" s="1"/>
  <c r="K17" i="59" s="1"/>
  <c r="I12" i="59"/>
  <c r="J12" i="59" s="1"/>
  <c r="K12" i="59" s="1"/>
  <c r="I19" i="59"/>
  <c r="J19" i="59" s="1"/>
  <c r="K19" i="59" s="1"/>
  <c r="I15" i="59"/>
  <c r="J15" i="59" s="1"/>
  <c r="K15" i="59" s="1"/>
  <c r="I16" i="59"/>
  <c r="J16" i="59" s="1"/>
  <c r="K16" i="59" s="1"/>
  <c r="I23" i="59"/>
  <c r="J23" i="59" s="1"/>
  <c r="K23" i="59" s="1"/>
  <c r="I20" i="59"/>
  <c r="J20" i="59" s="1"/>
  <c r="K20" i="59" s="1"/>
  <c r="S20" i="59"/>
  <c r="T20" i="59" s="1"/>
  <c r="U20" i="59" s="1"/>
  <c r="D14" i="58"/>
  <c r="E14" i="58" s="1"/>
  <c r="F14" i="58" s="1"/>
  <c r="S20" i="57"/>
  <c r="T20" i="57" s="1"/>
  <c r="U20" i="57" s="1"/>
  <c r="N20" i="57"/>
  <c r="O20" i="57" s="1"/>
  <c r="P20" i="57" s="1"/>
  <c r="I19" i="57"/>
  <c r="J19" i="57" s="1"/>
  <c r="K19" i="57" s="1"/>
  <c r="I23" i="57"/>
  <c r="J23" i="57" s="1"/>
  <c r="K23" i="57" s="1"/>
  <c r="J30" i="57"/>
  <c r="N11" i="57" s="1"/>
  <c r="O11" i="57" s="1"/>
  <c r="P11" i="57" s="1"/>
  <c r="G30" i="57"/>
  <c r="I11" i="57" s="1"/>
  <c r="J11" i="57" s="1"/>
  <c r="K11" i="57" s="1"/>
  <c r="D30" i="57"/>
  <c r="D11" i="57" s="1"/>
  <c r="E11" i="57" s="1"/>
  <c r="F11" i="57" s="1"/>
  <c r="J34" i="57"/>
  <c r="N15" i="57" s="1"/>
  <c r="O15" i="57" s="1"/>
  <c r="P15" i="57" s="1"/>
  <c r="G34" i="57"/>
  <c r="D34" i="57"/>
  <c r="D15" i="57" s="1"/>
  <c r="E15" i="57" s="1"/>
  <c r="F15" i="57" s="1"/>
  <c r="I15" i="57"/>
  <c r="J15" i="57" s="1"/>
  <c r="K15" i="57" s="1"/>
  <c r="D14" i="56"/>
  <c r="E14" i="56" s="1"/>
  <c r="F14" i="56" s="1"/>
  <c r="C22" i="50"/>
  <c r="C21" i="50"/>
  <c r="C20" i="50"/>
  <c r="C19" i="50"/>
  <c r="C18" i="50"/>
  <c r="C17" i="50"/>
  <c r="C16" i="50"/>
  <c r="C15" i="50"/>
  <c r="C14" i="50"/>
  <c r="C13" i="50"/>
  <c r="C12" i="50"/>
  <c r="C11" i="50"/>
  <c r="C10" i="50"/>
  <c r="C46" i="39"/>
  <c r="C45" i="39"/>
  <c r="C44" i="39"/>
  <c r="C43" i="39"/>
  <c r="C42" i="39"/>
  <c r="C41" i="39"/>
  <c r="C35" i="39"/>
  <c r="C34" i="39"/>
  <c r="C33" i="39"/>
  <c r="C32" i="39"/>
  <c r="C25" i="39"/>
  <c r="C24" i="39"/>
  <c r="C23" i="39"/>
  <c r="C22" i="39"/>
  <c r="C21" i="39"/>
  <c r="C20" i="39"/>
  <c r="C14" i="39"/>
  <c r="C13" i="39"/>
  <c r="C12" i="39"/>
  <c r="C11" i="39"/>
  <c r="D25" i="39"/>
  <c r="E25" i="39" s="1"/>
  <c r="D24" i="39"/>
  <c r="E24" i="39" s="1"/>
  <c r="D23" i="39"/>
  <c r="E23" i="39" s="1"/>
  <c r="D22" i="39"/>
  <c r="E22" i="39" s="1"/>
  <c r="D21" i="39"/>
  <c r="E21" i="39" s="1"/>
  <c r="D20" i="39"/>
  <c r="E20" i="39" s="1"/>
  <c r="D14" i="39"/>
  <c r="E14" i="39" s="1"/>
  <c r="D13" i="39"/>
  <c r="E13" i="39" s="1"/>
  <c r="D12" i="39"/>
  <c r="E12" i="39" s="1"/>
  <c r="D11" i="39"/>
  <c r="E11" i="39" s="1"/>
  <c r="S8" i="53"/>
  <c r="W23" i="53" s="1"/>
  <c r="S7" i="53"/>
  <c r="N8" i="53"/>
  <c r="R15" i="53" s="1"/>
  <c r="N7" i="53"/>
  <c r="Q21" i="53" s="1"/>
  <c r="I8" i="53"/>
  <c r="M21" i="53" s="1"/>
  <c r="I7" i="53"/>
  <c r="L16" i="53" s="1"/>
  <c r="D8" i="53"/>
  <c r="H22" i="53" s="1"/>
  <c r="D7" i="53"/>
  <c r="G23" i="53" s="1"/>
  <c r="D44" i="53"/>
  <c r="C44" i="53"/>
  <c r="C24" i="53"/>
  <c r="C23" i="53"/>
  <c r="C22" i="53"/>
  <c r="C21" i="53"/>
  <c r="C20" i="53"/>
  <c r="C19" i="53"/>
  <c r="C18" i="53"/>
  <c r="C17" i="53"/>
  <c r="C16" i="53"/>
  <c r="C15" i="53"/>
  <c r="C14" i="53"/>
  <c r="C13" i="53"/>
  <c r="C12" i="53"/>
  <c r="C11" i="53"/>
  <c r="C10" i="53"/>
  <c r="V24" i="53"/>
  <c r="C23" i="49"/>
  <c r="C22" i="49"/>
  <c r="C21" i="49"/>
  <c r="C20" i="49"/>
  <c r="C19" i="49"/>
  <c r="C18" i="49"/>
  <c r="C17" i="49"/>
  <c r="C16" i="49"/>
  <c r="C15" i="49"/>
  <c r="C14" i="49"/>
  <c r="C13" i="49"/>
  <c r="C12" i="49"/>
  <c r="C11" i="49"/>
  <c r="C21" i="40"/>
  <c r="C20" i="40"/>
  <c r="C19" i="40"/>
  <c r="C18" i="40"/>
  <c r="C17" i="40"/>
  <c r="C16" i="40"/>
  <c r="C15" i="40"/>
  <c r="C14" i="40"/>
  <c r="C13" i="40"/>
  <c r="C12" i="40"/>
  <c r="C11" i="40"/>
  <c r="C21" i="38"/>
  <c r="C20" i="38"/>
  <c r="C24" i="38"/>
  <c r="C23" i="38"/>
  <c r="C22" i="38"/>
  <c r="C19" i="38"/>
  <c r="C18" i="38"/>
  <c r="C17" i="38"/>
  <c r="C16" i="38"/>
  <c r="C15" i="38"/>
  <c r="C14" i="38"/>
  <c r="C13" i="38"/>
  <c r="C12" i="38"/>
  <c r="C11" i="38"/>
  <c r="C10" i="38"/>
  <c r="N36" i="37"/>
  <c r="K36" i="37"/>
  <c r="H36" i="37"/>
  <c r="E36" i="37"/>
  <c r="C36" i="37"/>
  <c r="C21" i="37"/>
  <c r="C20" i="37"/>
  <c r="C19" i="37"/>
  <c r="C18" i="37"/>
  <c r="C17" i="37"/>
  <c r="C16" i="37"/>
  <c r="C15" i="37"/>
  <c r="C14" i="37"/>
  <c r="C13" i="37"/>
  <c r="C12" i="37"/>
  <c r="C11" i="37"/>
  <c r="C21" i="47"/>
  <c r="C20" i="47"/>
  <c r="C19" i="47"/>
  <c r="C18" i="47"/>
  <c r="C17" i="47"/>
  <c r="C16" i="47"/>
  <c r="C15" i="47"/>
  <c r="C14" i="47"/>
  <c r="C13" i="47"/>
  <c r="C12" i="47"/>
  <c r="C11" i="47"/>
  <c r="B31" i="48"/>
  <c r="C31" i="48" s="1"/>
  <c r="D23" i="48"/>
  <c r="D22" i="48"/>
  <c r="D21" i="48"/>
  <c r="D20" i="48"/>
  <c r="D19" i="48"/>
  <c r="D18" i="48"/>
  <c r="D17" i="48"/>
  <c r="D16" i="48"/>
  <c r="D15" i="48"/>
  <c r="D14" i="48"/>
  <c r="D13" i="48"/>
  <c r="D12" i="48"/>
  <c r="D11" i="48"/>
  <c r="B46" i="1"/>
  <c r="C46" i="1" s="1"/>
  <c r="B45" i="1"/>
  <c r="C45" i="1" s="1"/>
  <c r="B44" i="1"/>
  <c r="C44" i="1" s="1"/>
  <c r="B43" i="1"/>
  <c r="C43" i="1" s="1"/>
  <c r="B42" i="1"/>
  <c r="C42" i="1" s="1"/>
  <c r="B41" i="1"/>
  <c r="E41" i="1" s="1"/>
  <c r="B40" i="1"/>
  <c r="E40" i="1" s="1"/>
  <c r="B39" i="1"/>
  <c r="E39" i="1" s="1"/>
  <c r="B38" i="1"/>
  <c r="E38" i="1" s="1"/>
  <c r="B37" i="1"/>
  <c r="E37" i="1" s="1"/>
  <c r="B36" i="1"/>
  <c r="C36" i="1" s="1"/>
  <c r="B35" i="1"/>
  <c r="C35" i="1" s="1"/>
  <c r="B34" i="1"/>
  <c r="C34" i="1" s="1"/>
  <c r="B33" i="1"/>
  <c r="C33" i="1" s="1"/>
  <c r="B32" i="1"/>
  <c r="C21" i="1"/>
  <c r="C20" i="1"/>
  <c r="C25" i="1"/>
  <c r="C24" i="1"/>
  <c r="C23" i="1"/>
  <c r="C22" i="1"/>
  <c r="C19" i="1"/>
  <c r="C18" i="1"/>
  <c r="C17" i="1"/>
  <c r="C16" i="1"/>
  <c r="C15" i="1"/>
  <c r="C14" i="1"/>
  <c r="C13" i="1"/>
  <c r="C12" i="1"/>
  <c r="C11" i="1"/>
  <c r="D11" i="49"/>
  <c r="E11" i="49" s="1"/>
  <c r="C40" i="1" l="1"/>
  <c r="H37" i="1"/>
  <c r="H38" i="1"/>
  <c r="H39" i="1"/>
  <c r="H40" i="1"/>
  <c r="H41" i="1"/>
  <c r="C37" i="1"/>
  <c r="C41" i="1"/>
  <c r="K37" i="1"/>
  <c r="K38" i="1"/>
  <c r="K39" i="1"/>
  <c r="K40" i="1"/>
  <c r="K41" i="1"/>
  <c r="C38" i="1"/>
  <c r="N37" i="1"/>
  <c r="N38" i="1"/>
  <c r="N39" i="1"/>
  <c r="N40" i="1"/>
  <c r="N41" i="1"/>
  <c r="S22" i="64"/>
  <c r="T22" i="64" s="1"/>
  <c r="U22" i="64" s="1"/>
  <c r="C39" i="1"/>
  <c r="S16" i="61"/>
  <c r="T16" i="61" s="1"/>
  <c r="U16" i="61" s="1"/>
  <c r="S20" i="61"/>
  <c r="T20" i="61" s="1"/>
  <c r="U20" i="61" s="1"/>
  <c r="R24" i="53"/>
  <c r="S13" i="66"/>
  <c r="T13" i="66" s="1"/>
  <c r="U13" i="66" s="1"/>
  <c r="S22" i="66"/>
  <c r="T22" i="66" s="1"/>
  <c r="U22" i="66" s="1"/>
  <c r="R11" i="53"/>
  <c r="R23" i="53"/>
  <c r="R19" i="53"/>
  <c r="L17" i="53"/>
  <c r="L12" i="53"/>
  <c r="L21" i="53"/>
  <c r="I21" i="53" s="1"/>
  <c r="L22" i="53"/>
  <c r="L13" i="53"/>
  <c r="L20" i="53"/>
  <c r="L24" i="53"/>
  <c r="W10" i="53"/>
  <c r="Q11" i="53"/>
  <c r="W14" i="53"/>
  <c r="Q15" i="53"/>
  <c r="P15" i="53" s="1"/>
  <c r="W18" i="53"/>
  <c r="Q19" i="53"/>
  <c r="W22" i="53"/>
  <c r="Q23" i="53"/>
  <c r="R10" i="53"/>
  <c r="Q12" i="53"/>
  <c r="R14" i="53"/>
  <c r="Q16" i="53"/>
  <c r="R18" i="53"/>
  <c r="Q20" i="53"/>
  <c r="R22" i="53"/>
  <c r="Q24" i="53"/>
  <c r="P24" i="53" s="1"/>
  <c r="M11" i="53"/>
  <c r="V11" i="53"/>
  <c r="M12" i="53"/>
  <c r="M15" i="53"/>
  <c r="V15" i="53"/>
  <c r="M16" i="53"/>
  <c r="J16" i="53" s="1"/>
  <c r="M19" i="53"/>
  <c r="V19" i="53"/>
  <c r="M20" i="53"/>
  <c r="M23" i="53"/>
  <c r="V23" i="53"/>
  <c r="S23" i="53" s="1"/>
  <c r="M24" i="53"/>
  <c r="H13" i="53"/>
  <c r="G14" i="53"/>
  <c r="H17" i="53"/>
  <c r="G18" i="53"/>
  <c r="H21" i="53"/>
  <c r="G22" i="53"/>
  <c r="G13" i="53"/>
  <c r="V14" i="53"/>
  <c r="H16" i="53"/>
  <c r="W17" i="53"/>
  <c r="H20" i="53"/>
  <c r="G21" i="53"/>
  <c r="W21" i="53"/>
  <c r="M10" i="53"/>
  <c r="Q10" i="53"/>
  <c r="H11" i="53"/>
  <c r="L11" i="53"/>
  <c r="G12" i="53"/>
  <c r="W12" i="53"/>
  <c r="R13" i="53"/>
  <c r="V13" i="53"/>
  <c r="M14" i="53"/>
  <c r="Q14" i="53"/>
  <c r="H15" i="53"/>
  <c r="L15" i="53"/>
  <c r="G16" i="53"/>
  <c r="W16" i="53"/>
  <c r="R17" i="53"/>
  <c r="V17" i="53"/>
  <c r="M18" i="53"/>
  <c r="Q18" i="53"/>
  <c r="H19" i="53"/>
  <c r="L19" i="53"/>
  <c r="G20" i="53"/>
  <c r="W20" i="53"/>
  <c r="J21" i="53"/>
  <c r="R21" i="53"/>
  <c r="N21" i="53" s="1"/>
  <c r="V21" i="53"/>
  <c r="M22" i="53"/>
  <c r="I22" i="53" s="1"/>
  <c r="Q22" i="53"/>
  <c r="H23" i="53"/>
  <c r="D23" i="53" s="1"/>
  <c r="L23" i="53"/>
  <c r="G24" i="53"/>
  <c r="W24" i="53"/>
  <c r="S24" i="53" s="1"/>
  <c r="T24" i="53" s="1"/>
  <c r="U24" i="53" s="1"/>
  <c r="G10" i="53"/>
  <c r="V10" i="53"/>
  <c r="H12" i="53"/>
  <c r="W13" i="53"/>
  <c r="G17" i="53"/>
  <c r="V18" i="53"/>
  <c r="K21" i="53"/>
  <c r="V22" i="53"/>
  <c r="H24" i="53"/>
  <c r="H10" i="53"/>
  <c r="L10" i="53"/>
  <c r="G11" i="53"/>
  <c r="W11" i="53"/>
  <c r="R12" i="53"/>
  <c r="N12" i="53" s="1"/>
  <c r="V12" i="53"/>
  <c r="M13" i="53"/>
  <c r="Q13" i="53"/>
  <c r="H14" i="53"/>
  <c r="L14" i="53"/>
  <c r="G15" i="53"/>
  <c r="W15" i="53"/>
  <c r="R16" i="53"/>
  <c r="V16" i="53"/>
  <c r="M17" i="53"/>
  <c r="Q17" i="53"/>
  <c r="H18" i="53"/>
  <c r="L18" i="53"/>
  <c r="G19" i="53"/>
  <c r="W19" i="53"/>
  <c r="R20" i="53"/>
  <c r="O20" i="53" s="1"/>
  <c r="V20" i="53"/>
  <c r="P11" i="53" l="1"/>
  <c r="I17" i="53"/>
  <c r="I13" i="53"/>
  <c r="U23" i="53"/>
  <c r="K20" i="53"/>
  <c r="J12" i="53"/>
  <c r="I16" i="53"/>
  <c r="U15" i="53"/>
  <c r="K16" i="53"/>
  <c r="I24" i="53"/>
  <c r="J20" i="53"/>
  <c r="T11" i="53"/>
  <c r="T15" i="53"/>
  <c r="S15" i="53"/>
  <c r="S11" i="53"/>
  <c r="P23" i="53"/>
  <c r="K22" i="53"/>
  <c r="J24" i="53"/>
  <c r="K24" i="53"/>
  <c r="I20" i="53"/>
  <c r="O19" i="53"/>
  <c r="N19" i="53"/>
  <c r="N16" i="53"/>
  <c r="K12" i="53"/>
  <c r="K17" i="53"/>
  <c r="U11" i="53"/>
  <c r="O21" i="53"/>
  <c r="I12" i="53"/>
  <c r="O15" i="53"/>
  <c r="N15" i="53"/>
  <c r="O23" i="53"/>
  <c r="N23" i="53"/>
  <c r="O11" i="53"/>
  <c r="N11" i="53"/>
  <c r="O24" i="53"/>
  <c r="N24" i="53"/>
  <c r="S19" i="53"/>
  <c r="K13" i="53"/>
  <c r="T23" i="53"/>
  <c r="P19" i="53"/>
  <c r="T22" i="53"/>
  <c r="U22" i="53"/>
  <c r="S22" i="53"/>
  <c r="P22" i="53"/>
  <c r="N22" i="53"/>
  <c r="O22" i="53"/>
  <c r="F20" i="53"/>
  <c r="D20" i="53"/>
  <c r="E20" i="53"/>
  <c r="K15" i="53"/>
  <c r="J15" i="53"/>
  <c r="I15" i="53"/>
  <c r="U13" i="53"/>
  <c r="S13" i="53"/>
  <c r="T13" i="53"/>
  <c r="D22" i="53"/>
  <c r="F22" i="53"/>
  <c r="E22" i="53"/>
  <c r="D14" i="53"/>
  <c r="E14" i="53"/>
  <c r="F14" i="53"/>
  <c r="S20" i="53"/>
  <c r="T20" i="53"/>
  <c r="U20" i="53"/>
  <c r="I18" i="53"/>
  <c r="J18" i="53"/>
  <c r="K18" i="53"/>
  <c r="T16" i="53"/>
  <c r="S16" i="53"/>
  <c r="U16" i="53"/>
  <c r="J14" i="53"/>
  <c r="K14" i="53"/>
  <c r="I14" i="53"/>
  <c r="S12" i="53"/>
  <c r="T12" i="53"/>
  <c r="U12" i="53"/>
  <c r="J10" i="53"/>
  <c r="I10" i="53"/>
  <c r="K10" i="53"/>
  <c r="E17" i="53"/>
  <c r="D17" i="53"/>
  <c r="F17" i="53"/>
  <c r="D10" i="53"/>
  <c r="E10" i="53"/>
  <c r="F10" i="53"/>
  <c r="F24" i="53"/>
  <c r="D24" i="53"/>
  <c r="E24" i="53"/>
  <c r="K19" i="53"/>
  <c r="I19" i="53"/>
  <c r="J19" i="53"/>
  <c r="U17" i="53"/>
  <c r="S17" i="53"/>
  <c r="T17" i="53"/>
  <c r="P10" i="53"/>
  <c r="O10" i="53"/>
  <c r="N10" i="53"/>
  <c r="O17" i="53"/>
  <c r="N17" i="53"/>
  <c r="P17" i="53"/>
  <c r="N13" i="53"/>
  <c r="O13" i="53"/>
  <c r="P13" i="53"/>
  <c r="P18" i="53"/>
  <c r="N18" i="53"/>
  <c r="O18" i="53"/>
  <c r="F16" i="53"/>
  <c r="D16" i="53"/>
  <c r="E16" i="53"/>
  <c r="K11" i="53"/>
  <c r="I11" i="53"/>
  <c r="J11" i="53"/>
  <c r="T14" i="53"/>
  <c r="S14" i="53"/>
  <c r="U14" i="53"/>
  <c r="P16" i="53"/>
  <c r="P12" i="53"/>
  <c r="O12" i="53"/>
  <c r="O16" i="53"/>
  <c r="P20" i="53"/>
  <c r="E23" i="53"/>
  <c r="P21" i="53"/>
  <c r="T19" i="53"/>
  <c r="J17" i="53"/>
  <c r="U19" i="53"/>
  <c r="F23" i="53"/>
  <c r="N20" i="53"/>
  <c r="J22" i="53"/>
  <c r="D19" i="53"/>
  <c r="E19" i="53"/>
  <c r="F19" i="53"/>
  <c r="E15" i="53"/>
  <c r="D15" i="53"/>
  <c r="F15" i="53"/>
  <c r="D11" i="53"/>
  <c r="E11" i="53"/>
  <c r="F11" i="53"/>
  <c r="T18" i="53"/>
  <c r="U18" i="53"/>
  <c r="S18" i="53"/>
  <c r="T10" i="53"/>
  <c r="U10" i="53"/>
  <c r="S10" i="53"/>
  <c r="K23" i="53"/>
  <c r="I23" i="53"/>
  <c r="J23" i="53"/>
  <c r="U21" i="53"/>
  <c r="S21" i="53"/>
  <c r="T21" i="53"/>
  <c r="P14" i="53"/>
  <c r="N14" i="53"/>
  <c r="O14" i="53"/>
  <c r="F12" i="53"/>
  <c r="E12" i="53"/>
  <c r="D12" i="53"/>
  <c r="E21" i="53"/>
  <c r="F21" i="53"/>
  <c r="D21" i="53"/>
  <c r="E13" i="53"/>
  <c r="F13" i="53"/>
  <c r="D13" i="53"/>
  <c r="D18" i="53"/>
  <c r="F18" i="53"/>
  <c r="E18" i="53"/>
  <c r="J13" i="53"/>
  <c r="A30" i="52" l="1"/>
  <c r="A29" i="52"/>
  <c r="A28" i="52"/>
  <c r="A27" i="52"/>
  <c r="A26" i="52"/>
  <c r="A25" i="52"/>
  <c r="A24" i="52"/>
  <c r="A23" i="52"/>
  <c r="D7" i="50"/>
  <c r="G12" i="50" s="1"/>
  <c r="I7" i="50"/>
  <c r="L11" i="50" s="1"/>
  <c r="N7" i="50"/>
  <c r="S7" i="50"/>
  <c r="V13" i="50" s="1"/>
  <c r="D8" i="50"/>
  <c r="H11" i="50" s="1"/>
  <c r="I8" i="50"/>
  <c r="M10" i="50" s="1"/>
  <c r="N8" i="50"/>
  <c r="S8" i="50"/>
  <c r="W12" i="50" s="1"/>
  <c r="Q10" i="50"/>
  <c r="R10" i="50"/>
  <c r="Q11" i="50"/>
  <c r="R11" i="50"/>
  <c r="L12" i="50"/>
  <c r="Q12" i="50"/>
  <c r="R12" i="50"/>
  <c r="Q13" i="50"/>
  <c r="R13" i="50"/>
  <c r="Q14" i="50"/>
  <c r="R14" i="50"/>
  <c r="Q15" i="50"/>
  <c r="R15" i="50"/>
  <c r="Q16" i="50"/>
  <c r="R16" i="50"/>
  <c r="Q17" i="50"/>
  <c r="R17" i="50"/>
  <c r="Q18" i="50"/>
  <c r="R18" i="50"/>
  <c r="Q19" i="50"/>
  <c r="R19" i="50"/>
  <c r="Q20" i="50"/>
  <c r="R20" i="50"/>
  <c r="Q21" i="50"/>
  <c r="R21" i="50"/>
  <c r="Q22" i="50"/>
  <c r="R22" i="50"/>
  <c r="C24" i="50"/>
  <c r="D24" i="50"/>
  <c r="F7" i="49"/>
  <c r="I13" i="49" s="1"/>
  <c r="K7" i="49"/>
  <c r="N14" i="49" s="1"/>
  <c r="N7" i="49"/>
  <c r="P7" i="49"/>
  <c r="S11" i="49" s="1"/>
  <c r="S7" i="49"/>
  <c r="U7" i="49"/>
  <c r="X12" i="49" s="1"/>
  <c r="X7" i="49"/>
  <c r="F8" i="49"/>
  <c r="J13" i="49" s="1"/>
  <c r="K8" i="49"/>
  <c r="O11" i="49" s="1"/>
  <c r="P8" i="49"/>
  <c r="T12" i="49" s="1"/>
  <c r="U8" i="49"/>
  <c r="Y12" i="49" s="1"/>
  <c r="F9" i="49"/>
  <c r="K9" i="49"/>
  <c r="P9" i="49"/>
  <c r="U9" i="49"/>
  <c r="D12" i="49"/>
  <c r="E12" i="49" s="1"/>
  <c r="D13" i="49"/>
  <c r="E13" i="49" s="1"/>
  <c r="D14" i="49"/>
  <c r="E14" i="49" s="1"/>
  <c r="D15" i="49"/>
  <c r="E15" i="49" s="1"/>
  <c r="T15" i="49"/>
  <c r="X15" i="49"/>
  <c r="D16" i="49"/>
  <c r="E16" i="49" s="1"/>
  <c r="D17" i="49"/>
  <c r="E17" i="49" s="1"/>
  <c r="D18" i="49"/>
  <c r="E18" i="49" s="1"/>
  <c r="D19" i="49"/>
  <c r="E19" i="49" s="1"/>
  <c r="T19" i="49"/>
  <c r="D20" i="49"/>
  <c r="E20" i="49" s="1"/>
  <c r="D21" i="49"/>
  <c r="E21" i="49" s="1"/>
  <c r="N21" i="49"/>
  <c r="D22" i="49"/>
  <c r="E22" i="49" s="1"/>
  <c r="T22" i="49"/>
  <c r="X22" i="49"/>
  <c r="D23" i="49"/>
  <c r="E23" i="49" s="1"/>
  <c r="B30" i="49"/>
  <c r="C30" i="49" s="1"/>
  <c r="E30" i="49"/>
  <c r="B31" i="49"/>
  <c r="G31" i="49"/>
  <c r="B32" i="49"/>
  <c r="B33" i="49"/>
  <c r="C33" i="49" s="1"/>
  <c r="E33" i="49"/>
  <c r="G33" i="49"/>
  <c r="B34" i="49"/>
  <c r="G34" i="49"/>
  <c r="K34" i="49" s="1"/>
  <c r="B35" i="49"/>
  <c r="G35" i="49" s="1"/>
  <c r="B36" i="49"/>
  <c r="B37" i="49"/>
  <c r="C37" i="49" s="1"/>
  <c r="B38" i="49"/>
  <c r="C38" i="49" s="1"/>
  <c r="B39" i="49"/>
  <c r="G39" i="49" s="1"/>
  <c r="B40" i="49"/>
  <c r="B41" i="49"/>
  <c r="E41" i="49"/>
  <c r="B42" i="49"/>
  <c r="C42" i="49" s="1"/>
  <c r="G42" i="49"/>
  <c r="E46" i="49"/>
  <c r="F46" i="49"/>
  <c r="E7" i="48"/>
  <c r="H11" i="48" s="1"/>
  <c r="J7" i="48"/>
  <c r="M14" i="48" s="1"/>
  <c r="O7" i="48"/>
  <c r="R12" i="48" s="1"/>
  <c r="T7" i="48"/>
  <c r="W12" i="48" s="1"/>
  <c r="E8" i="48"/>
  <c r="I13" i="48" s="1"/>
  <c r="J8" i="48"/>
  <c r="N12" i="48" s="1"/>
  <c r="O8" i="48"/>
  <c r="S14" i="48" s="1"/>
  <c r="T8" i="48"/>
  <c r="X11" i="48" s="1"/>
  <c r="E9" i="48"/>
  <c r="G32" i="48" s="1"/>
  <c r="J9" i="48"/>
  <c r="J32" i="48" s="1"/>
  <c r="O9" i="48"/>
  <c r="M31" i="48" s="1"/>
  <c r="T9" i="48"/>
  <c r="P39" i="48" s="1"/>
  <c r="N14" i="48"/>
  <c r="R22" i="48"/>
  <c r="I31" i="48"/>
  <c r="F31" i="48"/>
  <c r="O31" i="48"/>
  <c r="B32" i="48"/>
  <c r="F32" i="48" s="1"/>
  <c r="O32" i="48"/>
  <c r="B33" i="48"/>
  <c r="F33" i="48" s="1"/>
  <c r="B34" i="48"/>
  <c r="I34" i="48" s="1"/>
  <c r="B35" i="48"/>
  <c r="B36" i="48"/>
  <c r="L36" i="48"/>
  <c r="B37" i="48"/>
  <c r="F37" i="48" s="1"/>
  <c r="B38" i="48"/>
  <c r="D38" i="48" s="1"/>
  <c r="O38" i="48"/>
  <c r="B39" i="48"/>
  <c r="F39" i="48" s="1"/>
  <c r="B40" i="48"/>
  <c r="D40" i="48"/>
  <c r="F40" i="48"/>
  <c r="L40" i="48"/>
  <c r="O40" i="48"/>
  <c r="P40" i="48"/>
  <c r="B41" i="48"/>
  <c r="F41" i="48" s="1"/>
  <c r="J41" i="48"/>
  <c r="O41" i="48"/>
  <c r="B42" i="48"/>
  <c r="D42" i="48" s="1"/>
  <c r="I42" i="48"/>
  <c r="H42" i="48" s="1"/>
  <c r="L42" i="48"/>
  <c r="B43" i="48"/>
  <c r="O43" i="48"/>
  <c r="D47" i="48"/>
  <c r="E47" i="48"/>
  <c r="F7" i="47"/>
  <c r="I13" i="47" s="1"/>
  <c r="K7" i="47"/>
  <c r="N14" i="47" s="1"/>
  <c r="N7" i="47"/>
  <c r="P7" i="47"/>
  <c r="S11" i="47" s="1"/>
  <c r="S7" i="47"/>
  <c r="U7" i="47"/>
  <c r="X12" i="47" s="1"/>
  <c r="X7" i="47"/>
  <c r="F8" i="47"/>
  <c r="J13" i="47" s="1"/>
  <c r="K8" i="47"/>
  <c r="O11" i="47" s="1"/>
  <c r="P8" i="47"/>
  <c r="T12" i="47" s="1"/>
  <c r="U8" i="47"/>
  <c r="F9" i="47"/>
  <c r="K9" i="47"/>
  <c r="P9" i="47"/>
  <c r="U9" i="47"/>
  <c r="D11" i="47"/>
  <c r="E11" i="47" s="1"/>
  <c r="Y11" i="47"/>
  <c r="D12" i="47"/>
  <c r="E12" i="47" s="1"/>
  <c r="Y12" i="47"/>
  <c r="D13" i="47"/>
  <c r="E13" i="47" s="1"/>
  <c r="Y13" i="47"/>
  <c r="D14" i="47"/>
  <c r="E14" i="47" s="1"/>
  <c r="Y14" i="47"/>
  <c r="D15" i="47"/>
  <c r="E15" i="47" s="1"/>
  <c r="Y15" i="47"/>
  <c r="D16" i="47"/>
  <c r="E16" i="47" s="1"/>
  <c r="Y16" i="47"/>
  <c r="D17" i="47"/>
  <c r="E17" i="47" s="1"/>
  <c r="Y17" i="47"/>
  <c r="D18" i="47"/>
  <c r="E18" i="47" s="1"/>
  <c r="Y18" i="47"/>
  <c r="D19" i="47"/>
  <c r="E19" i="47" s="1"/>
  <c r="Y19" i="47"/>
  <c r="D20" i="47"/>
  <c r="E20" i="47" s="1"/>
  <c r="Y20" i="47"/>
  <c r="D21" i="47"/>
  <c r="E21" i="47" s="1"/>
  <c r="N21" i="47"/>
  <c r="Y21" i="47"/>
  <c r="B28" i="47"/>
  <c r="G28" i="47" s="1"/>
  <c r="B29" i="47"/>
  <c r="E29" i="47" s="1"/>
  <c r="L29" i="47" s="1"/>
  <c r="G29" i="47"/>
  <c r="O29" i="47" s="1"/>
  <c r="B30" i="47"/>
  <c r="E30" i="47"/>
  <c r="G30" i="47"/>
  <c r="O30" i="47" s="1"/>
  <c r="Q30" i="47"/>
  <c r="B31" i="47"/>
  <c r="E31" i="47" s="1"/>
  <c r="G31" i="47"/>
  <c r="B32" i="47"/>
  <c r="G32" i="47" s="1"/>
  <c r="B33" i="47"/>
  <c r="E33" i="47" s="1"/>
  <c r="G33" i="47"/>
  <c r="O33" i="47" s="1"/>
  <c r="B34" i="47"/>
  <c r="E34" i="47"/>
  <c r="G34" i="47"/>
  <c r="O34" i="47" s="1"/>
  <c r="Q34" i="47"/>
  <c r="B35" i="47"/>
  <c r="E35" i="47" s="1"/>
  <c r="G35" i="47"/>
  <c r="B36" i="47"/>
  <c r="G36" i="47" s="1"/>
  <c r="B37" i="47"/>
  <c r="E37" i="47" s="1"/>
  <c r="G37" i="47"/>
  <c r="O37" i="47" s="1"/>
  <c r="B38" i="47"/>
  <c r="E38" i="47" s="1"/>
  <c r="G38" i="47"/>
  <c r="O38" i="47" s="1"/>
  <c r="E42" i="47"/>
  <c r="F42" i="47"/>
  <c r="D7" i="46"/>
  <c r="G14" i="46" s="1"/>
  <c r="I7" i="46"/>
  <c r="L17" i="46" s="1"/>
  <c r="N7" i="46"/>
  <c r="Q11" i="46" s="1"/>
  <c r="S7" i="46"/>
  <c r="V18" i="46" s="1"/>
  <c r="D8" i="46"/>
  <c r="H17" i="46" s="1"/>
  <c r="I8" i="46"/>
  <c r="M11" i="46" s="1"/>
  <c r="N8" i="46"/>
  <c r="R13" i="46" s="1"/>
  <c r="S8" i="46"/>
  <c r="W12" i="46" s="1"/>
  <c r="D9" i="46"/>
  <c r="F28" i="46" s="1"/>
  <c r="I9" i="46"/>
  <c r="I30" i="46" s="1"/>
  <c r="N9" i="46"/>
  <c r="L28" i="46" s="1"/>
  <c r="S9" i="46"/>
  <c r="O37" i="46" s="1"/>
  <c r="C11" i="46"/>
  <c r="C12" i="46"/>
  <c r="C13" i="46"/>
  <c r="G13" i="46"/>
  <c r="C14" i="46"/>
  <c r="V14" i="46"/>
  <c r="C15" i="46"/>
  <c r="C16" i="46"/>
  <c r="H16" i="46"/>
  <c r="C17" i="46"/>
  <c r="C18" i="46"/>
  <c r="C19" i="46"/>
  <c r="G19" i="46"/>
  <c r="C20" i="46"/>
  <c r="C21" i="46"/>
  <c r="B28" i="46"/>
  <c r="H28" i="46" s="1"/>
  <c r="E28" i="46"/>
  <c r="N28" i="46"/>
  <c r="B29" i="46"/>
  <c r="E29" i="46" s="1"/>
  <c r="C29" i="46"/>
  <c r="H29" i="46"/>
  <c r="K29" i="46"/>
  <c r="N29" i="46"/>
  <c r="B30" i="46"/>
  <c r="H30" i="46" s="1"/>
  <c r="B31" i="46"/>
  <c r="E31" i="46" s="1"/>
  <c r="C31" i="46"/>
  <c r="N31" i="46"/>
  <c r="B32" i="46"/>
  <c r="H32" i="46" s="1"/>
  <c r="B33" i="46"/>
  <c r="E33" i="46" s="1"/>
  <c r="C33" i="46"/>
  <c r="K33" i="46"/>
  <c r="N33" i="46"/>
  <c r="B34" i="46"/>
  <c r="H34" i="46" s="1"/>
  <c r="N34" i="46"/>
  <c r="B35" i="46"/>
  <c r="C35" i="46" s="1"/>
  <c r="H35" i="46"/>
  <c r="K35" i="46"/>
  <c r="B36" i="46"/>
  <c r="H36" i="46" s="1"/>
  <c r="E36" i="46"/>
  <c r="D36" i="46" s="1"/>
  <c r="N36" i="46"/>
  <c r="C37" i="46"/>
  <c r="E37" i="46"/>
  <c r="D37" i="46" s="1"/>
  <c r="H37" i="46"/>
  <c r="K37" i="46"/>
  <c r="N37" i="46"/>
  <c r="M37" i="46" s="1"/>
  <c r="B38" i="46"/>
  <c r="E38" i="46" s="1"/>
  <c r="C42" i="46"/>
  <c r="D42" i="46"/>
  <c r="Q37" i="47" l="1"/>
  <c r="Q33" i="47"/>
  <c r="Q29" i="47"/>
  <c r="F34" i="47"/>
  <c r="O42" i="48"/>
  <c r="I38" i="48"/>
  <c r="I35" i="48"/>
  <c r="C35" i="48"/>
  <c r="I32" i="48"/>
  <c r="E42" i="49"/>
  <c r="L42" i="49" s="1"/>
  <c r="G40" i="49"/>
  <c r="C40" i="49"/>
  <c r="G38" i="49"/>
  <c r="G37" i="49"/>
  <c r="E34" i="49"/>
  <c r="C34" i="49"/>
  <c r="G32" i="49"/>
  <c r="C32" i="49"/>
  <c r="Q37" i="49"/>
  <c r="E35" i="46"/>
  <c r="E34" i="46"/>
  <c r="H33" i="46"/>
  <c r="N32" i="46"/>
  <c r="K31" i="46"/>
  <c r="N30" i="46"/>
  <c r="Q38" i="47"/>
  <c r="F42" i="48"/>
  <c r="C42" i="48"/>
  <c r="I41" i="48"/>
  <c r="C41" i="48"/>
  <c r="I39" i="48"/>
  <c r="C39" i="48"/>
  <c r="I37" i="48"/>
  <c r="C37" i="48"/>
  <c r="I33" i="48"/>
  <c r="C33" i="48"/>
  <c r="E38" i="49"/>
  <c r="L38" i="49" s="1"/>
  <c r="E37" i="49"/>
  <c r="I37" i="49" s="1"/>
  <c r="E35" i="49"/>
  <c r="C35" i="49"/>
  <c r="N37" i="49"/>
  <c r="N38" i="46"/>
  <c r="M38" i="46" s="1"/>
  <c r="N35" i="46"/>
  <c r="E32" i="46"/>
  <c r="D32" i="46" s="1"/>
  <c r="H31" i="46"/>
  <c r="E30" i="46"/>
  <c r="N29" i="47"/>
  <c r="F38" i="48"/>
  <c r="C38" i="48"/>
  <c r="F34" i="48"/>
  <c r="C34" i="48"/>
  <c r="D32" i="48"/>
  <c r="C32" i="48"/>
  <c r="E39" i="49"/>
  <c r="C39" i="49"/>
  <c r="E31" i="49"/>
  <c r="C31" i="49"/>
  <c r="I30" i="49"/>
  <c r="I30" i="47"/>
  <c r="I43" i="48"/>
  <c r="C43" i="48"/>
  <c r="I40" i="48"/>
  <c r="C40" i="48"/>
  <c r="L38" i="48"/>
  <c r="K38" i="48" s="1"/>
  <c r="O37" i="48"/>
  <c r="I36" i="48"/>
  <c r="H36" i="48" s="1"/>
  <c r="C36" i="48"/>
  <c r="O33" i="48"/>
  <c r="L32" i="48"/>
  <c r="G41" i="49"/>
  <c r="C41" i="49"/>
  <c r="G36" i="49"/>
  <c r="C36" i="49"/>
  <c r="G30" i="49"/>
  <c r="F38" i="49"/>
  <c r="M30" i="46"/>
  <c r="S17" i="49"/>
  <c r="M35" i="46"/>
  <c r="D35" i="46"/>
  <c r="M34" i="46"/>
  <c r="M32" i="46"/>
  <c r="O29" i="46"/>
  <c r="H15" i="46"/>
  <c r="V11" i="46"/>
  <c r="S22" i="49"/>
  <c r="S13" i="49"/>
  <c r="W21" i="46"/>
  <c r="F38" i="46"/>
  <c r="O35" i="46"/>
  <c r="O33" i="46"/>
  <c r="F33" i="46"/>
  <c r="H20" i="46"/>
  <c r="V15" i="46"/>
  <c r="H14" i="46"/>
  <c r="H35" i="48"/>
  <c r="J21" i="49"/>
  <c r="N21" i="50"/>
  <c r="P19" i="50"/>
  <c r="L34" i="47"/>
  <c r="X11" i="47"/>
  <c r="P31" i="48"/>
  <c r="L13" i="50"/>
  <c r="X12" i="48"/>
  <c r="N20" i="49"/>
  <c r="X11" i="49"/>
  <c r="V10" i="50"/>
  <c r="X23" i="49"/>
  <c r="N16" i="49"/>
  <c r="P20" i="50"/>
  <c r="J14" i="47"/>
  <c r="H33" i="47"/>
  <c r="F30" i="47"/>
  <c r="S19" i="47"/>
  <c r="S16" i="47"/>
  <c r="S13" i="47"/>
  <c r="H34" i="48"/>
  <c r="N17" i="48"/>
  <c r="Y21" i="49"/>
  <c r="Y18" i="49"/>
  <c r="L21" i="50"/>
  <c r="P12" i="50"/>
  <c r="J17" i="47"/>
  <c r="J21" i="47"/>
  <c r="M19" i="48"/>
  <c r="F42" i="49"/>
  <c r="O34" i="49"/>
  <c r="P21" i="50"/>
  <c r="L20" i="50"/>
  <c r="P11" i="50"/>
  <c r="F36" i="46"/>
  <c r="D31" i="46"/>
  <c r="D29" i="46"/>
  <c r="H19" i="46"/>
  <c r="H13" i="46"/>
  <c r="G11" i="46"/>
  <c r="M36" i="48"/>
  <c r="M32" i="48"/>
  <c r="F37" i="46"/>
  <c r="F35" i="46"/>
  <c r="D34" i="46"/>
  <c r="D33" i="46"/>
  <c r="F30" i="46"/>
  <c r="D28" i="46"/>
  <c r="G21" i="46"/>
  <c r="H18" i="46"/>
  <c r="G17" i="46"/>
  <c r="H12" i="46"/>
  <c r="H11" i="46"/>
  <c r="D11" i="46" s="1"/>
  <c r="E11" i="46" s="1"/>
  <c r="F11" i="46" s="1"/>
  <c r="N16" i="47"/>
  <c r="P35" i="48"/>
  <c r="N32" i="48"/>
  <c r="X17" i="48"/>
  <c r="S15" i="48"/>
  <c r="R11" i="48"/>
  <c r="K42" i="49"/>
  <c r="H33" i="49"/>
  <c r="S20" i="49"/>
  <c r="S19" i="49"/>
  <c r="J18" i="49"/>
  <c r="J14" i="49"/>
  <c r="J12" i="49"/>
  <c r="L17" i="50"/>
  <c r="L16" i="50"/>
  <c r="P13" i="50"/>
  <c r="F32" i="46"/>
  <c r="D30" i="46"/>
  <c r="G18" i="46"/>
  <c r="G12" i="46"/>
  <c r="D12" i="46" s="1"/>
  <c r="E12" i="46" s="1"/>
  <c r="F12" i="46" s="1"/>
  <c r="S17" i="48"/>
  <c r="S16" i="49"/>
  <c r="P14" i="50"/>
  <c r="D38" i="46"/>
  <c r="F34" i="46"/>
  <c r="F31" i="46"/>
  <c r="F29" i="46"/>
  <c r="H21" i="46"/>
  <c r="G20" i="46"/>
  <c r="G16" i="46"/>
  <c r="G15" i="46"/>
  <c r="X15" i="47"/>
  <c r="W15" i="48"/>
  <c r="S12" i="48"/>
  <c r="H37" i="49"/>
  <c r="F30" i="49"/>
  <c r="O18" i="49"/>
  <c r="J17" i="49"/>
  <c r="O14" i="49"/>
  <c r="N17" i="50"/>
  <c r="D36" i="48"/>
  <c r="H32" i="48"/>
  <c r="F43" i="48"/>
  <c r="O39" i="48"/>
  <c r="O36" i="48"/>
  <c r="N36" i="48" s="1"/>
  <c r="F36" i="48"/>
  <c r="E36" i="48" s="1"/>
  <c r="O35" i="48"/>
  <c r="L34" i="48"/>
  <c r="D34" i="48"/>
  <c r="H33" i="48"/>
  <c r="H31" i="48"/>
  <c r="J39" i="48"/>
  <c r="F35" i="48"/>
  <c r="J43" i="48"/>
  <c r="M42" i="48"/>
  <c r="H37" i="48"/>
  <c r="O34" i="48"/>
  <c r="N34" i="48" s="1"/>
  <c r="M18" i="48"/>
  <c r="S16" i="48"/>
  <c r="R13" i="48"/>
  <c r="M11" i="48"/>
  <c r="I35" i="46"/>
  <c r="G30" i="46"/>
  <c r="D21" i="46"/>
  <c r="E21" i="46" s="1"/>
  <c r="F21" i="46" s="1"/>
  <c r="M17" i="46"/>
  <c r="I22" i="48"/>
  <c r="Q42" i="49"/>
  <c r="O33" i="49"/>
  <c r="Y23" i="49"/>
  <c r="P18" i="50"/>
  <c r="V14" i="50"/>
  <c r="W13" i="50"/>
  <c r="U13" i="50" s="1"/>
  <c r="L12" i="46"/>
  <c r="T19" i="47"/>
  <c r="H43" i="48"/>
  <c r="H40" i="48"/>
  <c r="J35" i="48"/>
  <c r="J31" i="48"/>
  <c r="H23" i="48"/>
  <c r="M22" i="48"/>
  <c r="N18" i="48"/>
  <c r="H15" i="48"/>
  <c r="I14" i="48"/>
  <c r="O42" i="49"/>
  <c r="F41" i="49"/>
  <c r="O37" i="49"/>
  <c r="Q34" i="49"/>
  <c r="Q33" i="49"/>
  <c r="Q30" i="49"/>
  <c r="J23" i="49"/>
  <c r="J20" i="49"/>
  <c r="Y19" i="49"/>
  <c r="Y17" i="49"/>
  <c r="J16" i="49"/>
  <c r="Y15" i="49"/>
  <c r="J15" i="49"/>
  <c r="S14" i="49"/>
  <c r="S12" i="49"/>
  <c r="J11" i="49"/>
  <c r="P22" i="50"/>
  <c r="V18" i="50"/>
  <c r="W17" i="50"/>
  <c r="G36" i="46"/>
  <c r="I29" i="46"/>
  <c r="L18" i="46"/>
  <c r="L15" i="46"/>
  <c r="E38" i="48"/>
  <c r="Q38" i="49"/>
  <c r="O30" i="49"/>
  <c r="Y20" i="49"/>
  <c r="Y16" i="49"/>
  <c r="Y13" i="49"/>
  <c r="Y11" i="49"/>
  <c r="I38" i="46"/>
  <c r="M21" i="46"/>
  <c r="T15" i="47"/>
  <c r="O14" i="47"/>
  <c r="E43" i="48"/>
  <c r="E42" i="48"/>
  <c r="H41" i="48"/>
  <c r="H39" i="48"/>
  <c r="H38" i="48"/>
  <c r="J37" i="48"/>
  <c r="J33" i="48"/>
  <c r="M23" i="48"/>
  <c r="N22" i="48"/>
  <c r="N21" i="48"/>
  <c r="M15" i="48"/>
  <c r="N13" i="48"/>
  <c r="O38" i="49"/>
  <c r="F33" i="49"/>
  <c r="S23" i="49"/>
  <c r="Y22" i="49"/>
  <c r="J22" i="49"/>
  <c r="S21" i="49"/>
  <c r="J19" i="49"/>
  <c r="S18" i="49"/>
  <c r="S15" i="49"/>
  <c r="Y14" i="49"/>
  <c r="V22" i="50"/>
  <c r="W21" i="50"/>
  <c r="P17" i="50"/>
  <c r="P16" i="50"/>
  <c r="P15" i="50"/>
  <c r="N13" i="50"/>
  <c r="P10" i="50"/>
  <c r="M38" i="48"/>
  <c r="S22" i="48"/>
  <c r="S13" i="48"/>
  <c r="N43" i="48"/>
  <c r="K40" i="48"/>
  <c r="M34" i="48"/>
  <c r="S23" i="48"/>
  <c r="R21" i="48"/>
  <c r="S20" i="48"/>
  <c r="R19" i="48"/>
  <c r="S18" i="48"/>
  <c r="R14" i="48"/>
  <c r="M43" i="48"/>
  <c r="M41" i="48"/>
  <c r="M37" i="48"/>
  <c r="K34" i="48"/>
  <c r="M33" i="48"/>
  <c r="R23" i="48"/>
  <c r="R20" i="48"/>
  <c r="R18" i="48"/>
  <c r="S11" i="48"/>
  <c r="K42" i="48"/>
  <c r="M40" i="48"/>
  <c r="M39" i="48"/>
  <c r="P38" i="48"/>
  <c r="P37" i="48"/>
  <c r="K36" i="48"/>
  <c r="M35" i="48"/>
  <c r="P33" i="48"/>
  <c r="K32" i="48"/>
  <c r="W23" i="48"/>
  <c r="S21" i="48"/>
  <c r="X20" i="48"/>
  <c r="S19" i="48"/>
  <c r="X18" i="48"/>
  <c r="R17" i="48"/>
  <c r="R16" i="48"/>
  <c r="R15" i="48"/>
  <c r="G37" i="46"/>
  <c r="G33" i="46"/>
  <c r="L19" i="46"/>
  <c r="M18" i="46"/>
  <c r="M15" i="46"/>
  <c r="L13" i="46"/>
  <c r="M12" i="46"/>
  <c r="S17" i="47"/>
  <c r="J12" i="47"/>
  <c r="P36" i="48"/>
  <c r="P34" i="48"/>
  <c r="P32" i="48"/>
  <c r="W16" i="48"/>
  <c r="W14" i="48"/>
  <c r="W13" i="48"/>
  <c r="I12" i="49"/>
  <c r="G22" i="50"/>
  <c r="M20" i="50"/>
  <c r="G18" i="50"/>
  <c r="M16" i="50"/>
  <c r="G14" i="50"/>
  <c r="M12" i="50"/>
  <c r="I12" i="50" s="1"/>
  <c r="G10" i="50"/>
  <c r="I37" i="46"/>
  <c r="G35" i="46"/>
  <c r="I34" i="46"/>
  <c r="G32" i="46"/>
  <c r="G29" i="46"/>
  <c r="G28" i="46"/>
  <c r="L20" i="46"/>
  <c r="M19" i="46"/>
  <c r="L16" i="46"/>
  <c r="L14" i="46"/>
  <c r="M13" i="46"/>
  <c r="L11" i="46"/>
  <c r="F37" i="47"/>
  <c r="S21" i="47"/>
  <c r="J20" i="47"/>
  <c r="O18" i="47"/>
  <c r="J16" i="47"/>
  <c r="J15" i="47"/>
  <c r="S14" i="47"/>
  <c r="S12" i="47"/>
  <c r="P12" i="47" s="1"/>
  <c r="Q12" i="47" s="1"/>
  <c r="R12" i="47" s="1"/>
  <c r="J11" i="47"/>
  <c r="P43" i="48"/>
  <c r="N42" i="48"/>
  <c r="E41" i="48"/>
  <c r="E39" i="48"/>
  <c r="N37" i="48"/>
  <c r="N35" i="48"/>
  <c r="N33" i="48"/>
  <c r="N31" i="48"/>
  <c r="X22" i="48"/>
  <c r="X21" i="48"/>
  <c r="W19" i="48"/>
  <c r="H19" i="48"/>
  <c r="I18" i="48"/>
  <c r="X16" i="48"/>
  <c r="X14" i="48"/>
  <c r="X13" i="48"/>
  <c r="W11" i="48"/>
  <c r="L37" i="49"/>
  <c r="K31" i="49"/>
  <c r="K30" i="49"/>
  <c r="O22" i="49"/>
  <c r="X19" i="49"/>
  <c r="T18" i="49"/>
  <c r="N17" i="49"/>
  <c r="I16" i="49"/>
  <c r="T14" i="49"/>
  <c r="N13" i="49"/>
  <c r="L22" i="50"/>
  <c r="M21" i="50"/>
  <c r="G21" i="50"/>
  <c r="L18" i="50"/>
  <c r="M17" i="50"/>
  <c r="G17" i="50"/>
  <c r="L14" i="50"/>
  <c r="M13" i="50"/>
  <c r="K13" i="50" s="1"/>
  <c r="G13" i="50"/>
  <c r="L10" i="50"/>
  <c r="J10" i="50" s="1"/>
  <c r="I32" i="46"/>
  <c r="G31" i="46"/>
  <c r="I28" i="46"/>
  <c r="J18" i="47"/>
  <c r="N41" i="48"/>
  <c r="N39" i="48"/>
  <c r="X23" i="48"/>
  <c r="W22" i="48"/>
  <c r="W21" i="48"/>
  <c r="X15" i="48"/>
  <c r="I36" i="46"/>
  <c r="G34" i="46"/>
  <c r="I33" i="46"/>
  <c r="I31" i="46"/>
  <c r="L21" i="46"/>
  <c r="M20" i="46"/>
  <c r="M16" i="46"/>
  <c r="M14" i="46"/>
  <c r="H37" i="47"/>
  <c r="K35" i="47"/>
  <c r="K34" i="47"/>
  <c r="F33" i="47"/>
  <c r="H29" i="47"/>
  <c r="S20" i="47"/>
  <c r="J19" i="47"/>
  <c r="S18" i="47"/>
  <c r="S15" i="47"/>
  <c r="P42" i="48"/>
  <c r="P41" i="48"/>
  <c r="N40" i="48"/>
  <c r="N38" i="48"/>
  <c r="E37" i="48"/>
  <c r="E35" i="48"/>
  <c r="E33" i="48"/>
  <c r="E31" i="48"/>
  <c r="W20" i="48"/>
  <c r="X19" i="48"/>
  <c r="W18" i="48"/>
  <c r="W17" i="48"/>
  <c r="I41" i="49"/>
  <c r="K39" i="49"/>
  <c r="K38" i="49"/>
  <c r="K35" i="49"/>
  <c r="I33" i="49"/>
  <c r="L30" i="49"/>
  <c r="T23" i="49"/>
  <c r="I20" i="49"/>
  <c r="X18" i="49"/>
  <c r="N12" i="49"/>
  <c r="T11" i="49"/>
  <c r="O21" i="50"/>
  <c r="H21" i="50"/>
  <c r="O20" i="50"/>
  <c r="H20" i="50"/>
  <c r="M19" i="50"/>
  <c r="O17" i="50"/>
  <c r="H17" i="50"/>
  <c r="O16" i="50"/>
  <c r="H16" i="50"/>
  <c r="M15" i="50"/>
  <c r="O13" i="50"/>
  <c r="H13" i="50"/>
  <c r="O12" i="50"/>
  <c r="H12" i="50"/>
  <c r="D12" i="50" s="1"/>
  <c r="M11" i="50"/>
  <c r="I11" i="50" s="1"/>
  <c r="T13" i="50"/>
  <c r="N22" i="50"/>
  <c r="N18" i="50"/>
  <c r="N14" i="50"/>
  <c r="N10" i="50"/>
  <c r="W22" i="50"/>
  <c r="O22" i="50"/>
  <c r="V19" i="50"/>
  <c r="N19" i="50"/>
  <c r="W18" i="50"/>
  <c r="O18" i="50"/>
  <c r="V15" i="50"/>
  <c r="N15" i="50"/>
  <c r="W14" i="50"/>
  <c r="O14" i="50"/>
  <c r="V11" i="50"/>
  <c r="N11" i="50"/>
  <c r="W10" i="50"/>
  <c r="U10" i="50" s="1"/>
  <c r="O10" i="50"/>
  <c r="H22" i="50"/>
  <c r="V20" i="50"/>
  <c r="N20" i="50"/>
  <c r="W19" i="50"/>
  <c r="O19" i="50"/>
  <c r="G19" i="50"/>
  <c r="H18" i="50"/>
  <c r="V16" i="50"/>
  <c r="N16" i="50"/>
  <c r="W15" i="50"/>
  <c r="O15" i="50"/>
  <c r="G15" i="50"/>
  <c r="H14" i="50"/>
  <c r="V12" i="50"/>
  <c r="N12" i="50"/>
  <c r="W11" i="50"/>
  <c r="O11" i="50"/>
  <c r="G11" i="50"/>
  <c r="H10" i="50"/>
  <c r="M22" i="50"/>
  <c r="I22" i="50" s="1"/>
  <c r="V21" i="50"/>
  <c r="W20" i="50"/>
  <c r="G20" i="50"/>
  <c r="L19" i="50"/>
  <c r="H19" i="50"/>
  <c r="M18" i="50"/>
  <c r="V17" i="50"/>
  <c r="W16" i="50"/>
  <c r="G16" i="50"/>
  <c r="L15" i="50"/>
  <c r="H15" i="50"/>
  <c r="M14" i="50"/>
  <c r="H40" i="49"/>
  <c r="K40" i="49"/>
  <c r="Q40" i="49"/>
  <c r="O40" i="49"/>
  <c r="N40" i="49"/>
  <c r="O36" i="49"/>
  <c r="N36" i="49"/>
  <c r="K36" i="49"/>
  <c r="Q36" i="49"/>
  <c r="H36" i="49"/>
  <c r="H41" i="49"/>
  <c r="N41" i="49"/>
  <c r="Q41" i="49"/>
  <c r="K41" i="49"/>
  <c r="O41" i="49"/>
  <c r="F31" i="49"/>
  <c r="L31" i="49"/>
  <c r="I31" i="49"/>
  <c r="F39" i="49"/>
  <c r="I39" i="49"/>
  <c r="L39" i="49"/>
  <c r="F35" i="49"/>
  <c r="I35" i="49"/>
  <c r="L35" i="49"/>
  <c r="I34" i="49"/>
  <c r="L34" i="49"/>
  <c r="F34" i="49"/>
  <c r="K32" i="49"/>
  <c r="Q32" i="49"/>
  <c r="O32" i="49"/>
  <c r="H32" i="49"/>
  <c r="N32" i="49"/>
  <c r="E40" i="49"/>
  <c r="F37" i="49"/>
  <c r="N35" i="49"/>
  <c r="K33" i="49"/>
  <c r="E32" i="49"/>
  <c r="N31" i="49"/>
  <c r="I19" i="49"/>
  <c r="O17" i="49"/>
  <c r="I15" i="49"/>
  <c r="X14" i="49"/>
  <c r="O13" i="49"/>
  <c r="U11" i="49"/>
  <c r="V11" i="49" s="1"/>
  <c r="W11" i="49" s="1"/>
  <c r="I11" i="49"/>
  <c r="N42" i="49"/>
  <c r="H42" i="49"/>
  <c r="L41" i="49"/>
  <c r="O39" i="49"/>
  <c r="N38" i="49"/>
  <c r="H38" i="49"/>
  <c r="O35" i="49"/>
  <c r="N34" i="49"/>
  <c r="H34" i="49"/>
  <c r="L33" i="49"/>
  <c r="O31" i="49"/>
  <c r="N30" i="49"/>
  <c r="H30" i="49"/>
  <c r="N23" i="49"/>
  <c r="I22" i="49"/>
  <c r="X21" i="49"/>
  <c r="T21" i="49"/>
  <c r="O20" i="49"/>
  <c r="N19" i="49"/>
  <c r="I18" i="49"/>
  <c r="X17" i="49"/>
  <c r="T17" i="49"/>
  <c r="O16" i="49"/>
  <c r="N15" i="49"/>
  <c r="I14" i="49"/>
  <c r="X13" i="49"/>
  <c r="T13" i="49"/>
  <c r="O12" i="49"/>
  <c r="N11" i="49"/>
  <c r="N39" i="49"/>
  <c r="H39" i="49"/>
  <c r="K37" i="49"/>
  <c r="E36" i="49"/>
  <c r="H35" i="49"/>
  <c r="H31" i="49"/>
  <c r="I23" i="49"/>
  <c r="O21" i="49"/>
  <c r="I42" i="49"/>
  <c r="Q39" i="49"/>
  <c r="I38" i="49"/>
  <c r="Q35" i="49"/>
  <c r="N33" i="49"/>
  <c r="Q31" i="49"/>
  <c r="O23" i="49"/>
  <c r="N22" i="49"/>
  <c r="I21" i="49"/>
  <c r="X20" i="49"/>
  <c r="T20" i="49"/>
  <c r="O19" i="49"/>
  <c r="N18" i="49"/>
  <c r="I17" i="49"/>
  <c r="X16" i="49"/>
  <c r="T16" i="49"/>
  <c r="O15" i="49"/>
  <c r="G39" i="48"/>
  <c r="G37" i="48"/>
  <c r="E34" i="48"/>
  <c r="G31" i="48"/>
  <c r="I23" i="48"/>
  <c r="H20" i="48"/>
  <c r="H16" i="48"/>
  <c r="H12" i="48"/>
  <c r="L43" i="48"/>
  <c r="K43" i="48" s="1"/>
  <c r="D43" i="48"/>
  <c r="J42" i="48"/>
  <c r="L41" i="48"/>
  <c r="K41" i="48" s="1"/>
  <c r="D41" i="48"/>
  <c r="J40" i="48"/>
  <c r="L39" i="48"/>
  <c r="K39" i="48" s="1"/>
  <c r="D39" i="48"/>
  <c r="J38" i="48"/>
  <c r="L37" i="48"/>
  <c r="K37" i="48" s="1"/>
  <c r="D37" i="48"/>
  <c r="J36" i="48"/>
  <c r="L35" i="48"/>
  <c r="K35" i="48" s="1"/>
  <c r="D35" i="48"/>
  <c r="J34" i="48"/>
  <c r="L33" i="48"/>
  <c r="K33" i="48" s="1"/>
  <c r="D33" i="48"/>
  <c r="L31" i="48"/>
  <c r="K31" i="48" s="1"/>
  <c r="D31" i="48"/>
  <c r="N23" i="48"/>
  <c r="H21" i="48"/>
  <c r="M20" i="48"/>
  <c r="I20" i="48"/>
  <c r="N19" i="48"/>
  <c r="H17" i="48"/>
  <c r="M16" i="48"/>
  <c r="I16" i="48"/>
  <c r="N15" i="48"/>
  <c r="H13" i="48"/>
  <c r="M12" i="48"/>
  <c r="I12" i="48"/>
  <c r="N11" i="48"/>
  <c r="G43" i="48"/>
  <c r="G41" i="48"/>
  <c r="E40" i="48"/>
  <c r="G35" i="48"/>
  <c r="G33" i="48"/>
  <c r="E32" i="48"/>
  <c r="I19" i="48"/>
  <c r="I15" i="48"/>
  <c r="I11" i="48"/>
  <c r="G42" i="48"/>
  <c r="G40" i="48"/>
  <c r="G38" i="48"/>
  <c r="G36" i="48"/>
  <c r="G34" i="48"/>
  <c r="H22" i="48"/>
  <c r="M21" i="48"/>
  <c r="I21" i="48"/>
  <c r="N20" i="48"/>
  <c r="H18" i="48"/>
  <c r="M17" i="48"/>
  <c r="I17" i="48"/>
  <c r="N16" i="48"/>
  <c r="H14" i="48"/>
  <c r="M13" i="48"/>
  <c r="J31" i="46"/>
  <c r="K31" i="47"/>
  <c r="K30" i="47"/>
  <c r="N20" i="47"/>
  <c r="U12" i="47"/>
  <c r="V12" i="47" s="1"/>
  <c r="W12" i="47" s="1"/>
  <c r="I12" i="47"/>
  <c r="O38" i="46"/>
  <c r="J37" i="46"/>
  <c r="M36" i="46"/>
  <c r="J33" i="46"/>
  <c r="M31" i="46"/>
  <c r="J29" i="46"/>
  <c r="M28" i="46"/>
  <c r="V19" i="46"/>
  <c r="K38" i="47"/>
  <c r="L30" i="47"/>
  <c r="X19" i="47"/>
  <c r="T18" i="47"/>
  <c r="N17" i="47"/>
  <c r="I16" i="47"/>
  <c r="T14" i="47"/>
  <c r="N13" i="47"/>
  <c r="Q19" i="46"/>
  <c r="R18" i="46"/>
  <c r="I37" i="47"/>
  <c r="L37" i="46"/>
  <c r="J35" i="46"/>
  <c r="M33" i="46"/>
  <c r="O31" i="46"/>
  <c r="M29" i="46"/>
  <c r="W18" i="46"/>
  <c r="W17" i="46"/>
  <c r="Q15" i="46"/>
  <c r="W13" i="46"/>
  <c r="I20" i="47"/>
  <c r="X18" i="47"/>
  <c r="N12" i="47"/>
  <c r="T11" i="47"/>
  <c r="I38" i="47"/>
  <c r="L38" i="47"/>
  <c r="F38" i="47"/>
  <c r="F31" i="47"/>
  <c r="I31" i="47"/>
  <c r="L31" i="47"/>
  <c r="H36" i="47"/>
  <c r="N36" i="47"/>
  <c r="K36" i="47"/>
  <c r="Q36" i="47"/>
  <c r="O36" i="47"/>
  <c r="K32" i="47"/>
  <c r="Q32" i="47"/>
  <c r="O32" i="47"/>
  <c r="H32" i="47"/>
  <c r="N32" i="47"/>
  <c r="F35" i="47"/>
  <c r="L35" i="47"/>
  <c r="I35" i="47"/>
  <c r="O28" i="47"/>
  <c r="H28" i="47"/>
  <c r="K28" i="47"/>
  <c r="Q28" i="47"/>
  <c r="N28" i="47"/>
  <c r="I33" i="47"/>
  <c r="I29" i="47"/>
  <c r="K37" i="47"/>
  <c r="E36" i="47"/>
  <c r="H35" i="47"/>
  <c r="K33" i="47"/>
  <c r="E32" i="47"/>
  <c r="H31" i="47"/>
  <c r="F29" i="47"/>
  <c r="O17" i="47"/>
  <c r="I15" i="47"/>
  <c r="X14" i="47"/>
  <c r="O13" i="47"/>
  <c r="I11" i="47"/>
  <c r="N38" i="47"/>
  <c r="H38" i="47"/>
  <c r="L37" i="47"/>
  <c r="O35" i="47"/>
  <c r="N34" i="47"/>
  <c r="H34" i="47"/>
  <c r="L33" i="47"/>
  <c r="O31" i="47"/>
  <c r="N30" i="47"/>
  <c r="H30" i="47"/>
  <c r="X21" i="47"/>
  <c r="U21" i="47" s="1"/>
  <c r="V21" i="47" s="1"/>
  <c r="W21" i="47" s="1"/>
  <c r="T21" i="47"/>
  <c r="O20" i="47"/>
  <c r="N19" i="47"/>
  <c r="I18" i="47"/>
  <c r="X17" i="47"/>
  <c r="U17" i="47" s="1"/>
  <c r="V17" i="47" s="1"/>
  <c r="W17" i="47" s="1"/>
  <c r="T17" i="47"/>
  <c r="O16" i="47"/>
  <c r="N15" i="47"/>
  <c r="I14" i="47"/>
  <c r="X13" i="47"/>
  <c r="U13" i="47" s="1"/>
  <c r="V13" i="47" s="1"/>
  <c r="W13" i="47" s="1"/>
  <c r="T13" i="47"/>
  <c r="O12" i="47"/>
  <c r="N11" i="47"/>
  <c r="N35" i="47"/>
  <c r="N31" i="47"/>
  <c r="K29" i="47"/>
  <c r="E28" i="47"/>
  <c r="O21" i="47"/>
  <c r="I19" i="47"/>
  <c r="N37" i="47"/>
  <c r="Q35" i="47"/>
  <c r="U18" i="47" s="1"/>
  <c r="V18" i="47" s="1"/>
  <c r="W18" i="47" s="1"/>
  <c r="I34" i="47"/>
  <c r="N33" i="47"/>
  <c r="Q31" i="47"/>
  <c r="I21" i="47"/>
  <c r="X20" i="47"/>
  <c r="U20" i="47" s="1"/>
  <c r="V20" i="47" s="1"/>
  <c r="W20" i="47" s="1"/>
  <c r="T20" i="47"/>
  <c r="O19" i="47"/>
  <c r="N18" i="47"/>
  <c r="I17" i="47"/>
  <c r="X16" i="47"/>
  <c r="U16" i="47" s="1"/>
  <c r="V16" i="47" s="1"/>
  <c r="W16" i="47" s="1"/>
  <c r="T16" i="47"/>
  <c r="O15" i="47"/>
  <c r="R14" i="46"/>
  <c r="L35" i="46"/>
  <c r="L33" i="46"/>
  <c r="L31" i="46"/>
  <c r="Q20" i="46"/>
  <c r="R19" i="46"/>
  <c r="Q16" i="46"/>
  <c r="R15" i="46"/>
  <c r="W14" i="46"/>
  <c r="Q12" i="46"/>
  <c r="R11" i="46"/>
  <c r="L38" i="46"/>
  <c r="H38" i="46"/>
  <c r="G38" i="46" s="1"/>
  <c r="O36" i="46"/>
  <c r="K36" i="46"/>
  <c r="J36" i="46" s="1"/>
  <c r="C36" i="46"/>
  <c r="O34" i="46"/>
  <c r="K34" i="46"/>
  <c r="J34" i="46" s="1"/>
  <c r="C34" i="46"/>
  <c r="O32" i="46"/>
  <c r="K32" i="46"/>
  <c r="J32" i="46" s="1"/>
  <c r="C32" i="46"/>
  <c r="O30" i="46"/>
  <c r="K30" i="46"/>
  <c r="J30" i="46" s="1"/>
  <c r="C30" i="46"/>
  <c r="O28" i="46"/>
  <c r="K28" i="46"/>
  <c r="J28" i="46" s="1"/>
  <c r="N11" i="46" s="1"/>
  <c r="O11" i="46" s="1"/>
  <c r="P11" i="46" s="1"/>
  <c r="C28" i="46"/>
  <c r="Q21" i="46"/>
  <c r="V20" i="46"/>
  <c r="R20" i="46"/>
  <c r="W19" i="46"/>
  <c r="Q17" i="46"/>
  <c r="V16" i="46"/>
  <c r="R16" i="46"/>
  <c r="W15" i="46"/>
  <c r="S15" i="46" s="1"/>
  <c r="T15" i="46" s="1"/>
  <c r="U15" i="46" s="1"/>
  <c r="Q13" i="46"/>
  <c r="V12" i="46"/>
  <c r="R12" i="46"/>
  <c r="W11" i="46"/>
  <c r="K38" i="46"/>
  <c r="J38" i="46" s="1"/>
  <c r="C38" i="46"/>
  <c r="L29" i="46"/>
  <c r="L36" i="46"/>
  <c r="L34" i="46"/>
  <c r="L32" i="46"/>
  <c r="L30" i="46"/>
  <c r="V21" i="46"/>
  <c r="R21" i="46"/>
  <c r="W20" i="46"/>
  <c r="Q18" i="46"/>
  <c r="V17" i="46"/>
  <c r="R17" i="46"/>
  <c r="W16" i="46"/>
  <c r="Q14" i="46"/>
  <c r="V13" i="46"/>
  <c r="J20" i="50" l="1"/>
  <c r="S13" i="50"/>
  <c r="K21" i="50"/>
  <c r="F13" i="47"/>
  <c r="G13" i="47" s="1"/>
  <c r="H13" i="47" s="1"/>
  <c r="S18" i="46"/>
  <c r="T18" i="46" s="1"/>
  <c r="U18" i="46" s="1"/>
  <c r="J14" i="48"/>
  <c r="K14" i="48" s="1"/>
  <c r="L14" i="48" s="1"/>
  <c r="U18" i="50"/>
  <c r="S22" i="50"/>
  <c r="T22" i="50" s="1"/>
  <c r="U22" i="50" s="1"/>
  <c r="K20" i="50"/>
  <c r="D16" i="46"/>
  <c r="E16" i="46" s="1"/>
  <c r="F16" i="46" s="1"/>
  <c r="J15" i="48"/>
  <c r="K15" i="48" s="1"/>
  <c r="L15" i="48" s="1"/>
  <c r="J19" i="48"/>
  <c r="K19" i="48" s="1"/>
  <c r="L19" i="48" s="1"/>
  <c r="F19" i="49"/>
  <c r="G19" i="49" s="1"/>
  <c r="H19" i="49" s="1"/>
  <c r="D13" i="50"/>
  <c r="I14" i="46"/>
  <c r="J14" i="46" s="1"/>
  <c r="K14" i="46" s="1"/>
  <c r="P18" i="49"/>
  <c r="Q18" i="49" s="1"/>
  <c r="R18" i="49" s="1"/>
  <c r="U23" i="49"/>
  <c r="V23" i="49" s="1"/>
  <c r="W23" i="49" s="1"/>
  <c r="O22" i="48"/>
  <c r="P22" i="48" s="1"/>
  <c r="Q22" i="48" s="1"/>
  <c r="D15" i="46"/>
  <c r="E15" i="46" s="1"/>
  <c r="F15" i="46" s="1"/>
  <c r="D18" i="46"/>
  <c r="E18" i="46" s="1"/>
  <c r="F18" i="46" s="1"/>
  <c r="K16" i="50"/>
  <c r="D14" i="46"/>
  <c r="E14" i="46" s="1"/>
  <c r="F14" i="46" s="1"/>
  <c r="F16" i="47"/>
  <c r="G16" i="47" s="1"/>
  <c r="H16" i="47" s="1"/>
  <c r="T18" i="50"/>
  <c r="T10" i="50"/>
  <c r="I13" i="46"/>
  <c r="J13" i="46" s="1"/>
  <c r="K13" i="46" s="1"/>
  <c r="D17" i="46"/>
  <c r="E17" i="46" s="1"/>
  <c r="F17" i="46" s="1"/>
  <c r="D20" i="46"/>
  <c r="E20" i="46" s="1"/>
  <c r="F20" i="46" s="1"/>
  <c r="D19" i="46"/>
  <c r="E19" i="46" s="1"/>
  <c r="F19" i="46" s="1"/>
  <c r="U12" i="49"/>
  <c r="V12" i="49" s="1"/>
  <c r="W12" i="49" s="1"/>
  <c r="U15" i="49"/>
  <c r="V15" i="49" s="1"/>
  <c r="W15" i="49" s="1"/>
  <c r="U16" i="49"/>
  <c r="V16" i="49" s="1"/>
  <c r="W16" i="49" s="1"/>
  <c r="K23" i="49"/>
  <c r="L23" i="49" s="1"/>
  <c r="M23" i="49" s="1"/>
  <c r="K12" i="49"/>
  <c r="L12" i="49" s="1"/>
  <c r="M12" i="49" s="1"/>
  <c r="U14" i="49"/>
  <c r="V14" i="49" s="1"/>
  <c r="W14" i="49" s="1"/>
  <c r="F12" i="50"/>
  <c r="D21" i="50"/>
  <c r="D13" i="46"/>
  <c r="E13" i="46" s="1"/>
  <c r="F13" i="46" s="1"/>
  <c r="I14" i="50"/>
  <c r="I17" i="46"/>
  <c r="J17" i="46" s="1"/>
  <c r="K17" i="46" s="1"/>
  <c r="E17" i="50"/>
  <c r="F15" i="49"/>
  <c r="G15" i="49" s="1"/>
  <c r="H15" i="49" s="1"/>
  <c r="P23" i="49"/>
  <c r="Q23" i="49" s="1"/>
  <c r="R23" i="49" s="1"/>
  <c r="F22" i="50"/>
  <c r="N19" i="46"/>
  <c r="O19" i="46" s="1"/>
  <c r="P19" i="46" s="1"/>
  <c r="K14" i="49"/>
  <c r="L14" i="49" s="1"/>
  <c r="M14" i="49" s="1"/>
  <c r="U22" i="49"/>
  <c r="V22" i="49" s="1"/>
  <c r="W22" i="49" s="1"/>
  <c r="I21" i="50"/>
  <c r="U14" i="50"/>
  <c r="I20" i="50"/>
  <c r="U18" i="49"/>
  <c r="V18" i="49" s="1"/>
  <c r="W18" i="49" s="1"/>
  <c r="I11" i="46"/>
  <c r="J11" i="46" s="1"/>
  <c r="K11" i="46" s="1"/>
  <c r="E10" i="50"/>
  <c r="E18" i="50"/>
  <c r="I12" i="46"/>
  <c r="J12" i="46" s="1"/>
  <c r="K12" i="46" s="1"/>
  <c r="O12" i="48"/>
  <c r="P12" i="48" s="1"/>
  <c r="Q12" i="48" s="1"/>
  <c r="I15" i="46"/>
  <c r="J15" i="46" s="1"/>
  <c r="K15" i="46" s="1"/>
  <c r="K13" i="47"/>
  <c r="L13" i="47" s="1"/>
  <c r="M13" i="47" s="1"/>
  <c r="O11" i="48"/>
  <c r="P11" i="48" s="1"/>
  <c r="Q11" i="48" s="1"/>
  <c r="F23" i="49"/>
  <c r="G23" i="49" s="1"/>
  <c r="H23" i="49" s="1"/>
  <c r="F11" i="49"/>
  <c r="G11" i="49" s="1"/>
  <c r="H11" i="49" s="1"/>
  <c r="P19" i="49"/>
  <c r="Q19" i="49" s="1"/>
  <c r="R19" i="49" s="1"/>
  <c r="U19" i="49"/>
  <c r="V19" i="49" s="1"/>
  <c r="W19" i="49" s="1"/>
  <c r="K20" i="47"/>
  <c r="L20" i="47" s="1"/>
  <c r="M20" i="47" s="1"/>
  <c r="U19" i="47"/>
  <c r="V19" i="47" s="1"/>
  <c r="W19" i="47" s="1"/>
  <c r="J13" i="48"/>
  <c r="K13" i="48" s="1"/>
  <c r="L13" i="48" s="1"/>
  <c r="J17" i="48"/>
  <c r="K17" i="48" s="1"/>
  <c r="L17" i="48" s="1"/>
  <c r="J21" i="48"/>
  <c r="K21" i="48" s="1"/>
  <c r="L21" i="48" s="1"/>
  <c r="O13" i="48"/>
  <c r="P13" i="48" s="1"/>
  <c r="Q13" i="48" s="1"/>
  <c r="K18" i="49"/>
  <c r="L18" i="49" s="1"/>
  <c r="M18" i="49" s="1"/>
  <c r="U13" i="49"/>
  <c r="V13" i="49" s="1"/>
  <c r="W13" i="49" s="1"/>
  <c r="I16" i="50"/>
  <c r="K17" i="50"/>
  <c r="J16" i="50"/>
  <c r="T12" i="48"/>
  <c r="U12" i="48" s="1"/>
  <c r="V12" i="48" s="1"/>
  <c r="O16" i="48"/>
  <c r="P16" i="48" s="1"/>
  <c r="Q16" i="48" s="1"/>
  <c r="E11" i="48"/>
  <c r="F11" i="48" s="1"/>
  <c r="G11" i="48" s="1"/>
  <c r="O15" i="48"/>
  <c r="P15" i="48" s="1"/>
  <c r="Q15" i="48" s="1"/>
  <c r="E15" i="48"/>
  <c r="F15" i="48" s="1"/>
  <c r="G15" i="48" s="1"/>
  <c r="J12" i="48"/>
  <c r="K12" i="48" s="1"/>
  <c r="L12" i="48" s="1"/>
  <c r="J20" i="48"/>
  <c r="K20" i="48" s="1"/>
  <c r="L20" i="48" s="1"/>
  <c r="O17" i="48"/>
  <c r="P17" i="48" s="1"/>
  <c r="Q17" i="48" s="1"/>
  <c r="T16" i="48"/>
  <c r="U16" i="48" s="1"/>
  <c r="V16" i="48" s="1"/>
  <c r="E23" i="48"/>
  <c r="F23" i="48" s="1"/>
  <c r="G23" i="48" s="1"/>
  <c r="J18" i="48"/>
  <c r="K18" i="48" s="1"/>
  <c r="L18" i="48" s="1"/>
  <c r="T14" i="48"/>
  <c r="U14" i="48" s="1"/>
  <c r="V14" i="48" s="1"/>
  <c r="T22" i="48"/>
  <c r="U22" i="48" s="1"/>
  <c r="V22" i="48" s="1"/>
  <c r="P20" i="47"/>
  <c r="Q20" i="47" s="1"/>
  <c r="R20" i="47" s="1"/>
  <c r="K12" i="47"/>
  <c r="L12" i="47" s="1"/>
  <c r="M12" i="47" s="1"/>
  <c r="P18" i="47"/>
  <c r="Q18" i="47" s="1"/>
  <c r="R18" i="47" s="1"/>
  <c r="U21" i="49"/>
  <c r="V21" i="49" s="1"/>
  <c r="W21" i="49" s="1"/>
  <c r="I18" i="46"/>
  <c r="J18" i="46" s="1"/>
  <c r="K18" i="46" s="1"/>
  <c r="K12" i="50"/>
  <c r="T18" i="48"/>
  <c r="U18" i="48" s="1"/>
  <c r="V18" i="48" s="1"/>
  <c r="O18" i="48"/>
  <c r="P18" i="48" s="1"/>
  <c r="Q18" i="48" s="1"/>
  <c r="U14" i="47"/>
  <c r="V14" i="47" s="1"/>
  <c r="W14" i="47" s="1"/>
  <c r="O19" i="48"/>
  <c r="P19" i="48" s="1"/>
  <c r="Q19" i="48" s="1"/>
  <c r="J22" i="48"/>
  <c r="K22" i="48" s="1"/>
  <c r="L22" i="48" s="1"/>
  <c r="K15" i="49"/>
  <c r="L15" i="49" s="1"/>
  <c r="M15" i="49" s="1"/>
  <c r="F14" i="49"/>
  <c r="G14" i="49" s="1"/>
  <c r="H14" i="49" s="1"/>
  <c r="P14" i="49"/>
  <c r="Q14" i="49" s="1"/>
  <c r="R14" i="49" s="1"/>
  <c r="P15" i="49"/>
  <c r="Q15" i="49" s="1"/>
  <c r="R15" i="49" s="1"/>
  <c r="F16" i="49"/>
  <c r="G16" i="49" s="1"/>
  <c r="H16" i="49" s="1"/>
  <c r="K22" i="49"/>
  <c r="L22" i="49" s="1"/>
  <c r="M22" i="49" s="1"/>
  <c r="I18" i="50"/>
  <c r="J12" i="50"/>
  <c r="F18" i="50"/>
  <c r="E21" i="50"/>
  <c r="E12" i="50"/>
  <c r="F13" i="50"/>
  <c r="F20" i="47"/>
  <c r="G20" i="47" s="1"/>
  <c r="H20" i="47" s="1"/>
  <c r="I16" i="46"/>
  <c r="J16" i="46" s="1"/>
  <c r="K16" i="46" s="1"/>
  <c r="O14" i="48"/>
  <c r="P14" i="48" s="1"/>
  <c r="Q14" i="48" s="1"/>
  <c r="P16" i="49"/>
  <c r="Q16" i="49" s="1"/>
  <c r="R16" i="49" s="1"/>
  <c r="S13" i="46"/>
  <c r="T13" i="46" s="1"/>
  <c r="U13" i="46" s="1"/>
  <c r="N21" i="46"/>
  <c r="O21" i="46" s="1"/>
  <c r="P21" i="46" s="1"/>
  <c r="I21" i="46"/>
  <c r="J21" i="46" s="1"/>
  <c r="K21" i="46" s="1"/>
  <c r="S14" i="46"/>
  <c r="T14" i="46" s="1"/>
  <c r="U14" i="46" s="1"/>
  <c r="F12" i="47"/>
  <c r="G12" i="47" s="1"/>
  <c r="H12" i="47" s="1"/>
  <c r="J11" i="48"/>
  <c r="K11" i="48" s="1"/>
  <c r="L11" i="48" s="1"/>
  <c r="J23" i="48"/>
  <c r="K23" i="48" s="1"/>
  <c r="L23" i="48" s="1"/>
  <c r="K16" i="49"/>
  <c r="L16" i="49" s="1"/>
  <c r="M16" i="49" s="1"/>
  <c r="F22" i="49"/>
  <c r="G22" i="49" s="1"/>
  <c r="H22" i="49" s="1"/>
  <c r="F10" i="50"/>
  <c r="I13" i="50"/>
  <c r="S18" i="50"/>
  <c r="I20" i="46"/>
  <c r="J20" i="46" s="1"/>
  <c r="K20" i="46" s="1"/>
  <c r="J13" i="50"/>
  <c r="O20" i="48"/>
  <c r="P20" i="48" s="1"/>
  <c r="Q20" i="48" s="1"/>
  <c r="O21" i="48"/>
  <c r="P21" i="48" s="1"/>
  <c r="Q21" i="48" s="1"/>
  <c r="T19" i="48"/>
  <c r="U19" i="48" s="1"/>
  <c r="V19" i="48" s="1"/>
  <c r="T20" i="48"/>
  <c r="U20" i="48" s="1"/>
  <c r="V20" i="48" s="1"/>
  <c r="T23" i="48"/>
  <c r="U23" i="48" s="1"/>
  <c r="V23" i="48" s="1"/>
  <c r="T11" i="48"/>
  <c r="U11" i="48" s="1"/>
  <c r="V11" i="48" s="1"/>
  <c r="T15" i="48"/>
  <c r="U15" i="48" s="1"/>
  <c r="V15" i="48" s="1"/>
  <c r="O23" i="48"/>
  <c r="P23" i="48" s="1"/>
  <c r="Q23" i="48" s="1"/>
  <c r="T13" i="48"/>
  <c r="U13" i="48" s="1"/>
  <c r="V13" i="48" s="1"/>
  <c r="S12" i="46"/>
  <c r="T12" i="46" s="1"/>
  <c r="U12" i="46" s="1"/>
  <c r="S16" i="46"/>
  <c r="T16" i="46" s="1"/>
  <c r="U16" i="46" s="1"/>
  <c r="K11" i="49"/>
  <c r="L11" i="49" s="1"/>
  <c r="M11" i="49" s="1"/>
  <c r="K11" i="50"/>
  <c r="F17" i="50"/>
  <c r="N16" i="46"/>
  <c r="O16" i="46" s="1"/>
  <c r="P16" i="46" s="1"/>
  <c r="F21" i="47"/>
  <c r="G21" i="47" s="1"/>
  <c r="H21" i="47" s="1"/>
  <c r="U11" i="47"/>
  <c r="V11" i="47" s="1"/>
  <c r="W11" i="47" s="1"/>
  <c r="K14" i="47"/>
  <c r="L14" i="47" s="1"/>
  <c r="M14" i="47" s="1"/>
  <c r="N15" i="46"/>
  <c r="O15" i="46" s="1"/>
  <c r="P15" i="46" s="1"/>
  <c r="E18" i="48"/>
  <c r="F18" i="48" s="1"/>
  <c r="G18" i="48" s="1"/>
  <c r="E19" i="48"/>
  <c r="F19" i="48" s="1"/>
  <c r="G19" i="48" s="1"/>
  <c r="E12" i="48"/>
  <c r="F12" i="48" s="1"/>
  <c r="G12" i="48" s="1"/>
  <c r="P20" i="49"/>
  <c r="Q20" i="49" s="1"/>
  <c r="R20" i="49" s="1"/>
  <c r="P22" i="49"/>
  <c r="Q22" i="49" s="1"/>
  <c r="R22" i="49" s="1"/>
  <c r="P12" i="49"/>
  <c r="Q12" i="49" s="1"/>
  <c r="R12" i="49" s="1"/>
  <c r="F18" i="49"/>
  <c r="G18" i="49" s="1"/>
  <c r="H18" i="49" s="1"/>
  <c r="F20" i="49"/>
  <c r="G20" i="49" s="1"/>
  <c r="H20" i="49" s="1"/>
  <c r="D10" i="50"/>
  <c r="D18" i="50"/>
  <c r="D17" i="50"/>
  <c r="K10" i="50"/>
  <c r="I10" i="50"/>
  <c r="J11" i="50"/>
  <c r="T17" i="48"/>
  <c r="U17" i="48" s="1"/>
  <c r="V17" i="48" s="1"/>
  <c r="T21" i="48"/>
  <c r="U21" i="48" s="1"/>
  <c r="V21" i="48" s="1"/>
  <c r="F21" i="50"/>
  <c r="J17" i="50"/>
  <c r="N17" i="46"/>
  <c r="O17" i="46" s="1"/>
  <c r="P17" i="46" s="1"/>
  <c r="S20" i="46"/>
  <c r="T20" i="46" s="1"/>
  <c r="U20" i="46" s="1"/>
  <c r="J16" i="48"/>
  <c r="K16" i="48" s="1"/>
  <c r="L16" i="48" s="1"/>
  <c r="E16" i="48"/>
  <c r="F16" i="48" s="1"/>
  <c r="G16" i="48" s="1"/>
  <c r="U17" i="49"/>
  <c r="V17" i="49" s="1"/>
  <c r="W17" i="49" s="1"/>
  <c r="E13" i="50"/>
  <c r="S10" i="50"/>
  <c r="S17" i="46"/>
  <c r="T17" i="46" s="1"/>
  <c r="U17" i="46" s="1"/>
  <c r="P14" i="47"/>
  <c r="Q14" i="47" s="1"/>
  <c r="R14" i="47" s="1"/>
  <c r="E13" i="48"/>
  <c r="F13" i="48" s="1"/>
  <c r="G13" i="48" s="1"/>
  <c r="E17" i="48"/>
  <c r="F17" i="48" s="1"/>
  <c r="G17" i="48" s="1"/>
  <c r="E21" i="48"/>
  <c r="F21" i="48" s="1"/>
  <c r="G21" i="48" s="1"/>
  <c r="E20" i="48"/>
  <c r="F20" i="48" s="1"/>
  <c r="G20" i="48" s="1"/>
  <c r="K19" i="49"/>
  <c r="L19" i="49" s="1"/>
  <c r="M19" i="49" s="1"/>
  <c r="F12" i="49"/>
  <c r="G12" i="49" s="1"/>
  <c r="H12" i="49" s="1"/>
  <c r="K20" i="49"/>
  <c r="L20" i="49" s="1"/>
  <c r="M20" i="49" s="1"/>
  <c r="P11" i="49"/>
  <c r="Q11" i="49" s="1"/>
  <c r="R11" i="49" s="1"/>
  <c r="U20" i="49"/>
  <c r="V20" i="49" s="1"/>
  <c r="W20" i="49" s="1"/>
  <c r="F14" i="50"/>
  <c r="I17" i="50"/>
  <c r="I19" i="46"/>
  <c r="J19" i="46" s="1"/>
  <c r="K19" i="46" s="1"/>
  <c r="J21" i="50"/>
  <c r="U17" i="50"/>
  <c r="T17" i="50"/>
  <c r="S17" i="50"/>
  <c r="F20" i="50"/>
  <c r="E20" i="50"/>
  <c r="D20" i="50"/>
  <c r="S12" i="50"/>
  <c r="U12" i="50"/>
  <c r="T12" i="50"/>
  <c r="K14" i="50"/>
  <c r="J14" i="50"/>
  <c r="K19" i="50"/>
  <c r="J19" i="50"/>
  <c r="I19" i="50"/>
  <c r="K22" i="50"/>
  <c r="J22" i="50"/>
  <c r="D11" i="50"/>
  <c r="F11" i="50"/>
  <c r="E11" i="50"/>
  <c r="S16" i="50"/>
  <c r="U16" i="50"/>
  <c r="T16" i="50"/>
  <c r="T11" i="50"/>
  <c r="S11" i="50"/>
  <c r="U11" i="50"/>
  <c r="E14" i="50"/>
  <c r="E22" i="50"/>
  <c r="D14" i="50"/>
  <c r="S14" i="50"/>
  <c r="F16" i="50"/>
  <c r="E16" i="50"/>
  <c r="D16" i="50"/>
  <c r="U21" i="50"/>
  <c r="T21" i="50"/>
  <c r="S21" i="50"/>
  <c r="D15" i="50"/>
  <c r="F15" i="50"/>
  <c r="E15" i="50"/>
  <c r="S20" i="50"/>
  <c r="U20" i="50"/>
  <c r="T20" i="50"/>
  <c r="T15" i="50"/>
  <c r="S15" i="50"/>
  <c r="U15" i="50"/>
  <c r="K15" i="50"/>
  <c r="J15" i="50"/>
  <c r="I15" i="50"/>
  <c r="K18" i="50"/>
  <c r="J18" i="50"/>
  <c r="D19" i="50"/>
  <c r="F19" i="50"/>
  <c r="E19" i="50"/>
  <c r="T19" i="50"/>
  <c r="S19" i="50"/>
  <c r="U19" i="50"/>
  <c r="T14" i="50"/>
  <c r="D22" i="50"/>
  <c r="L32" i="49"/>
  <c r="P13" i="49" s="1"/>
  <c r="Q13" i="49" s="1"/>
  <c r="R13" i="49" s="1"/>
  <c r="I32" i="49"/>
  <c r="K13" i="49" s="1"/>
  <c r="L13" i="49" s="1"/>
  <c r="M13" i="49" s="1"/>
  <c r="F32" i="49"/>
  <c r="F13" i="49" s="1"/>
  <c r="G13" i="49" s="1"/>
  <c r="H13" i="49" s="1"/>
  <c r="L40" i="49"/>
  <c r="P21" i="49" s="1"/>
  <c r="Q21" i="49" s="1"/>
  <c r="R21" i="49" s="1"/>
  <c r="I40" i="49"/>
  <c r="K21" i="49" s="1"/>
  <c r="L21" i="49" s="1"/>
  <c r="M21" i="49" s="1"/>
  <c r="F40" i="49"/>
  <c r="F21" i="49" s="1"/>
  <c r="G21" i="49" s="1"/>
  <c r="H21" i="49" s="1"/>
  <c r="L36" i="49"/>
  <c r="P17" i="49" s="1"/>
  <c r="Q17" i="49" s="1"/>
  <c r="R17" i="49" s="1"/>
  <c r="F36" i="49"/>
  <c r="F17" i="49" s="1"/>
  <c r="G17" i="49" s="1"/>
  <c r="H17" i="49" s="1"/>
  <c r="I36" i="49"/>
  <c r="K17" i="49" s="1"/>
  <c r="L17" i="49" s="1"/>
  <c r="M17" i="49" s="1"/>
  <c r="E14" i="48"/>
  <c r="F14" i="48" s="1"/>
  <c r="G14" i="48" s="1"/>
  <c r="E22" i="48"/>
  <c r="F22" i="48" s="1"/>
  <c r="G22" i="48" s="1"/>
  <c r="N18" i="46"/>
  <c r="O18" i="46" s="1"/>
  <c r="P18" i="46" s="1"/>
  <c r="S21" i="46"/>
  <c r="T21" i="46" s="1"/>
  <c r="U21" i="46" s="1"/>
  <c r="S11" i="46"/>
  <c r="T11" i="46" s="1"/>
  <c r="U11" i="46" s="1"/>
  <c r="S19" i="46"/>
  <c r="T19" i="46" s="1"/>
  <c r="U19" i="46" s="1"/>
  <c r="N13" i="46"/>
  <c r="O13" i="46" s="1"/>
  <c r="P13" i="46" s="1"/>
  <c r="N20" i="46"/>
  <c r="O20" i="46" s="1"/>
  <c r="P20" i="46" s="1"/>
  <c r="K16" i="47"/>
  <c r="L16" i="47" s="1"/>
  <c r="M16" i="47" s="1"/>
  <c r="F18" i="47"/>
  <c r="G18" i="47" s="1"/>
  <c r="H18" i="47" s="1"/>
  <c r="F14" i="47"/>
  <c r="G14" i="47" s="1"/>
  <c r="H14" i="47" s="1"/>
  <c r="N12" i="46"/>
  <c r="O12" i="46" s="1"/>
  <c r="P12" i="46" s="1"/>
  <c r="F17" i="47"/>
  <c r="G17" i="47" s="1"/>
  <c r="H17" i="47" s="1"/>
  <c r="P17" i="47"/>
  <c r="Q17" i="47" s="1"/>
  <c r="R17" i="47" s="1"/>
  <c r="K18" i="47"/>
  <c r="L18" i="47" s="1"/>
  <c r="M18" i="47" s="1"/>
  <c r="U15" i="47"/>
  <c r="V15" i="47" s="1"/>
  <c r="W15" i="47" s="1"/>
  <c r="L32" i="47"/>
  <c r="P15" i="47" s="1"/>
  <c r="Q15" i="47" s="1"/>
  <c r="R15" i="47" s="1"/>
  <c r="I32" i="47"/>
  <c r="K15" i="47" s="1"/>
  <c r="L15" i="47" s="1"/>
  <c r="M15" i="47" s="1"/>
  <c r="F32" i="47"/>
  <c r="F15" i="47" s="1"/>
  <c r="G15" i="47" s="1"/>
  <c r="H15" i="47" s="1"/>
  <c r="K21" i="47"/>
  <c r="L21" i="47" s="1"/>
  <c r="M21" i="47" s="1"/>
  <c r="K17" i="47"/>
  <c r="L17" i="47" s="1"/>
  <c r="M17" i="47" s="1"/>
  <c r="L28" i="47"/>
  <c r="P11" i="47" s="1"/>
  <c r="Q11" i="47" s="1"/>
  <c r="R11" i="47" s="1"/>
  <c r="F28" i="47"/>
  <c r="F11" i="47" s="1"/>
  <c r="G11" i="47" s="1"/>
  <c r="H11" i="47" s="1"/>
  <c r="I28" i="47"/>
  <c r="K11" i="47" s="1"/>
  <c r="L11" i="47" s="1"/>
  <c r="M11" i="47" s="1"/>
  <c r="L36" i="47"/>
  <c r="P19" i="47" s="1"/>
  <c r="Q19" i="47" s="1"/>
  <c r="R19" i="47" s="1"/>
  <c r="I36" i="47"/>
  <c r="K19" i="47" s="1"/>
  <c r="L19" i="47" s="1"/>
  <c r="M19" i="47" s="1"/>
  <c r="F36" i="47"/>
  <c r="F19" i="47" s="1"/>
  <c r="G19" i="47" s="1"/>
  <c r="H19" i="47" s="1"/>
  <c r="P13" i="47"/>
  <c r="Q13" i="47" s="1"/>
  <c r="R13" i="47" s="1"/>
  <c r="P16" i="47"/>
  <c r="Q16" i="47" s="1"/>
  <c r="R16" i="47" s="1"/>
  <c r="P21" i="47"/>
  <c r="Q21" i="47" s="1"/>
  <c r="R21" i="47" s="1"/>
  <c r="N14" i="46"/>
  <c r="O14" i="46" s="1"/>
  <c r="P14" i="46" s="1"/>
  <c r="B38" i="40" l="1"/>
  <c r="B37" i="40"/>
  <c r="B36" i="40"/>
  <c r="B35" i="40"/>
  <c r="C35" i="40" s="1"/>
  <c r="B34" i="40"/>
  <c r="B33" i="40"/>
  <c r="B32" i="40"/>
  <c r="B31" i="40"/>
  <c r="B30" i="40"/>
  <c r="B29" i="40"/>
  <c r="B28" i="40"/>
  <c r="C28" i="40" s="1"/>
  <c r="D20" i="40"/>
  <c r="E20" i="40" s="1"/>
  <c r="U9" i="40"/>
  <c r="U8" i="40"/>
  <c r="U7" i="40"/>
  <c r="P9" i="40"/>
  <c r="P8" i="40"/>
  <c r="P7" i="40"/>
  <c r="K9" i="40"/>
  <c r="K8" i="40"/>
  <c r="K7" i="40"/>
  <c r="F9" i="40"/>
  <c r="F8" i="40"/>
  <c r="F7" i="40"/>
  <c r="F42" i="40"/>
  <c r="E42" i="40"/>
  <c r="G35" i="40"/>
  <c r="E35" i="40"/>
  <c r="E32" i="40"/>
  <c r="E31" i="40"/>
  <c r="G28" i="40"/>
  <c r="E28" i="40"/>
  <c r="D21" i="40"/>
  <c r="E21" i="40" s="1"/>
  <c r="D19" i="40"/>
  <c r="E19" i="40" s="1"/>
  <c r="D18" i="40"/>
  <c r="E18" i="40" s="1"/>
  <c r="D17" i="40"/>
  <c r="E17" i="40" s="1"/>
  <c r="D16" i="40"/>
  <c r="E16" i="40" s="1"/>
  <c r="D15" i="40"/>
  <c r="E15" i="40" s="1"/>
  <c r="D14" i="40"/>
  <c r="E14" i="40" s="1"/>
  <c r="D13" i="40"/>
  <c r="E13" i="40" s="1"/>
  <c r="D12" i="40"/>
  <c r="E12" i="40" s="1"/>
  <c r="D11" i="40"/>
  <c r="E11" i="40" s="1"/>
  <c r="X7" i="40"/>
  <c r="S7" i="40"/>
  <c r="N7" i="40"/>
  <c r="G46" i="39"/>
  <c r="G45" i="39"/>
  <c r="G44" i="39"/>
  <c r="G43" i="39"/>
  <c r="G42" i="39"/>
  <c r="G41" i="39"/>
  <c r="G35" i="39"/>
  <c r="G34" i="39"/>
  <c r="G33" i="39"/>
  <c r="G32" i="39"/>
  <c r="E46" i="39"/>
  <c r="E45" i="39"/>
  <c r="E44" i="39"/>
  <c r="E43" i="39"/>
  <c r="E42" i="39"/>
  <c r="E41" i="39"/>
  <c r="E35" i="39"/>
  <c r="E34" i="39"/>
  <c r="E33" i="39"/>
  <c r="E32" i="39"/>
  <c r="G31" i="40" l="1"/>
  <c r="C31" i="40"/>
  <c r="G32" i="40"/>
  <c r="C32" i="40"/>
  <c r="G36" i="40"/>
  <c r="C36" i="40"/>
  <c r="G29" i="40"/>
  <c r="C29" i="40"/>
  <c r="E33" i="40"/>
  <c r="C33" i="40"/>
  <c r="E37" i="40"/>
  <c r="C37" i="40"/>
  <c r="E30" i="40"/>
  <c r="C30" i="40"/>
  <c r="E34" i="40"/>
  <c r="C34" i="40"/>
  <c r="E38" i="40"/>
  <c r="C38" i="40"/>
  <c r="G33" i="40"/>
  <c r="O33" i="40" s="1"/>
  <c r="G30" i="40"/>
  <c r="N30" i="40" s="1"/>
  <c r="O35" i="40"/>
  <c r="S16" i="40"/>
  <c r="G34" i="40"/>
  <c r="N34" i="40" s="1"/>
  <c r="G38" i="40"/>
  <c r="N38" i="40" s="1"/>
  <c r="J17" i="40"/>
  <c r="K28" i="40"/>
  <c r="X15" i="40"/>
  <c r="O16" i="40"/>
  <c r="N31" i="40"/>
  <c r="I31" i="40"/>
  <c r="I35" i="40"/>
  <c r="S12" i="40"/>
  <c r="O31" i="40"/>
  <c r="Y15" i="40"/>
  <c r="N20" i="40"/>
  <c r="L30" i="40"/>
  <c r="K32" i="40"/>
  <c r="K36" i="40"/>
  <c r="N14" i="40"/>
  <c r="O29" i="40"/>
  <c r="X19" i="40"/>
  <c r="I37" i="40"/>
  <c r="F37" i="40"/>
  <c r="L37" i="40"/>
  <c r="E29" i="40"/>
  <c r="L29" i="40" s="1"/>
  <c r="E36" i="40"/>
  <c r="L36" i="40" s="1"/>
  <c r="G37" i="40"/>
  <c r="T19" i="40"/>
  <c r="N17" i="40"/>
  <c r="J13" i="40"/>
  <c r="N28" i="40"/>
  <c r="N29" i="40"/>
  <c r="L34" i="40"/>
  <c r="N35" i="40"/>
  <c r="L28" i="40"/>
  <c r="N32" i="40"/>
  <c r="L32" i="40"/>
  <c r="N36" i="40"/>
  <c r="I20" i="40"/>
  <c r="Y20" i="40"/>
  <c r="T20" i="40"/>
  <c r="X20" i="40"/>
  <c r="O20" i="40"/>
  <c r="S20" i="40"/>
  <c r="J20" i="40"/>
  <c r="S17" i="40"/>
  <c r="S13" i="40"/>
  <c r="S21" i="40"/>
  <c r="I29" i="40"/>
  <c r="I33" i="40"/>
  <c r="I38" i="40"/>
  <c r="Y11" i="40"/>
  <c r="Y19" i="40"/>
  <c r="K30" i="40"/>
  <c r="X12" i="40"/>
  <c r="X11" i="40"/>
  <c r="X16" i="40"/>
  <c r="X21" i="40"/>
  <c r="T11" i="40"/>
  <c r="T15" i="40"/>
  <c r="O12" i="40"/>
  <c r="O21" i="40"/>
  <c r="N13" i="40"/>
  <c r="N18" i="40"/>
  <c r="H29" i="40"/>
  <c r="H31" i="40"/>
  <c r="H35" i="40"/>
  <c r="H38" i="40"/>
  <c r="F28" i="40"/>
  <c r="F30" i="40"/>
  <c r="F32" i="40"/>
  <c r="F34" i="40"/>
  <c r="I14" i="40"/>
  <c r="Y14" i="40"/>
  <c r="I18" i="40"/>
  <c r="Y18" i="40"/>
  <c r="Q28" i="40"/>
  <c r="Q32" i="40"/>
  <c r="Q36" i="40"/>
  <c r="O11" i="40"/>
  <c r="S11" i="40"/>
  <c r="J12" i="40"/>
  <c r="N12" i="40"/>
  <c r="I13" i="40"/>
  <c r="Y13" i="40"/>
  <c r="T14" i="40"/>
  <c r="X14" i="40"/>
  <c r="O15" i="40"/>
  <c r="S15" i="40"/>
  <c r="J16" i="40"/>
  <c r="N16" i="40"/>
  <c r="I17" i="40"/>
  <c r="Y17" i="40"/>
  <c r="T18" i="40"/>
  <c r="X18" i="40"/>
  <c r="O19" i="40"/>
  <c r="S19" i="40"/>
  <c r="J21" i="40"/>
  <c r="N21" i="40"/>
  <c r="I28" i="40"/>
  <c r="O28" i="40"/>
  <c r="I30" i="40"/>
  <c r="O30" i="40"/>
  <c r="L31" i="40"/>
  <c r="I32" i="40"/>
  <c r="O32" i="40"/>
  <c r="L33" i="40"/>
  <c r="I34" i="40"/>
  <c r="L35" i="40"/>
  <c r="O36" i="40"/>
  <c r="L38" i="40"/>
  <c r="J11" i="40"/>
  <c r="N11" i="40"/>
  <c r="I12" i="40"/>
  <c r="Y12" i="40"/>
  <c r="T13" i="40"/>
  <c r="X13" i="40"/>
  <c r="O14" i="40"/>
  <c r="S14" i="40"/>
  <c r="J15" i="40"/>
  <c r="N15" i="40"/>
  <c r="I16" i="40"/>
  <c r="Y16" i="40"/>
  <c r="T17" i="40"/>
  <c r="X17" i="40"/>
  <c r="O18" i="40"/>
  <c r="S18" i="40"/>
  <c r="J19" i="40"/>
  <c r="N19" i="40"/>
  <c r="I21" i="40"/>
  <c r="Y21" i="40"/>
  <c r="H28" i="40"/>
  <c r="F29" i="40"/>
  <c r="K29" i="40"/>
  <c r="Q29" i="40"/>
  <c r="F31" i="40"/>
  <c r="K31" i="40"/>
  <c r="Q31" i="40"/>
  <c r="H32" i="40"/>
  <c r="F33" i="40"/>
  <c r="F35" i="40"/>
  <c r="K35" i="40"/>
  <c r="Q35" i="40"/>
  <c r="H36" i="40"/>
  <c r="F38" i="40"/>
  <c r="K38" i="40"/>
  <c r="I11" i="40"/>
  <c r="T12" i="40"/>
  <c r="O13" i="40"/>
  <c r="J14" i="40"/>
  <c r="I15" i="40"/>
  <c r="T16" i="40"/>
  <c r="O17" i="40"/>
  <c r="J18" i="40"/>
  <c r="I19" i="40"/>
  <c r="T21" i="40"/>
  <c r="X7" i="39"/>
  <c r="S7" i="39"/>
  <c r="N7" i="39"/>
  <c r="F50" i="39"/>
  <c r="E50" i="39"/>
  <c r="U9" i="39"/>
  <c r="P9" i="39"/>
  <c r="K9" i="39"/>
  <c r="F9" i="39"/>
  <c r="U8" i="39"/>
  <c r="P8" i="39"/>
  <c r="K8" i="39"/>
  <c r="F8" i="39"/>
  <c r="U7" i="39"/>
  <c r="P7" i="39"/>
  <c r="K7" i="39"/>
  <c r="F7" i="39"/>
  <c r="S8" i="38"/>
  <c r="S7" i="38"/>
  <c r="N8" i="38"/>
  <c r="N7" i="38"/>
  <c r="I8" i="38"/>
  <c r="I7" i="38"/>
  <c r="D8" i="38"/>
  <c r="D7" i="38"/>
  <c r="S9" i="37"/>
  <c r="S8" i="37"/>
  <c r="S7" i="37"/>
  <c r="N9" i="37"/>
  <c r="N8" i="37"/>
  <c r="N7" i="37"/>
  <c r="I9" i="37"/>
  <c r="I8" i="37"/>
  <c r="I7" i="37"/>
  <c r="D9" i="37"/>
  <c r="D8" i="37"/>
  <c r="D7" i="37"/>
  <c r="D44" i="38"/>
  <c r="C44" i="38"/>
  <c r="R24" i="38"/>
  <c r="D42" i="37"/>
  <c r="C42" i="37"/>
  <c r="N38" i="37"/>
  <c r="K38" i="37"/>
  <c r="H38" i="37"/>
  <c r="E38" i="37"/>
  <c r="C38" i="37"/>
  <c r="N37" i="37"/>
  <c r="K37" i="37"/>
  <c r="H37" i="37"/>
  <c r="E37" i="37"/>
  <c r="C37" i="37"/>
  <c r="N35" i="37"/>
  <c r="K35" i="37"/>
  <c r="H35" i="37"/>
  <c r="E35" i="37"/>
  <c r="C35" i="37"/>
  <c r="N34" i="37"/>
  <c r="K34" i="37"/>
  <c r="H34" i="37"/>
  <c r="E34" i="37"/>
  <c r="C34" i="37"/>
  <c r="N33" i="37"/>
  <c r="K33" i="37"/>
  <c r="H33" i="37"/>
  <c r="E33" i="37"/>
  <c r="C33" i="37"/>
  <c r="N32" i="37"/>
  <c r="K32" i="37"/>
  <c r="H32" i="37"/>
  <c r="E32" i="37"/>
  <c r="C32" i="37"/>
  <c r="N31" i="37"/>
  <c r="K31" i="37"/>
  <c r="H31" i="37"/>
  <c r="E31" i="37"/>
  <c r="C31" i="37"/>
  <c r="N30" i="37"/>
  <c r="K30" i="37"/>
  <c r="H30" i="37"/>
  <c r="E30" i="37"/>
  <c r="C30" i="37"/>
  <c r="N29" i="37"/>
  <c r="K29" i="37"/>
  <c r="H29" i="37"/>
  <c r="E29" i="37"/>
  <c r="C29" i="37"/>
  <c r="N28" i="37"/>
  <c r="K28" i="37"/>
  <c r="H28" i="37"/>
  <c r="E28" i="37"/>
  <c r="C28" i="37"/>
  <c r="I39" i="39" l="1"/>
  <c r="K39" i="39"/>
  <c r="I36" i="39"/>
  <c r="K36" i="39"/>
  <c r="K40" i="39"/>
  <c r="I40" i="39"/>
  <c r="I38" i="39"/>
  <c r="K38" i="39"/>
  <c r="I37" i="39"/>
  <c r="K37" i="39"/>
  <c r="F36" i="39"/>
  <c r="F39" i="39"/>
  <c r="H40" i="39"/>
  <c r="H37" i="39"/>
  <c r="F37" i="39"/>
  <c r="H36" i="39"/>
  <c r="H38" i="39"/>
  <c r="H39" i="39"/>
  <c r="F38" i="39"/>
  <c r="F40" i="39"/>
  <c r="N40" i="39"/>
  <c r="N39" i="39"/>
  <c r="L38" i="39"/>
  <c r="L36" i="39"/>
  <c r="N37" i="39"/>
  <c r="N36" i="39"/>
  <c r="L40" i="39"/>
  <c r="N38" i="39"/>
  <c r="L39" i="39"/>
  <c r="L37" i="39"/>
  <c r="O37" i="39"/>
  <c r="O36" i="39"/>
  <c r="O40" i="39"/>
  <c r="O39" i="39"/>
  <c r="Q38" i="39"/>
  <c r="Q40" i="39"/>
  <c r="O38" i="39"/>
  <c r="Q37" i="39"/>
  <c r="Q39" i="39"/>
  <c r="Q36" i="39"/>
  <c r="T17" i="39"/>
  <c r="T15" i="39"/>
  <c r="T16" i="39"/>
  <c r="T19" i="39"/>
  <c r="T18" i="39"/>
  <c r="N18" i="39"/>
  <c r="N15" i="39"/>
  <c r="N19" i="39"/>
  <c r="N17" i="39"/>
  <c r="N16" i="39"/>
  <c r="I19" i="39"/>
  <c r="I16" i="39"/>
  <c r="I15" i="39"/>
  <c r="I17" i="39"/>
  <c r="I18" i="39"/>
  <c r="J15" i="39"/>
  <c r="J17" i="39"/>
  <c r="J19" i="39"/>
  <c r="J18" i="39"/>
  <c r="J16" i="39"/>
  <c r="S15" i="39"/>
  <c r="S19" i="39"/>
  <c r="S18" i="39"/>
  <c r="S16" i="39"/>
  <c r="S17" i="39"/>
  <c r="O17" i="39"/>
  <c r="O15" i="39"/>
  <c r="O19" i="39"/>
  <c r="O16" i="39"/>
  <c r="O18" i="39"/>
  <c r="X19" i="39"/>
  <c r="X17" i="39"/>
  <c r="X15" i="39"/>
  <c r="X18" i="39"/>
  <c r="X16" i="39"/>
  <c r="Y19" i="39"/>
  <c r="Y15" i="39"/>
  <c r="Y17" i="39"/>
  <c r="Y16" i="39"/>
  <c r="Y18" i="39"/>
  <c r="T14" i="39"/>
  <c r="T12" i="39"/>
  <c r="T13" i="39"/>
  <c r="T25" i="39"/>
  <c r="T23" i="39"/>
  <c r="T24" i="39"/>
  <c r="T22" i="39"/>
  <c r="T20" i="39"/>
  <c r="T11" i="39"/>
  <c r="T21" i="39"/>
  <c r="N25" i="39"/>
  <c r="N23" i="39"/>
  <c r="N21" i="39"/>
  <c r="N24" i="39"/>
  <c r="N20" i="39"/>
  <c r="N14" i="39"/>
  <c r="N12" i="39"/>
  <c r="N22" i="39"/>
  <c r="N11" i="39"/>
  <c r="N13" i="39"/>
  <c r="I20" i="39"/>
  <c r="I13" i="39"/>
  <c r="I11" i="39"/>
  <c r="I14" i="39"/>
  <c r="I24" i="39"/>
  <c r="I25" i="39"/>
  <c r="I23" i="39"/>
  <c r="I21" i="39"/>
  <c r="I12" i="39"/>
  <c r="I22" i="39"/>
  <c r="J24" i="39"/>
  <c r="J22" i="39"/>
  <c r="J23" i="39"/>
  <c r="J14" i="39"/>
  <c r="J20" i="39"/>
  <c r="J13" i="39"/>
  <c r="J11" i="39"/>
  <c r="J25" i="39"/>
  <c r="J21" i="39"/>
  <c r="J12" i="39"/>
  <c r="S24" i="39"/>
  <c r="S22" i="39"/>
  <c r="S20" i="39"/>
  <c r="S11" i="39"/>
  <c r="S25" i="39"/>
  <c r="S21" i="39"/>
  <c r="S12" i="39"/>
  <c r="S13" i="39"/>
  <c r="S23" i="39"/>
  <c r="S14" i="39"/>
  <c r="O13" i="39"/>
  <c r="O12" i="39"/>
  <c r="O22" i="39"/>
  <c r="O20" i="39"/>
  <c r="O25" i="39"/>
  <c r="O23" i="39"/>
  <c r="O21" i="39"/>
  <c r="O14" i="39"/>
  <c r="O24" i="39"/>
  <c r="O11" i="39"/>
  <c r="X14" i="39"/>
  <c r="X12" i="39"/>
  <c r="X11" i="39"/>
  <c r="X21" i="39"/>
  <c r="X24" i="39"/>
  <c r="X22" i="39"/>
  <c r="X20" i="39"/>
  <c r="X13" i="39"/>
  <c r="X25" i="39"/>
  <c r="X23" i="39"/>
  <c r="Y25" i="39"/>
  <c r="Y23" i="39"/>
  <c r="Y21" i="39"/>
  <c r="Y24" i="39"/>
  <c r="Y20" i="39"/>
  <c r="Y11" i="39"/>
  <c r="Y14" i="39"/>
  <c r="Y12" i="39"/>
  <c r="Y22" i="39"/>
  <c r="Y13" i="39"/>
  <c r="F34" i="37"/>
  <c r="D36" i="37"/>
  <c r="F36" i="37"/>
  <c r="L21" i="38"/>
  <c r="L20" i="38"/>
  <c r="V20" i="38"/>
  <c r="V21" i="38"/>
  <c r="I37" i="37"/>
  <c r="I36" i="37"/>
  <c r="G36" i="37"/>
  <c r="R20" i="38"/>
  <c r="R21" i="38"/>
  <c r="L35" i="37"/>
  <c r="L36" i="37"/>
  <c r="J36" i="37"/>
  <c r="G20" i="38"/>
  <c r="G21" i="38"/>
  <c r="Q21" i="38"/>
  <c r="Q20" i="38"/>
  <c r="H21" i="38"/>
  <c r="H20" i="38"/>
  <c r="O38" i="37"/>
  <c r="O36" i="37"/>
  <c r="M36" i="37"/>
  <c r="M20" i="38"/>
  <c r="M21" i="38"/>
  <c r="W21" i="38"/>
  <c r="W20" i="38"/>
  <c r="Q38" i="40"/>
  <c r="Q33" i="40"/>
  <c r="U16" i="40" s="1"/>
  <c r="V16" i="40" s="1"/>
  <c r="W16" i="40" s="1"/>
  <c r="H33" i="40"/>
  <c r="F16" i="40" s="1"/>
  <c r="G16" i="40" s="1"/>
  <c r="H16" i="40" s="1"/>
  <c r="N33" i="40"/>
  <c r="K34" i="40"/>
  <c r="K17" i="40" s="1"/>
  <c r="L17" i="40" s="1"/>
  <c r="M17" i="40" s="1"/>
  <c r="Q30" i="40"/>
  <c r="U13" i="40" s="1"/>
  <c r="V13" i="40" s="1"/>
  <c r="W13" i="40" s="1"/>
  <c r="O38" i="40"/>
  <c r="K33" i="40"/>
  <c r="H34" i="40"/>
  <c r="F17" i="40" s="1"/>
  <c r="G17" i="40" s="1"/>
  <c r="H17" i="40" s="1"/>
  <c r="H30" i="40"/>
  <c r="F13" i="40" s="1"/>
  <c r="G13" i="40" s="1"/>
  <c r="H13" i="40" s="1"/>
  <c r="O34" i="40"/>
  <c r="U17" i="40" s="1"/>
  <c r="V17" i="40" s="1"/>
  <c r="W17" i="40" s="1"/>
  <c r="Q34" i="40"/>
  <c r="W24" i="38"/>
  <c r="W19" i="38"/>
  <c r="U19" i="38" s="1"/>
  <c r="W18" i="38"/>
  <c r="W17" i="38"/>
  <c r="V24" i="38"/>
  <c r="S24" i="38" s="1"/>
  <c r="T24" i="38" s="1"/>
  <c r="U24" i="38" s="1"/>
  <c r="V18" i="38"/>
  <c r="V17" i="38"/>
  <c r="V19" i="38"/>
  <c r="H15" i="38"/>
  <c r="H18" i="38"/>
  <c r="H19" i="38"/>
  <c r="H17" i="38"/>
  <c r="R17" i="38"/>
  <c r="R19" i="38"/>
  <c r="R18" i="38"/>
  <c r="M24" i="38"/>
  <c r="M19" i="38"/>
  <c r="M17" i="38"/>
  <c r="M18" i="38"/>
  <c r="L12" i="38"/>
  <c r="L19" i="38"/>
  <c r="L18" i="38"/>
  <c r="L17" i="38"/>
  <c r="G24" i="38"/>
  <c r="G17" i="38"/>
  <c r="G18" i="38"/>
  <c r="G19" i="38"/>
  <c r="Q24" i="38"/>
  <c r="Q19" i="38"/>
  <c r="Q17" i="38"/>
  <c r="Q18" i="38"/>
  <c r="L21" i="37"/>
  <c r="L19" i="37"/>
  <c r="R21" i="37"/>
  <c r="R19" i="37"/>
  <c r="Q21" i="37"/>
  <c r="Q19" i="37"/>
  <c r="H21" i="37"/>
  <c r="H19" i="37"/>
  <c r="V20" i="37"/>
  <c r="V19" i="37"/>
  <c r="W21" i="37"/>
  <c r="W19" i="37"/>
  <c r="G21" i="37"/>
  <c r="G19" i="37"/>
  <c r="M20" i="37"/>
  <c r="M19" i="37"/>
  <c r="I34" i="37"/>
  <c r="I28" i="37"/>
  <c r="G37" i="37"/>
  <c r="D31" i="37"/>
  <c r="G33" i="37"/>
  <c r="F14" i="40"/>
  <c r="G14" i="40" s="1"/>
  <c r="H14" i="40" s="1"/>
  <c r="D33" i="37"/>
  <c r="D35" i="37"/>
  <c r="K18" i="40"/>
  <c r="L18" i="40" s="1"/>
  <c r="M18" i="40" s="1"/>
  <c r="P17" i="40"/>
  <c r="Q17" i="40" s="1"/>
  <c r="R17" i="40" s="1"/>
  <c r="I36" i="40"/>
  <c r="K19" i="40" s="1"/>
  <c r="L19" i="40" s="1"/>
  <c r="M19" i="40" s="1"/>
  <c r="P12" i="40"/>
  <c r="Q12" i="40" s="1"/>
  <c r="R12" i="40" s="1"/>
  <c r="K14" i="40"/>
  <c r="L14" i="40" s="1"/>
  <c r="M14" i="40" s="1"/>
  <c r="F36" i="40"/>
  <c r="F19" i="40" s="1"/>
  <c r="G19" i="40" s="1"/>
  <c r="H19" i="40" s="1"/>
  <c r="O37" i="40"/>
  <c r="H37" i="40"/>
  <c r="F20" i="40" s="1"/>
  <c r="G20" i="40" s="1"/>
  <c r="H20" i="40" s="1"/>
  <c r="Q37" i="40"/>
  <c r="N37" i="40"/>
  <c r="P20" i="40" s="1"/>
  <c r="Q20" i="40" s="1"/>
  <c r="R20" i="40" s="1"/>
  <c r="K37" i="40"/>
  <c r="K20" i="40" s="1"/>
  <c r="L20" i="40" s="1"/>
  <c r="M20" i="40" s="1"/>
  <c r="P19" i="40"/>
  <c r="Q19" i="40" s="1"/>
  <c r="R19" i="40" s="1"/>
  <c r="U11" i="40"/>
  <c r="V11" i="40" s="1"/>
  <c r="W11" i="40" s="1"/>
  <c r="U19" i="40"/>
  <c r="V19" i="40" s="1"/>
  <c r="W19" i="40" s="1"/>
  <c r="P15" i="40"/>
  <c r="Q15" i="40" s="1"/>
  <c r="R15" i="40" s="1"/>
  <c r="U15" i="40"/>
  <c r="V15" i="40" s="1"/>
  <c r="W15" i="40" s="1"/>
  <c r="P13" i="40"/>
  <c r="Q13" i="40" s="1"/>
  <c r="R13" i="40" s="1"/>
  <c r="K21" i="40"/>
  <c r="L21" i="40" s="1"/>
  <c r="M21" i="40" s="1"/>
  <c r="K15" i="40"/>
  <c r="L15" i="40" s="1"/>
  <c r="M15" i="40" s="1"/>
  <c r="P16" i="40"/>
  <c r="Q16" i="40" s="1"/>
  <c r="R16" i="40" s="1"/>
  <c r="U12" i="40"/>
  <c r="V12" i="40" s="1"/>
  <c r="W12" i="40" s="1"/>
  <c r="P21" i="40"/>
  <c r="Q21" i="40" s="1"/>
  <c r="R21" i="40" s="1"/>
  <c r="P11" i="40"/>
  <c r="Q11" i="40" s="1"/>
  <c r="R11" i="40" s="1"/>
  <c r="P18" i="40"/>
  <c r="Q18" i="40" s="1"/>
  <c r="R18" i="40" s="1"/>
  <c r="P14" i="40"/>
  <c r="Q14" i="40" s="1"/>
  <c r="R14" i="40" s="1"/>
  <c r="K12" i="40"/>
  <c r="L12" i="40" s="1"/>
  <c r="M12" i="40" s="1"/>
  <c r="K13" i="40"/>
  <c r="L13" i="40" s="1"/>
  <c r="M13" i="40" s="1"/>
  <c r="K11" i="40"/>
  <c r="L11" i="40" s="1"/>
  <c r="M11" i="40" s="1"/>
  <c r="F18" i="40"/>
  <c r="G18" i="40" s="1"/>
  <c r="H18" i="40" s="1"/>
  <c r="F21" i="40"/>
  <c r="G21" i="40" s="1"/>
  <c r="H21" i="40" s="1"/>
  <c r="F12" i="40"/>
  <c r="G12" i="40" s="1"/>
  <c r="H12" i="40" s="1"/>
  <c r="F11" i="40"/>
  <c r="G11" i="40" s="1"/>
  <c r="H11" i="40" s="1"/>
  <c r="F15" i="40"/>
  <c r="G15" i="40" s="1"/>
  <c r="H15" i="40" s="1"/>
  <c r="U18" i="40"/>
  <c r="V18" i="40" s="1"/>
  <c r="W18" i="40" s="1"/>
  <c r="K16" i="40"/>
  <c r="L16" i="40" s="1"/>
  <c r="M16" i="40" s="1"/>
  <c r="U14" i="40"/>
  <c r="V14" i="40" s="1"/>
  <c r="W14" i="40" s="1"/>
  <c r="G28" i="37"/>
  <c r="G30" i="37"/>
  <c r="I32" i="37"/>
  <c r="G38" i="37"/>
  <c r="G29" i="37"/>
  <c r="G32" i="37"/>
  <c r="G34" i="37"/>
  <c r="D28" i="37"/>
  <c r="D38" i="37"/>
  <c r="F31" i="37"/>
  <c r="Q14" i="38"/>
  <c r="F38" i="37"/>
  <c r="F30" i="37"/>
  <c r="D32" i="37"/>
  <c r="F35" i="37"/>
  <c r="I32" i="39"/>
  <c r="O33" i="39"/>
  <c r="Q34" i="39"/>
  <c r="O35" i="39"/>
  <c r="Q41" i="39"/>
  <c r="O44" i="39"/>
  <c r="Q45" i="39"/>
  <c r="O46" i="39"/>
  <c r="L42" i="39"/>
  <c r="L43" i="39"/>
  <c r="L33" i="39"/>
  <c r="I34" i="39"/>
  <c r="L35" i="39"/>
  <c r="F41" i="39"/>
  <c r="L44" i="39"/>
  <c r="L45" i="39"/>
  <c r="L46" i="39"/>
  <c r="O42" i="39"/>
  <c r="Q43" i="39"/>
  <c r="D29" i="37"/>
  <c r="D37" i="37"/>
  <c r="O32" i="39"/>
  <c r="L41" i="39"/>
  <c r="I43" i="39"/>
  <c r="F45" i="39"/>
  <c r="N35" i="39"/>
  <c r="Q33" i="39"/>
  <c r="Q46" i="39"/>
  <c r="F43" i="39"/>
  <c r="I41" i="39"/>
  <c r="L34" i="39"/>
  <c r="N33" i="39"/>
  <c r="O45" i="39"/>
  <c r="Q44" i="39"/>
  <c r="F34" i="39"/>
  <c r="H33" i="39"/>
  <c r="H46" i="39"/>
  <c r="I45" i="39"/>
  <c r="K44" i="39"/>
  <c r="O41" i="39"/>
  <c r="Q35" i="39"/>
  <c r="H44" i="39"/>
  <c r="O34" i="39"/>
  <c r="L32" i="39"/>
  <c r="K35" i="39"/>
  <c r="N46" i="39"/>
  <c r="F32" i="39"/>
  <c r="H35" i="39"/>
  <c r="K33" i="39"/>
  <c r="K46" i="39"/>
  <c r="N44" i="39"/>
  <c r="O43" i="39"/>
  <c r="Q42" i="39"/>
  <c r="Q32" i="39"/>
  <c r="H32" i="39"/>
  <c r="N32" i="39"/>
  <c r="H42" i="39"/>
  <c r="K42" i="39"/>
  <c r="N42" i="39"/>
  <c r="P16" i="39" s="1"/>
  <c r="Q16" i="39" s="1"/>
  <c r="R16" i="39" s="1"/>
  <c r="K32" i="39"/>
  <c r="F33" i="39"/>
  <c r="F35" i="39"/>
  <c r="F42" i="39"/>
  <c r="F44" i="39"/>
  <c r="F46" i="39"/>
  <c r="H34" i="39"/>
  <c r="H41" i="39"/>
  <c r="H43" i="39"/>
  <c r="H45" i="39"/>
  <c r="I33" i="39"/>
  <c r="I35" i="39"/>
  <c r="I42" i="39"/>
  <c r="I44" i="39"/>
  <c r="I46" i="39"/>
  <c r="K34" i="39"/>
  <c r="K41" i="39"/>
  <c r="K43" i="39"/>
  <c r="K45" i="39"/>
  <c r="N34" i="39"/>
  <c r="N41" i="39"/>
  <c r="N43" i="39"/>
  <c r="N45" i="39"/>
  <c r="Q10" i="38"/>
  <c r="Q23" i="38"/>
  <c r="Q13" i="38"/>
  <c r="Q22" i="38"/>
  <c r="Q12" i="38"/>
  <c r="Q16" i="38"/>
  <c r="Q11" i="38"/>
  <c r="Q15" i="38"/>
  <c r="O37" i="37"/>
  <c r="M31" i="37"/>
  <c r="M35" i="37"/>
  <c r="M28" i="37"/>
  <c r="O29" i="37"/>
  <c r="O30" i="37"/>
  <c r="M32" i="37"/>
  <c r="O33" i="37"/>
  <c r="O34" i="37"/>
  <c r="M37" i="37"/>
  <c r="M30" i="37"/>
  <c r="M34" i="37"/>
  <c r="V14" i="37"/>
  <c r="V18" i="37"/>
  <c r="V17" i="37"/>
  <c r="V12" i="37"/>
  <c r="V16" i="37"/>
  <c r="V21" i="37"/>
  <c r="V13" i="37"/>
  <c r="V11" i="37"/>
  <c r="V15" i="37"/>
  <c r="J29" i="37"/>
  <c r="J30" i="37"/>
  <c r="J33" i="37"/>
  <c r="J34" i="37"/>
  <c r="J38" i="37"/>
  <c r="N24" i="38"/>
  <c r="M10" i="38"/>
  <c r="M11" i="38"/>
  <c r="M22" i="38"/>
  <c r="H10" i="38"/>
  <c r="L11" i="38"/>
  <c r="H12" i="38"/>
  <c r="L13" i="38"/>
  <c r="L14" i="38"/>
  <c r="L15" i="38"/>
  <c r="H16" i="38"/>
  <c r="L16" i="38"/>
  <c r="H22" i="38"/>
  <c r="L22" i="38"/>
  <c r="H23" i="38"/>
  <c r="L23" i="38"/>
  <c r="H24" i="38"/>
  <c r="E24" i="38" s="1"/>
  <c r="L24" i="38"/>
  <c r="P24" i="38"/>
  <c r="G10" i="38"/>
  <c r="W10" i="38"/>
  <c r="G11" i="38"/>
  <c r="W11" i="38"/>
  <c r="G12" i="38"/>
  <c r="W12" i="38"/>
  <c r="G13" i="38"/>
  <c r="W13" i="38"/>
  <c r="G14" i="38"/>
  <c r="W14" i="38"/>
  <c r="G15" i="38"/>
  <c r="W15" i="38"/>
  <c r="G16" i="38"/>
  <c r="W16" i="38"/>
  <c r="G22" i="38"/>
  <c r="W22" i="38"/>
  <c r="G23" i="38"/>
  <c r="W23" i="38"/>
  <c r="O24" i="38"/>
  <c r="M12" i="38"/>
  <c r="I12" i="38" s="1"/>
  <c r="M13" i="38"/>
  <c r="M14" i="38"/>
  <c r="M15" i="38"/>
  <c r="M16" i="38"/>
  <c r="M23" i="38"/>
  <c r="L10" i="38"/>
  <c r="H11" i="38"/>
  <c r="H13" i="38"/>
  <c r="H14" i="38"/>
  <c r="R10" i="38"/>
  <c r="V10" i="38"/>
  <c r="R11" i="38"/>
  <c r="V11" i="38"/>
  <c r="R12" i="38"/>
  <c r="V12" i="38"/>
  <c r="R13" i="38"/>
  <c r="V13" i="38"/>
  <c r="R14" i="38"/>
  <c r="V14" i="38"/>
  <c r="R15" i="38"/>
  <c r="V15" i="38"/>
  <c r="R16" i="38"/>
  <c r="V16" i="38"/>
  <c r="R22" i="38"/>
  <c r="V22" i="38"/>
  <c r="R23" i="38"/>
  <c r="V23" i="38"/>
  <c r="R12" i="37"/>
  <c r="R13" i="37"/>
  <c r="R15" i="37"/>
  <c r="R17" i="37"/>
  <c r="R20" i="37"/>
  <c r="L29" i="37"/>
  <c r="J35" i="37"/>
  <c r="Q11" i="37"/>
  <c r="M12" i="37"/>
  <c r="Q13" i="37"/>
  <c r="M14" i="37"/>
  <c r="Q15" i="37"/>
  <c r="M16" i="37"/>
  <c r="Q17" i="37"/>
  <c r="M18" i="37"/>
  <c r="Q20" i="37"/>
  <c r="M21" i="37"/>
  <c r="L28" i="37"/>
  <c r="L32" i="37"/>
  <c r="L37" i="37"/>
  <c r="G11" i="37"/>
  <c r="W11" i="37"/>
  <c r="G12" i="37"/>
  <c r="W12" i="37"/>
  <c r="G13" i="37"/>
  <c r="W13" i="37"/>
  <c r="G14" i="37"/>
  <c r="W14" i="37"/>
  <c r="G15" i="37"/>
  <c r="W15" i="37"/>
  <c r="G16" i="37"/>
  <c r="W16" i="37"/>
  <c r="G17" i="37"/>
  <c r="W17" i="37"/>
  <c r="G18" i="37"/>
  <c r="W18" i="37"/>
  <c r="G20" i="37"/>
  <c r="W20" i="37"/>
  <c r="F28" i="37"/>
  <c r="J28" i="37"/>
  <c r="I29" i="37"/>
  <c r="M29" i="37"/>
  <c r="D30" i="37"/>
  <c r="L30" i="37"/>
  <c r="G31" i="37"/>
  <c r="O31" i="37"/>
  <c r="F32" i="37"/>
  <c r="J32" i="37"/>
  <c r="I33" i="37"/>
  <c r="M33" i="37"/>
  <c r="D34" i="37"/>
  <c r="L34" i="37"/>
  <c r="G35" i="37"/>
  <c r="O35" i="37"/>
  <c r="F37" i="37"/>
  <c r="J37" i="37"/>
  <c r="I38" i="37"/>
  <c r="M38" i="37"/>
  <c r="R11" i="37"/>
  <c r="R14" i="37"/>
  <c r="R16" i="37"/>
  <c r="R18" i="37"/>
  <c r="J31" i="37"/>
  <c r="L33" i="37"/>
  <c r="L38" i="37"/>
  <c r="M11" i="37"/>
  <c r="Q12" i="37"/>
  <c r="M13" i="37"/>
  <c r="Q14" i="37"/>
  <c r="M15" i="37"/>
  <c r="Q16" i="37"/>
  <c r="M17" i="37"/>
  <c r="Q18" i="37"/>
  <c r="I31" i="37"/>
  <c r="I35" i="37"/>
  <c r="H11" i="37"/>
  <c r="L11" i="37"/>
  <c r="H12" i="37"/>
  <c r="L12" i="37"/>
  <c r="H13" i="37"/>
  <c r="L13" i="37"/>
  <c r="H14" i="37"/>
  <c r="L14" i="37"/>
  <c r="H15" i="37"/>
  <c r="L15" i="37"/>
  <c r="H16" i="37"/>
  <c r="L16" i="37"/>
  <c r="H17" i="37"/>
  <c r="L17" i="37"/>
  <c r="H18" i="37"/>
  <c r="L18" i="37"/>
  <c r="H20" i="37"/>
  <c r="L20" i="37"/>
  <c r="O28" i="37"/>
  <c r="F29" i="37"/>
  <c r="I30" i="37"/>
  <c r="L31" i="37"/>
  <c r="O32" i="37"/>
  <c r="F33" i="37"/>
  <c r="I19" i="37" l="1"/>
  <c r="J19" i="37" s="1"/>
  <c r="K19" i="37" s="1"/>
  <c r="U14" i="39"/>
  <c r="V14" i="39" s="1"/>
  <c r="W14" i="39" s="1"/>
  <c r="K22" i="39"/>
  <c r="L22" i="39" s="1"/>
  <c r="M22" i="39" s="1"/>
  <c r="K17" i="39"/>
  <c r="L17" i="39" s="1"/>
  <c r="M17" i="39" s="1"/>
  <c r="U16" i="39"/>
  <c r="V16" i="39" s="1"/>
  <c r="W16" i="39" s="1"/>
  <c r="P18" i="39"/>
  <c r="Q18" i="39" s="1"/>
  <c r="R18" i="39" s="1"/>
  <c r="F19" i="39"/>
  <c r="G19" i="39" s="1"/>
  <c r="H19" i="39" s="1"/>
  <c r="F18" i="39"/>
  <c r="G18" i="39" s="1"/>
  <c r="H18" i="39" s="1"/>
  <c r="K19" i="39"/>
  <c r="L19" i="39" s="1"/>
  <c r="M19" i="39" s="1"/>
  <c r="U19" i="39"/>
  <c r="V19" i="39" s="1"/>
  <c r="W19" i="39" s="1"/>
  <c r="F15" i="39"/>
  <c r="G15" i="39" s="1"/>
  <c r="H15" i="39" s="1"/>
  <c r="K18" i="39"/>
  <c r="L18" i="39" s="1"/>
  <c r="M18" i="39" s="1"/>
  <c r="P15" i="39"/>
  <c r="Q15" i="39" s="1"/>
  <c r="R15" i="39" s="1"/>
  <c r="U17" i="39"/>
  <c r="V17" i="39" s="1"/>
  <c r="W17" i="39" s="1"/>
  <c r="F16" i="39"/>
  <c r="G16" i="39" s="1"/>
  <c r="H16" i="39" s="1"/>
  <c r="F17" i="39"/>
  <c r="G17" i="39" s="1"/>
  <c r="H17" i="39" s="1"/>
  <c r="K16" i="39"/>
  <c r="L16" i="39" s="1"/>
  <c r="M16" i="39" s="1"/>
  <c r="K15" i="39"/>
  <c r="L15" i="39" s="1"/>
  <c r="M15" i="39" s="1"/>
  <c r="U18" i="39"/>
  <c r="V18" i="39" s="1"/>
  <c r="W18" i="39" s="1"/>
  <c r="U21" i="39"/>
  <c r="V21" i="39" s="1"/>
  <c r="W21" i="39" s="1"/>
  <c r="U15" i="39"/>
  <c r="V15" i="39" s="1"/>
  <c r="W15" i="39" s="1"/>
  <c r="P17" i="39"/>
  <c r="Q17" i="39" s="1"/>
  <c r="R17" i="39" s="1"/>
  <c r="P19" i="39"/>
  <c r="Q19" i="39" s="1"/>
  <c r="R19" i="39" s="1"/>
  <c r="K21" i="39"/>
  <c r="L21" i="39" s="1"/>
  <c r="M21" i="39" s="1"/>
  <c r="U22" i="39"/>
  <c r="V22" i="39" s="1"/>
  <c r="W22" i="39" s="1"/>
  <c r="U24" i="39"/>
  <c r="V24" i="39" s="1"/>
  <c r="W24" i="39" s="1"/>
  <c r="K14" i="39"/>
  <c r="L14" i="39" s="1"/>
  <c r="M14" i="39" s="1"/>
  <c r="P21" i="39"/>
  <c r="Q21" i="39" s="1"/>
  <c r="R21" i="39" s="1"/>
  <c r="F25" i="39"/>
  <c r="G25" i="39" s="1"/>
  <c r="H25" i="39" s="1"/>
  <c r="F14" i="39"/>
  <c r="G14" i="39" s="1"/>
  <c r="H14" i="39" s="1"/>
  <c r="U20" i="39"/>
  <c r="V20" i="39" s="1"/>
  <c r="W20" i="39" s="1"/>
  <c r="U25" i="39"/>
  <c r="V25" i="39" s="1"/>
  <c r="W25" i="39" s="1"/>
  <c r="K25" i="39"/>
  <c r="L25" i="39" s="1"/>
  <c r="M25" i="39" s="1"/>
  <c r="K13" i="39"/>
  <c r="L13" i="39" s="1"/>
  <c r="M13" i="39" s="1"/>
  <c r="F20" i="39"/>
  <c r="G20" i="39" s="1"/>
  <c r="H20" i="39" s="1"/>
  <c r="F24" i="39"/>
  <c r="G24" i="39" s="1"/>
  <c r="H24" i="39" s="1"/>
  <c r="F23" i="39"/>
  <c r="G23" i="39" s="1"/>
  <c r="H23" i="39" s="1"/>
  <c r="K12" i="39"/>
  <c r="L12" i="39" s="1"/>
  <c r="M12" i="39" s="1"/>
  <c r="F13" i="39"/>
  <c r="G13" i="39" s="1"/>
  <c r="H13" i="39" s="1"/>
  <c r="K24" i="39"/>
  <c r="L24" i="39" s="1"/>
  <c r="M24" i="39" s="1"/>
  <c r="U23" i="39"/>
  <c r="V23" i="39" s="1"/>
  <c r="W23" i="39" s="1"/>
  <c r="U12" i="39"/>
  <c r="V12" i="39" s="1"/>
  <c r="W12" i="39" s="1"/>
  <c r="U13" i="39"/>
  <c r="V13" i="39" s="1"/>
  <c r="W13" i="39" s="1"/>
  <c r="K23" i="39"/>
  <c r="L23" i="39" s="1"/>
  <c r="M23" i="39" s="1"/>
  <c r="F12" i="39"/>
  <c r="G12" i="39" s="1"/>
  <c r="H12" i="39" s="1"/>
  <c r="F22" i="39"/>
  <c r="G22" i="39" s="1"/>
  <c r="H22" i="39" s="1"/>
  <c r="F21" i="39"/>
  <c r="G21" i="39" s="1"/>
  <c r="H21" i="39" s="1"/>
  <c r="P13" i="39"/>
  <c r="Q13" i="39" s="1"/>
  <c r="R13" i="39" s="1"/>
  <c r="P23" i="39"/>
  <c r="Q23" i="39" s="1"/>
  <c r="R23" i="39" s="1"/>
  <c r="P25" i="39"/>
  <c r="Q25" i="39" s="1"/>
  <c r="R25" i="39" s="1"/>
  <c r="P24" i="39"/>
  <c r="Q24" i="39" s="1"/>
  <c r="R24" i="39" s="1"/>
  <c r="K20" i="39"/>
  <c r="L20" i="39" s="1"/>
  <c r="M20" i="39" s="1"/>
  <c r="P14" i="39"/>
  <c r="Q14" i="39" s="1"/>
  <c r="R14" i="39" s="1"/>
  <c r="P22" i="39"/>
  <c r="Q22" i="39" s="1"/>
  <c r="R22" i="39" s="1"/>
  <c r="P12" i="39"/>
  <c r="Q12" i="39" s="1"/>
  <c r="R12" i="39" s="1"/>
  <c r="P20" i="39"/>
  <c r="Q20" i="39" s="1"/>
  <c r="R20" i="39" s="1"/>
  <c r="E21" i="38"/>
  <c r="D21" i="38"/>
  <c r="F21" i="38"/>
  <c r="N20" i="38"/>
  <c r="O20" i="38"/>
  <c r="P20" i="38"/>
  <c r="T21" i="38"/>
  <c r="U21" i="38"/>
  <c r="S21" i="38"/>
  <c r="S21" i="37"/>
  <c r="T21" i="37" s="1"/>
  <c r="U21" i="37" s="1"/>
  <c r="I20" i="38"/>
  <c r="J20" i="38"/>
  <c r="K20" i="38"/>
  <c r="O21" i="38"/>
  <c r="N21" i="38"/>
  <c r="P21" i="38"/>
  <c r="T20" i="38"/>
  <c r="S20" i="38"/>
  <c r="U20" i="38"/>
  <c r="D20" i="38"/>
  <c r="F20" i="38"/>
  <c r="E20" i="38"/>
  <c r="J21" i="38"/>
  <c r="I21" i="38"/>
  <c r="K21" i="38"/>
  <c r="D19" i="37"/>
  <c r="E19" i="37" s="1"/>
  <c r="F19" i="37" s="1"/>
  <c r="U21" i="40"/>
  <c r="V21" i="40" s="1"/>
  <c r="W21" i="40" s="1"/>
  <c r="P19" i="38"/>
  <c r="O19" i="38"/>
  <c r="N19" i="38"/>
  <c r="E17" i="38"/>
  <c r="F17" i="38"/>
  <c r="D17" i="38"/>
  <c r="I19" i="38"/>
  <c r="J19" i="38"/>
  <c r="K19" i="38"/>
  <c r="O17" i="38"/>
  <c r="N17" i="38"/>
  <c r="P17" i="38"/>
  <c r="E18" i="38"/>
  <c r="D18" i="38"/>
  <c r="F18" i="38"/>
  <c r="I18" i="38"/>
  <c r="K18" i="38"/>
  <c r="J18" i="38"/>
  <c r="T18" i="38"/>
  <c r="S18" i="38"/>
  <c r="O18" i="38"/>
  <c r="P18" i="38"/>
  <c r="N18" i="38"/>
  <c r="E19" i="38"/>
  <c r="F19" i="38"/>
  <c r="D19" i="38"/>
  <c r="I17" i="38"/>
  <c r="J17" i="38"/>
  <c r="K17" i="38"/>
  <c r="S17" i="38"/>
  <c r="T17" i="38"/>
  <c r="T19" i="38"/>
  <c r="S19" i="38"/>
  <c r="U18" i="38"/>
  <c r="U17" i="38"/>
  <c r="S19" i="37"/>
  <c r="T19" i="37" s="1"/>
  <c r="U19" i="37" s="1"/>
  <c r="N19" i="37"/>
  <c r="O19" i="37" s="1"/>
  <c r="P19" i="37" s="1"/>
  <c r="D21" i="37"/>
  <c r="E21" i="37" s="1"/>
  <c r="F21" i="37" s="1"/>
  <c r="I20" i="37"/>
  <c r="J20" i="37" s="1"/>
  <c r="K20" i="37" s="1"/>
  <c r="N16" i="37"/>
  <c r="O16" i="37" s="1"/>
  <c r="P16" i="37" s="1"/>
  <c r="N14" i="38"/>
  <c r="U20" i="40"/>
  <c r="V20" i="40" s="1"/>
  <c r="W20" i="40" s="1"/>
  <c r="S13" i="37"/>
  <c r="T13" i="37" s="1"/>
  <c r="U13" i="37" s="1"/>
  <c r="O15" i="38"/>
  <c r="N23" i="38"/>
  <c r="O16" i="38"/>
  <c r="N12" i="38"/>
  <c r="S20" i="37"/>
  <c r="T20" i="37" s="1"/>
  <c r="U20" i="37" s="1"/>
  <c r="N10" i="38"/>
  <c r="U11" i="39"/>
  <c r="V11" i="39" s="1"/>
  <c r="W11" i="39" s="1"/>
  <c r="F11" i="39"/>
  <c r="G11" i="39" s="1"/>
  <c r="H11" i="39" s="1"/>
  <c r="P11" i="39"/>
  <c r="Q11" i="39" s="1"/>
  <c r="R11" i="39" s="1"/>
  <c r="K11" i="39"/>
  <c r="L11" i="39" s="1"/>
  <c r="M11" i="39" s="1"/>
  <c r="O22" i="38"/>
  <c r="N15" i="38"/>
  <c r="P23" i="38"/>
  <c r="P10" i="38"/>
  <c r="N21" i="37"/>
  <c r="O21" i="37" s="1"/>
  <c r="P21" i="37" s="1"/>
  <c r="N16" i="38"/>
  <c r="S17" i="37"/>
  <c r="T17" i="37" s="1"/>
  <c r="U17" i="37" s="1"/>
  <c r="N17" i="37"/>
  <c r="O17" i="37" s="1"/>
  <c r="P17" i="37" s="1"/>
  <c r="N13" i="37"/>
  <c r="O13" i="37" s="1"/>
  <c r="P13" i="37" s="1"/>
  <c r="P14" i="38"/>
  <c r="N22" i="38"/>
  <c r="P22" i="38"/>
  <c r="P11" i="38"/>
  <c r="N13" i="38"/>
  <c r="N11" i="38"/>
  <c r="O11" i="38"/>
  <c r="P12" i="38"/>
  <c r="S15" i="37"/>
  <c r="T15" i="37" s="1"/>
  <c r="U15" i="37" s="1"/>
  <c r="S11" i="37"/>
  <c r="T11" i="37" s="1"/>
  <c r="U11" i="37" s="1"/>
  <c r="S18" i="37"/>
  <c r="T18" i="37" s="1"/>
  <c r="U18" i="37" s="1"/>
  <c r="S12" i="37"/>
  <c r="T12" i="37" s="1"/>
  <c r="U12" i="37" s="1"/>
  <c r="S16" i="37"/>
  <c r="T16" i="37" s="1"/>
  <c r="U16" i="37" s="1"/>
  <c r="S14" i="37"/>
  <c r="T14" i="37" s="1"/>
  <c r="U14" i="37" s="1"/>
  <c r="I21" i="37"/>
  <c r="J21" i="37" s="1"/>
  <c r="K21" i="37" s="1"/>
  <c r="I18" i="37"/>
  <c r="J18" i="37" s="1"/>
  <c r="K18" i="37" s="1"/>
  <c r="I16" i="37"/>
  <c r="J16" i="37" s="1"/>
  <c r="K16" i="37" s="1"/>
  <c r="I12" i="37"/>
  <c r="J12" i="37" s="1"/>
  <c r="K12" i="37" s="1"/>
  <c r="S22" i="38"/>
  <c r="T22" i="38"/>
  <c r="U22" i="38"/>
  <c r="T15" i="38"/>
  <c r="U15" i="38"/>
  <c r="S15" i="38"/>
  <c r="S13" i="38"/>
  <c r="T13" i="38"/>
  <c r="U13" i="38"/>
  <c r="S11" i="38"/>
  <c r="T11" i="38"/>
  <c r="U11" i="38"/>
  <c r="F23" i="38"/>
  <c r="E23" i="38"/>
  <c r="D23" i="38"/>
  <c r="F14" i="38"/>
  <c r="E14" i="38"/>
  <c r="D14" i="38"/>
  <c r="F10" i="38"/>
  <c r="D10" i="38"/>
  <c r="E10" i="38"/>
  <c r="J22" i="38"/>
  <c r="I22" i="38"/>
  <c r="K22" i="38"/>
  <c r="J13" i="38"/>
  <c r="K13" i="38"/>
  <c r="I13" i="38"/>
  <c r="F22" i="38"/>
  <c r="D22" i="38"/>
  <c r="E22" i="38"/>
  <c r="F13" i="38"/>
  <c r="E13" i="38"/>
  <c r="D13" i="38"/>
  <c r="J16" i="38"/>
  <c r="I16" i="38"/>
  <c r="K16" i="38"/>
  <c r="J14" i="38"/>
  <c r="K14" i="38"/>
  <c r="I14" i="38"/>
  <c r="J11" i="38"/>
  <c r="I11" i="38"/>
  <c r="K11" i="38"/>
  <c r="U23" i="38"/>
  <c r="S23" i="38"/>
  <c r="T23" i="38"/>
  <c r="U16" i="38"/>
  <c r="S16" i="38"/>
  <c r="T16" i="38"/>
  <c r="S14" i="38"/>
  <c r="T14" i="38"/>
  <c r="U14" i="38"/>
  <c r="T12" i="38"/>
  <c r="S12" i="38"/>
  <c r="U12" i="38"/>
  <c r="T10" i="38"/>
  <c r="U10" i="38"/>
  <c r="S10" i="38"/>
  <c r="J10" i="38"/>
  <c r="K10" i="38"/>
  <c r="I10" i="38"/>
  <c r="F16" i="38"/>
  <c r="D16" i="38"/>
  <c r="E16" i="38"/>
  <c r="F12" i="38"/>
  <c r="D12" i="38"/>
  <c r="E12" i="38"/>
  <c r="J24" i="38"/>
  <c r="K24" i="38"/>
  <c r="I24" i="38"/>
  <c r="J15" i="38"/>
  <c r="K15" i="38"/>
  <c r="I15" i="38"/>
  <c r="J12" i="38"/>
  <c r="O23" i="38"/>
  <c r="O14" i="38"/>
  <c r="O10" i="38"/>
  <c r="F24" i="38"/>
  <c r="K12" i="38"/>
  <c r="P13" i="38"/>
  <c r="O13" i="38"/>
  <c r="P16" i="38"/>
  <c r="D24" i="38"/>
  <c r="F15" i="38"/>
  <c r="E15" i="38"/>
  <c r="D15" i="38"/>
  <c r="F11" i="38"/>
  <c r="D11" i="38"/>
  <c r="E11" i="38"/>
  <c r="J23" i="38"/>
  <c r="K23" i="38"/>
  <c r="I23" i="38"/>
  <c r="O12" i="38"/>
  <c r="P15" i="38"/>
  <c r="I14" i="37"/>
  <c r="J14" i="37" s="1"/>
  <c r="K14" i="37" s="1"/>
  <c r="D16" i="37"/>
  <c r="E16" i="37" s="1"/>
  <c r="F16" i="37" s="1"/>
  <c r="D12" i="37"/>
  <c r="E12" i="37" s="1"/>
  <c r="F12" i="37" s="1"/>
  <c r="I17" i="37"/>
  <c r="J17" i="37" s="1"/>
  <c r="K17" i="37" s="1"/>
  <c r="I15" i="37"/>
  <c r="J15" i="37" s="1"/>
  <c r="K15" i="37" s="1"/>
  <c r="I13" i="37"/>
  <c r="J13" i="37" s="1"/>
  <c r="K13" i="37" s="1"/>
  <c r="I11" i="37"/>
  <c r="J11" i="37" s="1"/>
  <c r="K11" i="37" s="1"/>
  <c r="N18" i="37"/>
  <c r="O18" i="37" s="1"/>
  <c r="P18" i="37" s="1"/>
  <c r="N14" i="37"/>
  <c r="O14" i="37" s="1"/>
  <c r="P14" i="37" s="1"/>
  <c r="D20" i="37"/>
  <c r="E20" i="37" s="1"/>
  <c r="F20" i="37" s="1"/>
  <c r="D17" i="37"/>
  <c r="E17" i="37" s="1"/>
  <c r="F17" i="37" s="1"/>
  <c r="D15" i="37"/>
  <c r="E15" i="37" s="1"/>
  <c r="F15" i="37" s="1"/>
  <c r="D13" i="37"/>
  <c r="E13" i="37" s="1"/>
  <c r="F13" i="37" s="1"/>
  <c r="D11" i="37"/>
  <c r="E11" i="37" s="1"/>
  <c r="F11" i="37" s="1"/>
  <c r="N12" i="37"/>
  <c r="O12" i="37" s="1"/>
  <c r="P12" i="37" s="1"/>
  <c r="D18" i="37"/>
  <c r="E18" i="37" s="1"/>
  <c r="F18" i="37" s="1"/>
  <c r="D14" i="37"/>
  <c r="E14" i="37" s="1"/>
  <c r="F14" i="37" s="1"/>
  <c r="N20" i="37"/>
  <c r="O20" i="37" s="1"/>
  <c r="P20" i="37" s="1"/>
  <c r="N15" i="37"/>
  <c r="O15" i="37" s="1"/>
  <c r="P15" i="37" s="1"/>
  <c r="N11" i="37"/>
  <c r="O11" i="37" s="1"/>
  <c r="P11" i="37" s="1"/>
  <c r="S9" i="1" l="1"/>
  <c r="S8" i="1"/>
  <c r="S7" i="1"/>
  <c r="N9" i="1"/>
  <c r="N8" i="1"/>
  <c r="N7" i="1"/>
  <c r="I9" i="1"/>
  <c r="I8" i="1"/>
  <c r="I7" i="1"/>
  <c r="D9" i="1"/>
  <c r="D8" i="1"/>
  <c r="D7" i="1"/>
  <c r="D50" i="1"/>
  <c r="C50" i="1"/>
  <c r="N46" i="1"/>
  <c r="K46" i="1"/>
  <c r="H46" i="1"/>
  <c r="E46" i="1"/>
  <c r="N45" i="1"/>
  <c r="K45" i="1"/>
  <c r="H45" i="1"/>
  <c r="E45" i="1"/>
  <c r="N44" i="1"/>
  <c r="K44" i="1"/>
  <c r="H44" i="1"/>
  <c r="E44" i="1"/>
  <c r="N43" i="1"/>
  <c r="K43" i="1"/>
  <c r="H43" i="1"/>
  <c r="E43" i="1"/>
  <c r="N42" i="1"/>
  <c r="K42" i="1"/>
  <c r="H42" i="1"/>
  <c r="E42" i="1"/>
  <c r="N36" i="1"/>
  <c r="K36" i="1"/>
  <c r="H36" i="1"/>
  <c r="E36" i="1"/>
  <c r="N35" i="1"/>
  <c r="K35" i="1"/>
  <c r="H35" i="1"/>
  <c r="E35" i="1"/>
  <c r="N34" i="1"/>
  <c r="K34" i="1"/>
  <c r="H34" i="1"/>
  <c r="E34" i="1"/>
  <c r="N33" i="1"/>
  <c r="K33" i="1"/>
  <c r="J33" i="1" s="1"/>
  <c r="H33" i="1"/>
  <c r="E33" i="1"/>
  <c r="N32" i="1"/>
  <c r="K32" i="1"/>
  <c r="H32" i="1"/>
  <c r="E32" i="1"/>
  <c r="C32" i="1"/>
  <c r="G14" i="1"/>
  <c r="D35" i="1"/>
  <c r="I46" i="1" l="1"/>
  <c r="I41" i="1"/>
  <c r="G40" i="1"/>
  <c r="I39" i="1"/>
  <c r="G38" i="1"/>
  <c r="I37" i="1"/>
  <c r="G41" i="1"/>
  <c r="I40" i="1"/>
  <c r="G39" i="1"/>
  <c r="I38" i="1"/>
  <c r="G37" i="1"/>
  <c r="L40" i="1"/>
  <c r="L38" i="1"/>
  <c r="L41" i="1"/>
  <c r="L39" i="1"/>
  <c r="L37" i="1"/>
  <c r="J38" i="1"/>
  <c r="J40" i="1"/>
  <c r="J37" i="1"/>
  <c r="J41" i="1"/>
  <c r="J39" i="1"/>
  <c r="O44" i="1"/>
  <c r="O41" i="1"/>
  <c r="O39" i="1"/>
  <c r="O37" i="1"/>
  <c r="O40" i="1"/>
  <c r="O38" i="1"/>
  <c r="M39" i="1"/>
  <c r="M40" i="1"/>
  <c r="M41" i="1"/>
  <c r="M37" i="1"/>
  <c r="M38" i="1"/>
  <c r="F34" i="1"/>
  <c r="D41" i="1"/>
  <c r="F40" i="1"/>
  <c r="D39" i="1"/>
  <c r="F38" i="1"/>
  <c r="D37" i="1"/>
  <c r="F41" i="1"/>
  <c r="D40" i="1"/>
  <c r="F39" i="1"/>
  <c r="D38" i="1"/>
  <c r="F37" i="1"/>
  <c r="J46" i="1"/>
  <c r="G21" i="1"/>
  <c r="G20" i="1"/>
  <c r="M21" i="1"/>
  <c r="M20" i="1"/>
  <c r="L21" i="1"/>
  <c r="L20" i="1"/>
  <c r="R21" i="1"/>
  <c r="R20" i="1"/>
  <c r="H21" i="1"/>
  <c r="H20" i="1"/>
  <c r="V20" i="1"/>
  <c r="V21" i="1"/>
  <c r="Q21" i="1"/>
  <c r="Q20" i="1"/>
  <c r="W20" i="1"/>
  <c r="W21" i="1"/>
  <c r="H15" i="1"/>
  <c r="H19" i="1"/>
  <c r="H17" i="1"/>
  <c r="H18" i="1"/>
  <c r="V23" i="1"/>
  <c r="V18" i="1"/>
  <c r="V19" i="1"/>
  <c r="V17" i="1"/>
  <c r="G11" i="1"/>
  <c r="G18" i="1"/>
  <c r="G19" i="1"/>
  <c r="G17" i="1"/>
  <c r="M25" i="1"/>
  <c r="M18" i="1"/>
  <c r="M19" i="1"/>
  <c r="M17" i="1"/>
  <c r="L13" i="1"/>
  <c r="L19" i="1"/>
  <c r="L17" i="1"/>
  <c r="L18" i="1"/>
  <c r="R24" i="1"/>
  <c r="R18" i="1"/>
  <c r="R19" i="1"/>
  <c r="R17" i="1"/>
  <c r="Q23" i="1"/>
  <c r="Q18" i="1"/>
  <c r="Q19" i="1"/>
  <c r="Q17" i="1"/>
  <c r="W23" i="1"/>
  <c r="W18" i="1"/>
  <c r="W19" i="1"/>
  <c r="W17" i="1"/>
  <c r="I32" i="1"/>
  <c r="M15" i="1"/>
  <c r="G23" i="1"/>
  <c r="R22" i="1"/>
  <c r="J45" i="1"/>
  <c r="J43" i="1"/>
  <c r="H22" i="1"/>
  <c r="G32" i="1"/>
  <c r="J36" i="1"/>
  <c r="M16" i="1"/>
  <c r="I44" i="1"/>
  <c r="J35" i="1"/>
  <c r="L44" i="1"/>
  <c r="J34" i="1"/>
  <c r="H14" i="1"/>
  <c r="F32" i="1"/>
  <c r="F35" i="1"/>
  <c r="W12" i="1"/>
  <c r="I34" i="1"/>
  <c r="G46" i="1"/>
  <c r="G45" i="1"/>
  <c r="F36" i="1"/>
  <c r="W11" i="1"/>
  <c r="I33" i="1"/>
  <c r="G44" i="1"/>
  <c r="G43" i="1"/>
  <c r="D43" i="1"/>
  <c r="D45" i="1"/>
  <c r="F43" i="1"/>
  <c r="D44" i="1"/>
  <c r="Q22" i="1"/>
  <c r="W24" i="1"/>
  <c r="D34" i="1"/>
  <c r="L25" i="1"/>
  <c r="M44" i="1"/>
  <c r="F45" i="1"/>
  <c r="D36" i="1"/>
  <c r="W13" i="1"/>
  <c r="M33" i="1"/>
  <c r="M43" i="1"/>
  <c r="M36" i="1"/>
  <c r="Q11" i="1"/>
  <c r="G33" i="1"/>
  <c r="V14" i="1"/>
  <c r="H16" i="1"/>
  <c r="W25" i="1"/>
  <c r="W16" i="1"/>
  <c r="V22" i="1"/>
  <c r="I43" i="1"/>
  <c r="I36" i="1"/>
  <c r="W14" i="1"/>
  <c r="H23" i="1"/>
  <c r="W22" i="1"/>
  <c r="W15" i="1"/>
  <c r="G34" i="1"/>
  <c r="G36" i="1"/>
  <c r="G42" i="1"/>
  <c r="Q14" i="1"/>
  <c r="V24" i="1"/>
  <c r="G12" i="1"/>
  <c r="D46" i="1"/>
  <c r="Q12" i="1"/>
  <c r="L45" i="1"/>
  <c r="F42" i="1"/>
  <c r="J32" i="1"/>
  <c r="G25" i="1"/>
  <c r="L35" i="1"/>
  <c r="J42" i="1"/>
  <c r="L42" i="1"/>
  <c r="Q24" i="1"/>
  <c r="Q15" i="1"/>
  <c r="Q16" i="1"/>
  <c r="L23" i="1"/>
  <c r="F46" i="1"/>
  <c r="D33" i="1"/>
  <c r="L43" i="1"/>
  <c r="L33" i="1"/>
  <c r="G24" i="1"/>
  <c r="G15" i="1"/>
  <c r="F44" i="1"/>
  <c r="L46" i="1"/>
  <c r="Q25" i="1"/>
  <c r="L24" i="1"/>
  <c r="G22" i="1"/>
  <c r="L34" i="1"/>
  <c r="G16" i="1"/>
  <c r="L32" i="1"/>
  <c r="D42" i="1"/>
  <c r="G13" i="1"/>
  <c r="F33" i="1"/>
  <c r="J44" i="1"/>
  <c r="L36" i="1"/>
  <c r="L12" i="1"/>
  <c r="Q13" i="1"/>
  <c r="V11" i="1"/>
  <c r="O35" i="1"/>
  <c r="O46" i="1"/>
  <c r="O42" i="1"/>
  <c r="L16" i="1"/>
  <c r="D32" i="1"/>
  <c r="M23" i="1"/>
  <c r="M13" i="1"/>
  <c r="R23" i="1"/>
  <c r="M22" i="1"/>
  <c r="M24" i="1"/>
  <c r="R25" i="1"/>
  <c r="M12" i="1"/>
  <c r="M11" i="1"/>
  <c r="R16" i="1"/>
  <c r="M14" i="1"/>
  <c r="L14" i="1"/>
  <c r="V13" i="1"/>
  <c r="V16" i="1"/>
  <c r="L15" i="1"/>
  <c r="H11" i="1"/>
  <c r="H13" i="1"/>
  <c r="H24" i="1"/>
  <c r="I42" i="1"/>
  <c r="O45" i="1"/>
  <c r="O33" i="1"/>
  <c r="M34" i="1"/>
  <c r="M35" i="1"/>
  <c r="O43" i="1"/>
  <c r="R15" i="1"/>
  <c r="R11" i="1"/>
  <c r="O32" i="1"/>
  <c r="R12" i="1"/>
  <c r="M42" i="1"/>
  <c r="M46" i="1"/>
  <c r="H25" i="1"/>
  <c r="L11" i="1"/>
  <c r="I45" i="1"/>
  <c r="R13" i="1"/>
  <c r="V12" i="1"/>
  <c r="M32" i="1"/>
  <c r="L22" i="1"/>
  <c r="V25" i="1"/>
  <c r="V15" i="1"/>
  <c r="H12" i="1"/>
  <c r="G35" i="1"/>
  <c r="O36" i="1"/>
  <c r="I35" i="1"/>
  <c r="O34" i="1"/>
  <c r="R14" i="1"/>
  <c r="M45" i="1"/>
  <c r="I21" i="1" l="1"/>
  <c r="J21" i="1" s="1"/>
  <c r="K21" i="1" s="1"/>
  <c r="I25" i="1"/>
  <c r="J25" i="1" s="1"/>
  <c r="K25" i="1" s="1"/>
  <c r="I19" i="1"/>
  <c r="J19" i="1" s="1"/>
  <c r="K19" i="1" s="1"/>
  <c r="D18" i="1"/>
  <c r="E18" i="1" s="1"/>
  <c r="F18" i="1" s="1"/>
  <c r="N20" i="1"/>
  <c r="O20" i="1" s="1"/>
  <c r="P20" i="1" s="1"/>
  <c r="I20" i="1"/>
  <c r="J20" i="1" s="1"/>
  <c r="K20" i="1" s="1"/>
  <c r="D21" i="1"/>
  <c r="E21" i="1" s="1"/>
  <c r="F21" i="1" s="1"/>
  <c r="D20" i="1"/>
  <c r="E20" i="1" s="1"/>
  <c r="F20" i="1" s="1"/>
  <c r="S20" i="1"/>
  <c r="T20" i="1" s="1"/>
  <c r="U20" i="1" s="1"/>
  <c r="N21" i="1"/>
  <c r="O21" i="1" s="1"/>
  <c r="P21" i="1" s="1"/>
  <c r="S21" i="1"/>
  <c r="T21" i="1" s="1"/>
  <c r="U21" i="1" s="1"/>
  <c r="S23" i="1"/>
  <c r="T23" i="1" s="1"/>
  <c r="U23" i="1" s="1"/>
  <c r="N18" i="1"/>
  <c r="O18" i="1" s="1"/>
  <c r="P18" i="1" s="1"/>
  <c r="S18" i="1"/>
  <c r="T18" i="1" s="1"/>
  <c r="U18" i="1" s="1"/>
  <c r="N19" i="1"/>
  <c r="O19" i="1" s="1"/>
  <c r="P19" i="1" s="1"/>
  <c r="I17" i="1"/>
  <c r="J17" i="1" s="1"/>
  <c r="K17" i="1" s="1"/>
  <c r="D19" i="1"/>
  <c r="E19" i="1" s="1"/>
  <c r="F19" i="1" s="1"/>
  <c r="S19" i="1"/>
  <c r="T19" i="1" s="1"/>
  <c r="U19" i="1" s="1"/>
  <c r="N17" i="1"/>
  <c r="O17" i="1" s="1"/>
  <c r="P17" i="1" s="1"/>
  <c r="I18" i="1"/>
  <c r="J18" i="1" s="1"/>
  <c r="K18" i="1" s="1"/>
  <c r="D17" i="1"/>
  <c r="E17" i="1" s="1"/>
  <c r="F17" i="1" s="1"/>
  <c r="S17" i="1"/>
  <c r="T17" i="1" s="1"/>
  <c r="U17" i="1" s="1"/>
  <c r="D14" i="1"/>
  <c r="E14" i="1" s="1"/>
  <c r="F14" i="1" s="1"/>
  <c r="N23" i="1"/>
  <c r="O23" i="1" s="1"/>
  <c r="P23" i="1" s="1"/>
  <c r="I11" i="1"/>
  <c r="J11" i="1" s="1"/>
  <c r="K11" i="1" s="1"/>
  <c r="S22" i="1"/>
  <c r="T22" i="1" s="1"/>
  <c r="U22" i="1" s="1"/>
  <c r="I15" i="1"/>
  <c r="J15" i="1" s="1"/>
  <c r="K15" i="1" s="1"/>
  <c r="D22" i="1"/>
  <c r="E22" i="1" s="1"/>
  <c r="F22" i="1" s="1"/>
  <c r="N16" i="1"/>
  <c r="O16" i="1" s="1"/>
  <c r="P16" i="1" s="1"/>
  <c r="D23" i="1"/>
  <c r="E23" i="1" s="1"/>
  <c r="F23" i="1" s="1"/>
  <c r="N22" i="1"/>
  <c r="O22" i="1" s="1"/>
  <c r="P22" i="1" s="1"/>
  <c r="S14" i="1"/>
  <c r="T14" i="1" s="1"/>
  <c r="U14" i="1" s="1"/>
  <c r="D15" i="1"/>
  <c r="E15" i="1" s="1"/>
  <c r="F15" i="1" s="1"/>
  <c r="D12" i="1"/>
  <c r="E12" i="1" s="1"/>
  <c r="F12" i="1" s="1"/>
  <c r="I23" i="1"/>
  <c r="J23" i="1" s="1"/>
  <c r="K23" i="1" s="1"/>
  <c r="D16" i="1"/>
  <c r="E16" i="1" s="1"/>
  <c r="F16" i="1" s="1"/>
  <c r="N24" i="1"/>
  <c r="O24" i="1" s="1"/>
  <c r="P24" i="1" s="1"/>
  <c r="I13" i="1"/>
  <c r="J13" i="1" s="1"/>
  <c r="K13" i="1" s="1"/>
  <c r="I22" i="1"/>
  <c r="J22" i="1" s="1"/>
  <c r="K22" i="1" s="1"/>
  <c r="I16" i="1"/>
  <c r="J16" i="1" s="1"/>
  <c r="K16" i="1" s="1"/>
  <c r="D24" i="1"/>
  <c r="E24" i="1" s="1"/>
  <c r="F24" i="1" s="1"/>
  <c r="D11" i="1"/>
  <c r="E11" i="1" s="1"/>
  <c r="F11" i="1" s="1"/>
  <c r="I12" i="1"/>
  <c r="J12" i="1" s="1"/>
  <c r="K12" i="1" s="1"/>
  <c r="S24" i="1"/>
  <c r="T24" i="1" s="1"/>
  <c r="U24" i="1" s="1"/>
  <c r="I24" i="1"/>
  <c r="J24" i="1" s="1"/>
  <c r="K24" i="1" s="1"/>
  <c r="N11" i="1"/>
  <c r="O11" i="1" s="1"/>
  <c r="P11" i="1" s="1"/>
  <c r="N25" i="1"/>
  <c r="O25" i="1" s="1"/>
  <c r="P25" i="1" s="1"/>
  <c r="N15" i="1"/>
  <c r="O15" i="1" s="1"/>
  <c r="P15" i="1" s="1"/>
  <c r="N14" i="1"/>
  <c r="O14" i="1" s="1"/>
  <c r="P14" i="1" s="1"/>
  <c r="N13" i="1"/>
  <c r="O13" i="1" s="1"/>
  <c r="P13" i="1" s="1"/>
  <c r="S25" i="1"/>
  <c r="T25" i="1" s="1"/>
  <c r="U25" i="1" s="1"/>
  <c r="D25" i="1"/>
  <c r="E25" i="1" s="1"/>
  <c r="F25" i="1" s="1"/>
  <c r="N12" i="1"/>
  <c r="O12" i="1" s="1"/>
  <c r="P12" i="1" s="1"/>
  <c r="D13" i="1"/>
  <c r="E13" i="1" s="1"/>
  <c r="F13" i="1" s="1"/>
  <c r="I14" i="1"/>
  <c r="J14" i="1" s="1"/>
  <c r="K14" i="1" s="1"/>
  <c r="S12" i="1"/>
  <c r="T12" i="1" s="1"/>
  <c r="U12" i="1" s="1"/>
  <c r="S15" i="1"/>
  <c r="T15" i="1" s="1"/>
  <c r="U15" i="1" s="1"/>
  <c r="S16" i="1"/>
  <c r="T16" i="1" s="1"/>
  <c r="U16" i="1" s="1"/>
  <c r="S11" i="1"/>
  <c r="T11" i="1" s="1"/>
  <c r="U11" i="1" s="1"/>
  <c r="S13" i="1"/>
  <c r="T13" i="1" s="1"/>
  <c r="U13" i="1" s="1"/>
</calcChain>
</file>

<file path=xl/sharedStrings.xml><?xml version="1.0" encoding="utf-8"?>
<sst xmlns="http://schemas.openxmlformats.org/spreadsheetml/2006/main" count="1764" uniqueCount="178">
  <si>
    <t>SAILING COURSE TIMES</t>
  </si>
  <si>
    <t>Wind Range</t>
  </si>
  <si>
    <t>Upwind Speed</t>
  </si>
  <si>
    <t>Run Speed</t>
  </si>
  <si>
    <t>Reach Speed</t>
  </si>
  <si>
    <t>Top leg time</t>
  </si>
  <si>
    <t>Top leg length</t>
  </si>
  <si>
    <t>Finish leg time</t>
  </si>
  <si>
    <t>5-8 Knots</t>
  </si>
  <si>
    <t>8-12 Knots</t>
  </si>
  <si>
    <t>12-15 Knots</t>
  </si>
  <si>
    <t>15+ Knots</t>
  </si>
  <si>
    <t>Upwind</t>
  </si>
  <si>
    <t>Downwind</t>
  </si>
  <si>
    <t>Reach</t>
  </si>
  <si>
    <t>Mins/mile</t>
  </si>
  <si>
    <t>8 - 12 Knots</t>
  </si>
  <si>
    <t>5 - 8 Knots</t>
  </si>
  <si>
    <t>12 - 15 Knots</t>
  </si>
  <si>
    <t>15+  Knots</t>
  </si>
  <si>
    <t>Leg Length
Nautical Miles</t>
  </si>
  <si>
    <t>mins/mile</t>
  </si>
  <si>
    <t>Up Time (mins)</t>
  </si>
  <si>
    <t>Down Time (mins)</t>
  </si>
  <si>
    <t>Wind range</t>
  </si>
  <si>
    <t>Windward Leg
Nautical Miles</t>
  </si>
  <si>
    <t>TRAPEZOID COURSE</t>
  </si>
  <si>
    <t>Target Time</t>
  </si>
  <si>
    <t>O2 / I2</t>
  </si>
  <si>
    <t>O3 / I3</t>
  </si>
  <si>
    <t xml:space="preserve">WINDWARD / LEEWARD COURSE  </t>
  </si>
  <si>
    <t>COURSE TIMINGS    Trapezoid course</t>
  </si>
  <si>
    <t>Class</t>
  </si>
  <si>
    <t>Date</t>
  </si>
  <si>
    <t>Race 1</t>
  </si>
  <si>
    <t>Race 2</t>
  </si>
  <si>
    <t>Race 3</t>
  </si>
  <si>
    <t>Mark 1</t>
  </si>
  <si>
    <t>Mark 2 / 4</t>
  </si>
  <si>
    <t>Mark 3 / 1</t>
  </si>
  <si>
    <t>Mark 2</t>
  </si>
  <si>
    <t xml:space="preserve">Mark 3 </t>
  </si>
  <si>
    <t>Finish</t>
  </si>
  <si>
    <t>Are all other distances approximately as Course diagram</t>
  </si>
  <si>
    <t>YES / NO</t>
  </si>
  <si>
    <t>COURSE TIMINGS    Windward/Leeward course</t>
  </si>
  <si>
    <t>Race 4</t>
  </si>
  <si>
    <t>CLASSES</t>
  </si>
  <si>
    <t>DATA COLLECTION SHEETS</t>
  </si>
  <si>
    <t>These charts will be particularly helpful to Race Officers who are unused to running races for a particular class as can happen when medal races are required. Race Officers experienced in a particular class may find the charts of less help.</t>
  </si>
  <si>
    <t>minutes</t>
  </si>
  <si>
    <t>Target Limits</t>
  </si>
  <si>
    <t>29er</t>
  </si>
  <si>
    <t>RS:X 8.5</t>
  </si>
  <si>
    <t>420 SPEEDS</t>
  </si>
  <si>
    <t>29er SPEEDS</t>
  </si>
  <si>
    <t>RSX 8.5 SPEEDS</t>
  </si>
  <si>
    <t>Trapezoid - Landscape</t>
  </si>
  <si>
    <t xml:space="preserve">Windward / Leeward - Landscape </t>
  </si>
  <si>
    <t>Target time</t>
  </si>
  <si>
    <t>WINDWARD / LEEWARD COURSE</t>
  </si>
  <si>
    <t>O4 / I4</t>
  </si>
  <si>
    <t>L2</t>
  </si>
  <si>
    <t>L3</t>
  </si>
  <si>
    <t>L4</t>
  </si>
  <si>
    <t>Windward / Leeward  (L2, L3, L4)</t>
  </si>
  <si>
    <t>29er Windward - Leeward</t>
  </si>
  <si>
    <t>Laser Radial Trapezoid</t>
  </si>
  <si>
    <t>420 Trapezoid</t>
  </si>
  <si>
    <t>Finish leg length</t>
  </si>
  <si>
    <t>IX2
OX2</t>
  </si>
  <si>
    <t>IX3
OX3</t>
  </si>
  <si>
    <t>IX4
OX4</t>
  </si>
  <si>
    <t>IX/OX TRAPEZOID COURSE</t>
  </si>
  <si>
    <t>Event</t>
  </si>
  <si>
    <t>Elapsed Times</t>
  </si>
  <si>
    <t>Wind</t>
  </si>
  <si>
    <t>Distance - Reference point to mark 1</t>
  </si>
  <si>
    <t>Wind speed used to set distance</t>
  </si>
  <si>
    <t>Other comments (Tide, Course Axis Changes, Sea State etc)</t>
  </si>
  <si>
    <t>1 - Windward Mark</t>
  </si>
  <si>
    <t>2 - Leeward Mark</t>
  </si>
  <si>
    <t>3 - Windward Mark</t>
  </si>
  <si>
    <t>4 - Leeward Mark</t>
  </si>
  <si>
    <t>5 - Windward Mark</t>
  </si>
  <si>
    <t>6 - Leeward Mark</t>
  </si>
  <si>
    <t>7 - Windward Mark</t>
  </si>
  <si>
    <t>SPITFIRE SPEEDS</t>
  </si>
  <si>
    <t>Each chart has a highlighted time and distance to emphasise the target time + and - 5%, these will adjust automatically if the target time is changed. Included in the pack are two data collection sheets which can be used to check or adjust speeds included in the charts. By going to the overall speeds page any amendment of speed, measured in minutes per mile, will automatically update the relevant speed chart. If you have good speed data on a particular chart please let me know so that we can update the master sheets.</t>
  </si>
  <si>
    <t>Please contact me if you have queries, comments or any update information.</t>
  </si>
  <si>
    <t>David Campbell James</t>
  </si>
  <si>
    <t>Email    campbelljames@btinternet.com</t>
  </si>
  <si>
    <t>Spitfire Trap</t>
  </si>
  <si>
    <t>Spitfire Windward - Leeward</t>
  </si>
  <si>
    <t>Spitfire</t>
  </si>
  <si>
    <t>1st Leg Length nm</t>
  </si>
  <si>
    <t>Next Leg lengths</t>
  </si>
  <si>
    <t>Up Time (mins after Leg 1)</t>
  </si>
  <si>
    <t>COURSE CONFIGURATIONS (All except 420 IX&amp;OX are standard Olympic courses in nautical miles)</t>
  </si>
  <si>
    <t>SPITFIRE</t>
  </si>
  <si>
    <t>OLYMPIC TRAPEZOID COURSE</t>
  </si>
  <si>
    <t>MIRROR</t>
  </si>
  <si>
    <t xml:space="preserve">OLYMPIC TRAPEZOID COURSE </t>
  </si>
  <si>
    <t>FEVA</t>
  </si>
  <si>
    <t>FEVA SPEEDS</t>
  </si>
  <si>
    <t>Leg Length metres</t>
  </si>
  <si>
    <t>Gate Offset metres</t>
  </si>
  <si>
    <t>Gate Offset nm</t>
  </si>
  <si>
    <t>Leg Length nm</t>
  </si>
  <si>
    <r>
      <t xml:space="preserve">This Chart is for a Trapezoid using a Mark 5 and a finish at the Start Boat.  These course times assume that all runs and beats will be the same and the </t>
    </r>
    <r>
      <rPr>
        <i/>
        <sz val="12"/>
        <rFont val="Arial"/>
        <family val="2"/>
      </rPr>
      <t>Inner Loop Leeward Gate will be offset high</t>
    </r>
    <r>
      <rPr>
        <sz val="12"/>
        <rFont val="Arial"/>
        <family val="2"/>
      </rPr>
      <t xml:space="preserve"> to accommodate a 65 degree internal angle.  This dimension is shown as "Gate Offset" column.   This accomodates a 65 degree internal angle course which finishes at the Start Boat after rounding Mark 5 set approximately 0.05nm below the Start Line.   The Reach for this table is 0.67x the Beat Length.</t>
    </r>
  </si>
  <si>
    <t>MIRROR SPEEDS</t>
  </si>
  <si>
    <t>Windward Leg
metres</t>
  </si>
  <si>
    <t>Gate Offset (metres)</t>
  </si>
  <si>
    <t>Gate Offset
(nm)</t>
  </si>
  <si>
    <r>
      <t xml:space="preserve">This Chart is for a Trapezoid using a Mark 5 and a finish at the Start Boat.  These course times assume that all runs and beats will be the same and the </t>
    </r>
    <r>
      <rPr>
        <i/>
        <sz val="12"/>
        <rFont val="Arial"/>
        <family val="2"/>
      </rPr>
      <t>Inner Loop Leeward Gate will be offset high</t>
    </r>
    <r>
      <rPr>
        <sz val="12"/>
        <rFont val="Arial"/>
        <family val="2"/>
      </rPr>
      <t xml:space="preserve"> to accommodate a 70 degree internal angle.  This dimension is shown as "Gate Offset" column.  The course finishes at the Start Boat after rounding Mark 5 set approximately 0.05nm (100m) below the Start Line.  The Reach for this table is 0.67x the Beat Length.</t>
    </r>
  </si>
  <si>
    <t>Internal Angle</t>
  </si>
  <si>
    <t>Other comments (Tide, Course Axis Changes, Sea State, Course Size rel to Standard config etc)</t>
  </si>
  <si>
    <t>Race 5</t>
  </si>
  <si>
    <t>Race 6</t>
  </si>
  <si>
    <t>Race 7</t>
  </si>
  <si>
    <t>Race 8</t>
  </si>
  <si>
    <t>Windward</t>
  </si>
  <si>
    <t>Leeward</t>
  </si>
  <si>
    <t>Windward Leg</t>
  </si>
  <si>
    <t>nm</t>
  </si>
  <si>
    <t>metres</t>
  </si>
  <si>
    <t>version 4 dated June 2015</t>
  </si>
  <si>
    <t>Leg Length
in metres</t>
  </si>
  <si>
    <t>1st Leg Length (m)</t>
  </si>
  <si>
    <t>Windward Leg
(metres)</t>
  </si>
  <si>
    <t>Next Leg lengths (m)</t>
  </si>
  <si>
    <t>FEVA Trapezoid</t>
  </si>
  <si>
    <t>FEVA IX&amp;OX Trapezoid</t>
  </si>
  <si>
    <t>FEVA Windward - Leeward</t>
  </si>
  <si>
    <t>Mirror Trapezoid</t>
  </si>
  <si>
    <t>Mirror IX &amp; OX Trapezoid</t>
  </si>
  <si>
    <t>Windward/Leeward - Portrait</t>
  </si>
  <si>
    <t>Trapezoid - Portrait</t>
  </si>
  <si>
    <t>IX TRAPEZOID COURSE</t>
  </si>
  <si>
    <t>OX TRAPEZOID COURSE</t>
  </si>
  <si>
    <t>This Chart is for a Trapezoid using a Mark 5 and a finish at the Start Boat.  These course times are for an OX course only and assume that all runs and beats other than the first beat will be approximately 75% of the 1st beat length shown to accommodate a 65 degree internal angle course which finishes at the Start Boat after rounding Mark 5 below the Start Line.</t>
  </si>
  <si>
    <t>This Chart is for a Trapezoid using a Mark 5 and a finish at the Start Boat.  These course times are for an IX course only and therefore all beats and runs other than the last run, will be the 1st Leg length shown to accommodate a 65 degree internal angle course which finishes at the Start Boat after rounding Mark 5 below the Start Line.  This allows the Spitfire to be run on an IX course whilst a slower boat (such as the 420) is on the OX course</t>
  </si>
  <si>
    <t>Last Leg length (nm)</t>
  </si>
  <si>
    <t>Last Leg length (m)</t>
  </si>
  <si>
    <t>Spitfire IX Trapezoid</t>
  </si>
  <si>
    <t>420 OX Trapezoid</t>
  </si>
  <si>
    <t>SPEED AND DISTANCE CHARTS FOR THE YOUTH CLASSES</t>
  </si>
  <si>
    <t>There have been some minor changes and corrections to the data for this revision, primarily for the 420 and data has also been addded for the Feva, Mirror and Spitfire doublehanded classes, together with the Laser 4.7, Optimist, Topper and Topper 4.2 Classes.  Further data from Regattas should help to refine this and feedback is always welcome.</t>
  </si>
  <si>
    <t>The difficulties of producing these charts is increased for classes such as the 29ers and RSX, where the hull moves into more of a planing mode between 8 and 10 knots with the corresponding increase in speed.</t>
  </si>
  <si>
    <t>Laser 4.7</t>
  </si>
  <si>
    <t>Leg Length Nautical Miles</t>
  </si>
  <si>
    <t>This Chart is for a Trapezoid using a Mark 5 and a finish at the Start Boat.  For the Laser 4.7 an Internal Angle of 80 degrees has been used, so that the Top and bottom reaches are transition legs only.  This  places Gate 3 as an extension of the Start Line and Gate 4 set 0.05nm above the Start Line .  The course finishes at the Start Boat after rounding Mark 5 set below the Start Line (by just under 0.05nm).   The Reach for this table is 0.67x the Beat Length.</t>
  </si>
  <si>
    <t>Laser Radial (Youth)</t>
  </si>
  <si>
    <t>This Chart is for a Trapezoid using a Mark 5 and a finish at the Start Boat.  For the Laser Radial an Internal Angle of 80 degrees has been used, so that the Top and bottom reaches are transition legs only.  This  places Gate 3 as an extension of the Start Line and Gate 4 set 0.05nm above the Start Line .  The course finishes at the Start Boat after rounding Mark 5 set below the Start Line (by just under 0.05nm).   The Reach for this table is 0.67x the Beat Length.</t>
  </si>
  <si>
    <t>OPTIMIST</t>
  </si>
  <si>
    <t>This Chart is for a Trapezoid using a Mark 5 and a finish at the Start Boat.  For a class such as the Optimist an Internal Angle of 80 degrees would normally be used, so that the Top and Bottom reaches are transition legs only.  This places Gate 3 as an extension of the Start Line, with Gate 4 set 0.05nm above the Start Line .  The course finishes at the Start Boat after rounding Mark 5 set approximately 0.05nm (100m) below the Start Line.   The Reach for this table is 0.67x the Beat Length.</t>
  </si>
  <si>
    <t>TOPPER</t>
  </si>
  <si>
    <t>This Chart is for a Trapezoid using a Mark 5 and a finish at the Start Boat.  For the Topper an Internal Angle of 80 degrees would normally be used, so that the Top and bottom reaches are transition legs only.  This  places Gate 3 as an extension of the Start Line and Gate 4 set 0.05nm above the Start Line .  The course finishes at the Start Boat after rounding Mark 5 set below the Start Line (by just under 0.05nm).   The Reach for this table is 0.67x the Beat Length.</t>
  </si>
  <si>
    <t>TOPPER 4.2</t>
  </si>
  <si>
    <t>TOPPER 4.2 SPEEDS</t>
  </si>
  <si>
    <t>TOPPER SPEEDS</t>
  </si>
  <si>
    <t>OPTIMIST SPEEDS</t>
  </si>
  <si>
    <t xml:space="preserve"> RADIAL YOUTH SPEEDS</t>
  </si>
  <si>
    <t>LASER 4.7 SPEEDS</t>
  </si>
  <si>
    <t>Laser 4.7 Trapezoid</t>
  </si>
  <si>
    <t>Optimist Trapezoid</t>
  </si>
  <si>
    <t>RSX 8.5 Windward - Leeward</t>
  </si>
  <si>
    <t>Topper Trapezoid</t>
  </si>
  <si>
    <t>Topper 4.2 Trapezoid</t>
  </si>
  <si>
    <t>Optimist IX &amp; OX Trapezoid</t>
  </si>
  <si>
    <t>Topper IX &amp; OX Trapezoid</t>
  </si>
  <si>
    <t>Topper 4.2 IX &amp; OX Trapezoid</t>
  </si>
  <si>
    <t>Laser Radial IX &amp; OX Trapezoid</t>
  </si>
  <si>
    <t>Laser 4.7 IX &amp; OX Trapezoid</t>
  </si>
  <si>
    <t>Trapezoid IX &amp; OX  (Finish at rear of Start Boat OX2 is 1, 2, 3, 2, 3, 5, Finish)</t>
  </si>
  <si>
    <t>Trapezoid, (O2 is 1, 2, 3 gate, 2, 3, Finish)</t>
  </si>
  <si>
    <t>I would like to thank Peter Baldwin for his help in collecting and verifying much of the data and producing these charts.</t>
  </si>
  <si>
    <r>
      <t xml:space="preserve">These charts have been developed to assist Race Officers in setting courses of the correct length to achieve target times as accurately as possible.  However, </t>
    </r>
    <r>
      <rPr>
        <u/>
        <sz val="11"/>
        <rFont val="Arial"/>
        <family val="2"/>
      </rPr>
      <t>they are only a guide</t>
    </r>
    <r>
      <rPr>
        <sz val="11"/>
        <rFont val="Arial"/>
        <family val="2"/>
      </rPr>
      <t xml:space="preserve"> and do not take account of tide or difficult sea conditions. It is assumed that the standard Olympic courses are  used and set up using the “reference point” system with the reach leg at two thirds of the windward leg length and the final reach of 0.15 nm.
Charts for an IX/OX course are included for some classes (A Trapezoid with a Mark 5 and a start boat finish).  When using these charts for a gennaker or spinnaker class, internal angles for the course would be between 60 and 70°, whereas for most singlehanders an internal angle of 80° would be used. To finish at the start boat and an internal angle of 60-70°, Mark3 and Mark4 will need to be set high of their normal posiition to maintain the reaching angle into Mark 5 placed beneath the start line. The Charts show either an increased offset required (above the standard reference position) for Gate 4  to be used so that the beats for both Inner and Outer legs of the Trapezoid are kept equal, or the length of a shorter outer loop leg, such that the Inner and Outer loops would be at different lengths.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</si>
</sst>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sz val="12"/>
      <name val="Arial"/>
      <family val="2"/>
    </font>
    <font>
      <sz val="14"/>
      <name val="Arial"/>
      <family val="2"/>
    </font>
    <font>
      <b/>
      <sz val="10"/>
      <name val="Arial"/>
      <family val="2"/>
    </font>
    <font>
      <u/>
      <sz val="10"/>
      <color indexed="12"/>
      <name val="Arial"/>
      <family val="2"/>
    </font>
    <font>
      <sz val="12"/>
      <name val="Arial"/>
      <family val="2"/>
    </font>
    <font>
      <b/>
      <sz val="12"/>
      <name val="Arial"/>
      <family val="2"/>
    </font>
    <font>
      <b/>
      <sz val="12"/>
      <name val="Arial"/>
      <family val="2"/>
    </font>
    <font>
      <b/>
      <i/>
      <sz val="12"/>
      <name val="Arial"/>
      <family val="2"/>
    </font>
    <font>
      <i/>
      <sz val="12"/>
      <name val="Arial"/>
      <family val="2"/>
    </font>
    <font>
      <sz val="11"/>
      <name val="Arial"/>
      <family val="2"/>
    </font>
    <font>
      <u/>
      <sz val="11"/>
      <color indexed="12"/>
      <name val="Arial"/>
      <family val="2"/>
    </font>
    <font>
      <u/>
      <sz val="11"/>
      <name val="Arial"/>
      <family val="2"/>
    </font>
  </fonts>
  <fills count="29">
    <fill>
      <patternFill patternType="none"/>
    </fill>
    <fill>
      <patternFill patternType="gray125"/>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99"/>
        <bgColor indexed="64"/>
      </patternFill>
    </fill>
  </fills>
  <borders count="1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64"/>
      </left>
      <right style="medium">
        <color indexed="64"/>
      </right>
      <top style="thin">
        <color indexed="64"/>
      </top>
      <bottom style="medium">
        <color indexed="64"/>
      </bottom>
      <diagonal/>
    </border>
    <border>
      <left style="medium">
        <color indexed="64"/>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top style="medium">
        <color indexed="8"/>
      </top>
      <bottom style="thin">
        <color indexed="8"/>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style="thin">
        <color indexed="64"/>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style="thin">
        <color indexed="8"/>
      </top>
      <bottom style="medium">
        <color indexed="64"/>
      </bottom>
      <diagonal/>
    </border>
    <border>
      <left style="thin">
        <color indexed="8"/>
      </left>
      <right style="thin">
        <color indexed="8"/>
      </right>
      <top/>
      <bottom style="medium">
        <color indexed="64"/>
      </bottom>
      <diagonal/>
    </border>
    <border>
      <left style="thin">
        <color indexed="8"/>
      </left>
      <right style="thin">
        <color indexed="8"/>
      </right>
      <top style="thin">
        <color indexed="8"/>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8"/>
      </top>
      <bottom/>
      <diagonal/>
    </border>
    <border>
      <left/>
      <right style="thin">
        <color indexed="8"/>
      </right>
      <top style="thin">
        <color indexed="64"/>
      </top>
      <bottom style="thin">
        <color indexed="64"/>
      </bottom>
      <diagonal/>
    </border>
    <border>
      <left style="thin">
        <color indexed="8"/>
      </left>
      <right style="medium">
        <color indexed="8"/>
      </right>
      <top/>
      <bottom/>
      <diagonal/>
    </border>
    <border>
      <left style="thin">
        <color indexed="8"/>
      </left>
      <right style="medium">
        <color indexed="8"/>
      </right>
      <top/>
      <bottom style="medium">
        <color indexed="64"/>
      </bottom>
      <diagonal/>
    </border>
    <border>
      <left/>
      <right style="thin">
        <color indexed="8"/>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medium">
        <color indexed="64"/>
      </right>
      <top style="thin">
        <color indexed="64"/>
      </top>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style="medium">
        <color indexed="8"/>
      </right>
      <top style="medium">
        <color indexed="8"/>
      </top>
      <bottom/>
      <diagonal/>
    </border>
    <border>
      <left style="medium">
        <color indexed="8"/>
      </left>
      <right/>
      <top style="medium">
        <color indexed="8"/>
      </top>
      <bottom style="thin">
        <color indexed="8"/>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auto="1"/>
      </left>
      <right/>
      <top style="medium">
        <color auto="1"/>
      </top>
      <bottom/>
      <diagonal/>
    </border>
    <border>
      <left style="medium">
        <color indexed="64"/>
      </left>
      <right/>
      <top/>
      <bottom/>
      <diagonal/>
    </border>
    <border>
      <left/>
      <right style="medium">
        <color auto="1"/>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top style="thin">
        <color indexed="64"/>
      </top>
      <bottom style="thin">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indexed="8"/>
      </right>
      <top style="medium">
        <color indexed="8"/>
      </top>
      <bottom/>
      <diagonal/>
    </border>
    <border>
      <left/>
      <right/>
      <top style="medium">
        <color indexed="8"/>
      </top>
      <bottom/>
      <diagonal/>
    </border>
    <border>
      <left/>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right style="thin">
        <color indexed="8"/>
      </right>
      <top style="medium">
        <color indexed="8"/>
      </top>
      <bottom/>
      <diagonal/>
    </border>
    <border>
      <left style="medium">
        <color indexed="8"/>
      </left>
      <right style="thin">
        <color indexed="8"/>
      </right>
      <top style="medium">
        <color indexed="8"/>
      </top>
      <bottom style="thin">
        <color indexed="8"/>
      </bottom>
      <diagonal/>
    </border>
    <border>
      <left style="medium">
        <color indexed="8"/>
      </left>
      <right style="medium">
        <color indexed="8"/>
      </right>
      <top/>
      <bottom/>
      <diagonal/>
    </border>
    <border>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right style="medium">
        <color indexed="8"/>
      </right>
      <top style="medium">
        <color indexed="8"/>
      </top>
      <bottom style="thin">
        <color indexed="8"/>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24" fillId="0" borderId="0" applyNumberFormat="0" applyFill="0" applyBorder="0" applyAlignment="0" applyProtection="0">
      <alignment vertical="top"/>
      <protection locked="0"/>
    </xf>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4" fillId="0" borderId="0"/>
  </cellStyleXfs>
  <cellXfs count="525">
    <xf numFmtId="0" fontId="0" fillId="0" borderId="0" xfId="0"/>
    <xf numFmtId="0" fontId="20" fillId="0" borderId="0" xfId="38" applyFont="1"/>
    <xf numFmtId="0" fontId="14" fillId="0" borderId="0" xfId="38"/>
    <xf numFmtId="0" fontId="21" fillId="0" borderId="0" xfId="38" applyFont="1"/>
    <xf numFmtId="0" fontId="22" fillId="0" borderId="0" xfId="38" applyFont="1"/>
    <xf numFmtId="0" fontId="14" fillId="0" borderId="0" xfId="38" applyFill="1"/>
    <xf numFmtId="0" fontId="14" fillId="0" borderId="0" xfId="38" applyAlignment="1">
      <alignment vertical="center"/>
    </xf>
    <xf numFmtId="0" fontId="19" fillId="0" borderId="0" xfId="38" applyFont="1"/>
    <xf numFmtId="0" fontId="14" fillId="0" borderId="0" xfId="38" applyFont="1"/>
    <xf numFmtId="1" fontId="23" fillId="0" borderId="10" xfId="38" applyNumberFormat="1" applyFont="1" applyBorder="1" applyAlignment="1">
      <alignment vertical="center"/>
    </xf>
    <xf numFmtId="164" fontId="14" fillId="0" borderId="0" xfId="38" applyNumberFormat="1" applyFill="1" applyBorder="1" applyAlignment="1">
      <alignment horizontal="right" vertical="center"/>
    </xf>
    <xf numFmtId="164" fontId="14" fillId="0" borderId="0" xfId="38" applyNumberFormat="1" applyBorder="1" applyAlignment="1">
      <alignment horizontal="right" vertical="center"/>
    </xf>
    <xf numFmtId="164" fontId="14" fillId="0" borderId="0" xfId="38" applyNumberFormat="1" applyFill="1" applyBorder="1" applyAlignment="1">
      <alignment horizontal="center" vertical="center"/>
    </xf>
    <xf numFmtId="49" fontId="23" fillId="0" borderId="11" xfId="38" applyNumberFormat="1" applyFont="1" applyBorder="1" applyAlignment="1">
      <alignment horizontal="center" vertical="center"/>
    </xf>
    <xf numFmtId="49" fontId="23" fillId="0" borderId="12" xfId="38" applyNumberFormat="1" applyFont="1" applyBorder="1" applyAlignment="1">
      <alignment horizontal="center" vertical="center"/>
    </xf>
    <xf numFmtId="49" fontId="23" fillId="0" borderId="13" xfId="38" applyNumberFormat="1" applyFont="1" applyBorder="1" applyAlignment="1">
      <alignment horizontal="center" vertical="center"/>
    </xf>
    <xf numFmtId="164" fontId="14" fillId="0" borderId="14" xfId="38" applyNumberFormat="1" applyBorder="1" applyAlignment="1">
      <alignment horizontal="center" vertical="center"/>
    </xf>
    <xf numFmtId="164" fontId="14" fillId="0" borderId="15" xfId="38" applyNumberFormat="1" applyBorder="1" applyAlignment="1">
      <alignment horizontal="center" vertical="center"/>
    </xf>
    <xf numFmtId="164" fontId="14" fillId="0" borderId="16" xfId="38" applyNumberFormat="1" applyBorder="1" applyAlignment="1">
      <alignment horizontal="center"/>
    </xf>
    <xf numFmtId="1" fontId="23" fillId="0" borderId="17" xfId="38" applyNumberFormat="1" applyFont="1" applyBorder="1" applyAlignment="1">
      <alignment vertical="center"/>
    </xf>
    <xf numFmtId="164" fontId="14" fillId="0" borderId="18" xfId="38" applyNumberFormat="1" applyBorder="1" applyAlignment="1">
      <alignment horizontal="center"/>
    </xf>
    <xf numFmtId="164" fontId="14" fillId="0" borderId="19" xfId="38" applyNumberFormat="1" applyBorder="1" applyAlignment="1">
      <alignment horizontal="center"/>
    </xf>
    <xf numFmtId="1" fontId="23" fillId="0" borderId="20" xfId="38" applyNumberFormat="1" applyFont="1" applyBorder="1" applyAlignment="1">
      <alignment vertical="center"/>
    </xf>
    <xf numFmtId="0" fontId="20" fillId="0" borderId="0" xfId="38" applyFont="1" applyFill="1"/>
    <xf numFmtId="0" fontId="21" fillId="0" borderId="0" xfId="38" applyFont="1" applyFill="1"/>
    <xf numFmtId="0" fontId="14" fillId="0" borderId="0" xfId="38" applyFill="1" applyAlignment="1">
      <alignment vertical="center"/>
    </xf>
    <xf numFmtId="164" fontId="14" fillId="24" borderId="21" xfId="38" applyNumberFormat="1" applyFont="1" applyFill="1" applyBorder="1" applyAlignment="1">
      <alignment horizontal="center" wrapText="1"/>
    </xf>
    <xf numFmtId="164" fontId="14" fillId="22" borderId="21" xfId="38" applyNumberFormat="1" applyFill="1" applyBorder="1" applyAlignment="1">
      <alignment horizontal="center"/>
    </xf>
    <xf numFmtId="164" fontId="14" fillId="22" borderId="22" xfId="38" applyNumberFormat="1" applyFill="1" applyBorder="1" applyAlignment="1">
      <alignment horizontal="center"/>
    </xf>
    <xf numFmtId="164" fontId="14" fillId="24" borderId="23" xfId="38" applyNumberFormat="1" applyFont="1" applyFill="1" applyBorder="1" applyAlignment="1">
      <alignment horizontal="center" wrapText="1"/>
    </xf>
    <xf numFmtId="164" fontId="14" fillId="0" borderId="24" xfId="38" applyNumberFormat="1" applyBorder="1" applyAlignment="1">
      <alignment horizontal="center"/>
    </xf>
    <xf numFmtId="164" fontId="14" fillId="0" borderId="25" xfId="38" applyNumberFormat="1" applyBorder="1" applyAlignment="1">
      <alignment horizontal="center"/>
    </xf>
    <xf numFmtId="0" fontId="23" fillId="0" borderId="22" xfId="38" applyFont="1" applyBorder="1" applyAlignment="1">
      <alignment horizontal="center" vertical="center" wrapText="1"/>
    </xf>
    <xf numFmtId="0" fontId="23" fillId="0" borderId="19" xfId="38" applyFont="1" applyBorder="1" applyAlignment="1">
      <alignment horizontal="center" vertical="center" wrapText="1"/>
    </xf>
    <xf numFmtId="0" fontId="14" fillId="0" borderId="19" xfId="38" applyFont="1" applyBorder="1" applyAlignment="1">
      <alignment horizontal="center" vertical="center" wrapText="1"/>
    </xf>
    <xf numFmtId="0" fontId="14" fillId="0" borderId="16" xfId="38" applyFont="1" applyBorder="1" applyAlignment="1">
      <alignment horizontal="center" vertical="center" wrapText="1"/>
    </xf>
    <xf numFmtId="1" fontId="23" fillId="0" borderId="26" xfId="38" applyNumberFormat="1" applyFont="1" applyBorder="1" applyAlignment="1">
      <alignment vertical="center"/>
    </xf>
    <xf numFmtId="164" fontId="14" fillId="0" borderId="0" xfId="38" applyNumberFormat="1" applyFill="1" applyBorder="1" applyAlignment="1">
      <alignment horizontal="center"/>
    </xf>
    <xf numFmtId="0" fontId="0" fillId="0" borderId="0" xfId="0" applyAlignment="1">
      <alignment vertical="center"/>
    </xf>
    <xf numFmtId="164" fontId="14" fillId="0" borderId="27" xfId="38" applyNumberFormat="1" applyFill="1" applyBorder="1" applyAlignment="1">
      <alignment horizontal="center" vertical="center"/>
    </xf>
    <xf numFmtId="164" fontId="14" fillId="0" borderId="28" xfId="38" applyNumberFormat="1" applyFill="1" applyBorder="1" applyAlignment="1">
      <alignment horizontal="center" vertical="center"/>
    </xf>
    <xf numFmtId="164" fontId="14" fillId="0" borderId="29" xfId="38" applyNumberFormat="1" applyFill="1" applyBorder="1" applyAlignment="1">
      <alignment horizontal="center" vertical="center"/>
    </xf>
    <xf numFmtId="164" fontId="14" fillId="0" borderId="28" xfId="38" applyNumberFormat="1" applyBorder="1" applyAlignment="1">
      <alignment horizontal="center" vertical="center"/>
    </xf>
    <xf numFmtId="164" fontId="14" fillId="0" borderId="29" xfId="38" applyNumberFormat="1" applyBorder="1" applyAlignment="1">
      <alignment horizontal="center" vertical="center"/>
    </xf>
    <xf numFmtId="164" fontId="14" fillId="0" borderId="21" xfId="38" applyNumberFormat="1" applyFill="1" applyBorder="1" applyAlignment="1">
      <alignment horizontal="center" vertical="center"/>
    </xf>
    <xf numFmtId="164" fontId="14" fillId="0" borderId="18" xfId="38" applyNumberFormat="1" applyFill="1" applyBorder="1" applyAlignment="1">
      <alignment horizontal="center" vertical="center"/>
    </xf>
    <xf numFmtId="164" fontId="14" fillId="0" borderId="30" xfId="38" applyNumberFormat="1" applyFill="1" applyBorder="1" applyAlignment="1">
      <alignment horizontal="center" vertical="center"/>
    </xf>
    <xf numFmtId="164" fontId="14" fillId="0" borderId="18" xfId="38" applyNumberFormat="1" applyBorder="1" applyAlignment="1">
      <alignment horizontal="center" vertical="center"/>
    </xf>
    <xf numFmtId="164" fontId="14" fillId="0" borderId="30" xfId="38" applyNumberFormat="1" applyBorder="1" applyAlignment="1">
      <alignment horizontal="center" vertical="center"/>
    </xf>
    <xf numFmtId="164" fontId="14" fillId="0" borderId="22" xfId="38" applyNumberFormat="1" applyFill="1" applyBorder="1" applyAlignment="1">
      <alignment horizontal="center" vertical="center"/>
    </xf>
    <xf numFmtId="164" fontId="14" fillId="0" borderId="19" xfId="38" applyNumberFormat="1" applyFill="1" applyBorder="1" applyAlignment="1">
      <alignment horizontal="center" vertical="center"/>
    </xf>
    <xf numFmtId="164" fontId="14" fillId="0" borderId="16" xfId="38" applyNumberFormat="1" applyFill="1" applyBorder="1" applyAlignment="1">
      <alignment horizontal="center" vertical="center"/>
    </xf>
    <xf numFmtId="164" fontId="14" fillId="0" borderId="19" xfId="38" applyNumberFormat="1" applyFont="1" applyFill="1" applyBorder="1" applyAlignment="1">
      <alignment horizontal="center" vertical="center"/>
    </xf>
    <xf numFmtId="164" fontId="14" fillId="0" borderId="19" xfId="38" applyNumberFormat="1" applyBorder="1" applyAlignment="1">
      <alignment horizontal="center" vertical="center"/>
    </xf>
    <xf numFmtId="164" fontId="14" fillId="0" borderId="16" xfId="38" applyNumberFormat="1" applyBorder="1" applyAlignment="1">
      <alignment horizontal="center" vertical="center"/>
    </xf>
    <xf numFmtId="164" fontId="14" fillId="0" borderId="24" xfId="38" applyNumberFormat="1" applyBorder="1" applyAlignment="1">
      <alignment horizontal="center" vertical="center"/>
    </xf>
    <xf numFmtId="0" fontId="14" fillId="0" borderId="0" xfId="38" applyFont="1" applyAlignment="1">
      <alignment vertical="top"/>
    </xf>
    <xf numFmtId="0" fontId="0" fillId="0" borderId="0" xfId="0" applyAlignment="1">
      <alignment vertical="top"/>
    </xf>
    <xf numFmtId="164" fontId="0" fillId="0" borderId="0" xfId="0" applyNumberFormat="1"/>
    <xf numFmtId="0" fontId="14" fillId="0" borderId="0" xfId="0" applyFont="1" applyBorder="1" applyAlignment="1">
      <alignment horizontal="center" vertical="center"/>
    </xf>
    <xf numFmtId="164" fontId="14" fillId="0" borderId="0" xfId="38" applyNumberFormat="1" applyFont="1" applyBorder="1" applyAlignment="1">
      <alignment horizontal="center"/>
    </xf>
    <xf numFmtId="0" fontId="25" fillId="0" borderId="0" xfId="0" applyFont="1"/>
    <xf numFmtId="0" fontId="26" fillId="0" borderId="0" xfId="0" applyFont="1" applyBorder="1" applyAlignment="1">
      <alignment horizontal="center" vertical="center" textRotation="90"/>
    </xf>
    <xf numFmtId="2" fontId="14" fillId="24" borderId="24" xfId="38" applyNumberFormat="1" applyFill="1" applyBorder="1" applyAlignment="1">
      <alignment horizontal="center"/>
    </xf>
    <xf numFmtId="2" fontId="14" fillId="24" borderId="18" xfId="38" applyNumberFormat="1" applyFill="1" applyBorder="1" applyAlignment="1">
      <alignment horizontal="center"/>
    </xf>
    <xf numFmtId="49" fontId="23" fillId="0" borderId="18" xfId="38" applyNumberFormat="1" applyFont="1" applyBorder="1" applyAlignment="1">
      <alignment horizontal="center" vertical="center"/>
    </xf>
    <xf numFmtId="2" fontId="14" fillId="24" borderId="19" xfId="38" applyNumberFormat="1" applyFill="1" applyBorder="1" applyAlignment="1">
      <alignment horizontal="center"/>
    </xf>
    <xf numFmtId="0" fontId="22" fillId="0" borderId="0" xfId="0" applyFont="1" applyAlignment="1">
      <alignment wrapText="1"/>
    </xf>
    <xf numFmtId="0" fontId="27" fillId="0" borderId="0" xfId="0" applyFont="1" applyAlignment="1">
      <alignment horizontal="justify" wrapText="1"/>
    </xf>
    <xf numFmtId="0" fontId="21" fillId="0" borderId="0" xfId="0" applyFont="1" applyAlignment="1">
      <alignment wrapText="1"/>
    </xf>
    <xf numFmtId="0" fontId="27" fillId="0" borderId="0" xfId="0" applyFont="1" applyAlignment="1">
      <alignment wrapText="1"/>
    </xf>
    <xf numFmtId="0" fontId="26" fillId="0" borderId="0" xfId="0" applyFont="1" applyBorder="1" applyAlignment="1">
      <alignment horizontal="center" vertical="center" textRotation="90" shrinkToFit="1"/>
    </xf>
    <xf numFmtId="164" fontId="14" fillId="0" borderId="0" xfId="38" applyNumberFormat="1" applyAlignment="1">
      <alignment vertical="center"/>
    </xf>
    <xf numFmtId="164" fontId="14" fillId="0" borderId="0" xfId="38" applyNumberFormat="1" applyFont="1"/>
    <xf numFmtId="164" fontId="14" fillId="0" borderId="0" xfId="38" applyNumberFormat="1"/>
    <xf numFmtId="0" fontId="20" fillId="0" borderId="0" xfId="38" applyFont="1" applyAlignment="1">
      <alignment horizontal="left"/>
    </xf>
    <xf numFmtId="0" fontId="20" fillId="0" borderId="0" xfId="38" quotePrefix="1" applyFont="1" applyAlignment="1">
      <alignment horizontal="left"/>
    </xf>
    <xf numFmtId="0" fontId="14" fillId="0" borderId="0" xfId="38" applyFont="1" applyBorder="1" applyAlignment="1">
      <alignment vertical="center"/>
    </xf>
    <xf numFmtId="164" fontId="14" fillId="0" borderId="45" xfId="38" applyNumberFormat="1" applyBorder="1" applyAlignment="1">
      <alignment horizontal="center" vertical="center"/>
    </xf>
    <xf numFmtId="164" fontId="14" fillId="0" borderId="46" xfId="38" applyNumberFormat="1" applyFill="1" applyBorder="1" applyAlignment="1">
      <alignment horizontal="center" vertical="center"/>
    </xf>
    <xf numFmtId="164" fontId="14" fillId="0" borderId="46" xfId="38" applyNumberFormat="1" applyBorder="1" applyAlignment="1">
      <alignment horizontal="center" vertical="center"/>
    </xf>
    <xf numFmtId="164" fontId="14" fillId="0" borderId="48" xfId="38" applyNumberFormat="1" applyFill="1" applyBorder="1" applyAlignment="1">
      <alignment horizontal="center" vertical="center"/>
    </xf>
    <xf numFmtId="164" fontId="14" fillId="0" borderId="48" xfId="38" applyNumberFormat="1" applyBorder="1" applyAlignment="1">
      <alignment horizontal="center" vertical="center"/>
    </xf>
    <xf numFmtId="164" fontId="14" fillId="0" borderId="49" xfId="38" applyNumberFormat="1" applyBorder="1" applyAlignment="1">
      <alignment horizontal="center" vertical="center"/>
    </xf>
    <xf numFmtId="164" fontId="14" fillId="0" borderId="50" xfId="38" applyNumberFormat="1" applyBorder="1" applyAlignment="1">
      <alignment horizontal="center" vertical="center"/>
    </xf>
    <xf numFmtId="164" fontId="14" fillId="0" borderId="51" xfId="38" applyNumberFormat="1" applyBorder="1" applyAlignment="1">
      <alignment horizontal="center" vertical="center"/>
    </xf>
    <xf numFmtId="164" fontId="14" fillId="0" borderId="52" xfId="38" applyNumberFormat="1" applyBorder="1" applyAlignment="1">
      <alignment horizontal="center" vertical="center"/>
    </xf>
    <xf numFmtId="0" fontId="23" fillId="0" borderId="0" xfId="38" applyFont="1" applyBorder="1" applyAlignment="1">
      <alignment horizontal="center" vertical="center" wrapText="1"/>
    </xf>
    <xf numFmtId="0" fontId="14" fillId="0" borderId="0" xfId="38" applyFont="1" applyBorder="1" applyAlignment="1">
      <alignment horizontal="center" vertical="center" wrapText="1"/>
    </xf>
    <xf numFmtId="164" fontId="14" fillId="0" borderId="0" xfId="38" applyNumberFormat="1" applyBorder="1" applyAlignment="1">
      <alignment horizontal="center"/>
    </xf>
    <xf numFmtId="164" fontId="14" fillId="0" borderId="0" xfId="38" applyNumberFormat="1" applyFont="1" applyFill="1" applyBorder="1" applyAlignment="1">
      <alignment horizontal="center" wrapText="1"/>
    </xf>
    <xf numFmtId="2" fontId="14" fillId="0" borderId="0" xfId="38" applyNumberFormat="1" applyFill="1" applyBorder="1" applyAlignment="1">
      <alignment horizontal="center"/>
    </xf>
    <xf numFmtId="164" fontId="14" fillId="0" borderId="53" xfId="38" applyNumberFormat="1" applyFill="1" applyBorder="1" applyAlignment="1">
      <alignment horizontal="center" vertical="center"/>
    </xf>
    <xf numFmtId="164" fontId="14" fillId="0" borderId="54" xfId="38" applyNumberFormat="1" applyFill="1" applyBorder="1" applyAlignment="1">
      <alignment horizontal="center" vertical="center"/>
    </xf>
    <xf numFmtId="164" fontId="14" fillId="0" borderId="55" xfId="38" applyNumberFormat="1" applyFill="1" applyBorder="1" applyAlignment="1">
      <alignment horizontal="center" vertical="center"/>
    </xf>
    <xf numFmtId="164" fontId="14" fillId="0" borderId="54" xfId="38" applyNumberFormat="1" applyBorder="1" applyAlignment="1">
      <alignment horizontal="center" vertical="center"/>
    </xf>
    <xf numFmtId="164" fontId="14" fillId="0" borderId="56" xfId="38" applyNumberFormat="1" applyFill="1" applyBorder="1" applyAlignment="1">
      <alignment horizontal="center" vertical="center"/>
    </xf>
    <xf numFmtId="164" fontId="14" fillId="0" borderId="44" xfId="38" applyNumberFormat="1" applyFill="1" applyBorder="1" applyAlignment="1">
      <alignment horizontal="center" vertical="center"/>
    </xf>
    <xf numFmtId="164" fontId="14" fillId="0" borderId="57" xfId="38" applyNumberFormat="1" applyFill="1" applyBorder="1" applyAlignment="1">
      <alignment horizontal="center" vertical="center"/>
    </xf>
    <xf numFmtId="164" fontId="14" fillId="0" borderId="59" xfId="38" applyNumberFormat="1" applyFill="1" applyBorder="1" applyAlignment="1">
      <alignment horizontal="center" vertical="center"/>
    </xf>
    <xf numFmtId="164" fontId="14" fillId="0" borderId="47" xfId="38" applyNumberFormat="1" applyFill="1" applyBorder="1" applyAlignment="1">
      <alignment horizontal="center" vertical="center"/>
    </xf>
    <xf numFmtId="164" fontId="14" fillId="0" borderId="60" xfId="38" applyNumberFormat="1" applyBorder="1" applyAlignment="1">
      <alignment horizontal="center" vertical="center"/>
    </xf>
    <xf numFmtId="164" fontId="14" fillId="0" borderId="51" xfId="38" applyNumberFormat="1" applyFill="1" applyBorder="1" applyAlignment="1">
      <alignment horizontal="center" vertical="center"/>
    </xf>
    <xf numFmtId="164" fontId="14" fillId="0" borderId="61" xfId="38" applyNumberFormat="1" applyBorder="1" applyAlignment="1">
      <alignment horizontal="center" vertical="center"/>
    </xf>
    <xf numFmtId="164" fontId="14" fillId="0" borderId="62" xfId="38" applyNumberFormat="1" applyFill="1" applyBorder="1" applyAlignment="1">
      <alignment horizontal="center" vertical="center"/>
    </xf>
    <xf numFmtId="0" fontId="21" fillId="0" borderId="0" xfId="0" applyFont="1" applyAlignment="1">
      <alignment horizontal="left" wrapText="1"/>
    </xf>
    <xf numFmtId="164" fontId="14" fillId="0" borderId="80" xfId="38" applyNumberFormat="1" applyFill="1" applyBorder="1" applyAlignment="1">
      <alignment horizontal="center" vertical="center"/>
    </xf>
    <xf numFmtId="164" fontId="14" fillId="0" borderId="43" xfId="38" applyNumberFormat="1" applyFill="1" applyBorder="1" applyAlignment="1">
      <alignment horizontal="center" vertical="center"/>
    </xf>
    <xf numFmtId="164" fontId="14" fillId="0" borderId="67" xfId="38" applyNumberFormat="1" applyFill="1" applyBorder="1" applyAlignment="1">
      <alignment horizontal="center" vertical="center"/>
    </xf>
    <xf numFmtId="164" fontId="14" fillId="0" borderId="43" xfId="38" applyNumberFormat="1" applyBorder="1" applyAlignment="1">
      <alignment horizontal="center" vertical="center"/>
    </xf>
    <xf numFmtId="164" fontId="14" fillId="0" borderId="67" xfId="38" applyNumberFormat="1" applyBorder="1" applyAlignment="1">
      <alignment horizontal="center" vertical="center"/>
    </xf>
    <xf numFmtId="1" fontId="14" fillId="0" borderId="24" xfId="38" applyNumberFormat="1" applyBorder="1" applyAlignment="1">
      <alignment horizontal="center"/>
    </xf>
    <xf numFmtId="1" fontId="14" fillId="0" borderId="18" xfId="38" applyNumberFormat="1" applyBorder="1" applyAlignment="1">
      <alignment horizontal="center"/>
    </xf>
    <xf numFmtId="1" fontId="14" fillId="0" borderId="19" xfId="38" applyNumberFormat="1" applyBorder="1" applyAlignment="1">
      <alignment horizontal="center"/>
    </xf>
    <xf numFmtId="0" fontId="20" fillId="0" borderId="0" xfId="38" applyFont="1" applyAlignment="1">
      <alignment vertical="center"/>
    </xf>
    <xf numFmtId="0" fontId="20" fillId="0" borderId="0" xfId="38" quotePrefix="1" applyFont="1" applyAlignment="1">
      <alignment horizontal="left" vertical="center"/>
    </xf>
    <xf numFmtId="0" fontId="21" fillId="0" borderId="0" xfId="38" applyFont="1" applyAlignment="1">
      <alignment vertical="center"/>
    </xf>
    <xf numFmtId="0" fontId="20" fillId="0" borderId="0" xfId="38" applyFont="1" applyFill="1" applyAlignment="1">
      <alignment vertical="center"/>
    </xf>
    <xf numFmtId="0" fontId="21" fillId="0" borderId="0" xfId="38" applyFont="1" applyFill="1" applyAlignment="1">
      <alignment vertical="center"/>
    </xf>
    <xf numFmtId="0" fontId="21" fillId="0" borderId="0" xfId="0" applyFont="1" applyAlignment="1">
      <alignment vertical="center"/>
    </xf>
    <xf numFmtId="164" fontId="14" fillId="0" borderId="30" xfId="38" applyNumberFormat="1" applyBorder="1" applyAlignment="1">
      <alignment horizontal="center"/>
    </xf>
    <xf numFmtId="0" fontId="21" fillId="0" borderId="0" xfId="0" applyFont="1" applyAlignment="1">
      <alignment vertical="center" wrapText="1"/>
    </xf>
    <xf numFmtId="49" fontId="23" fillId="0" borderId="18" xfId="38" applyNumberFormat="1" applyFont="1" applyBorder="1" applyAlignment="1">
      <alignment horizontal="center" vertical="center" wrapText="1"/>
    </xf>
    <xf numFmtId="0" fontId="23" fillId="0" borderId="18" xfId="38" quotePrefix="1" applyNumberFormat="1" applyFont="1" applyBorder="1" applyAlignment="1">
      <alignment horizontal="center" vertical="center" wrapText="1"/>
    </xf>
    <xf numFmtId="0" fontId="21" fillId="0" borderId="0" xfId="0" applyFont="1" applyAlignment="1">
      <alignment vertical="center" wrapText="1"/>
    </xf>
    <xf numFmtId="0" fontId="20" fillId="0" borderId="81" xfId="44" applyFont="1" applyBorder="1" applyAlignment="1">
      <alignment vertical="center"/>
    </xf>
    <xf numFmtId="0" fontId="14" fillId="0" borderId="74" xfId="44" applyBorder="1" applyAlignment="1">
      <alignment vertical="center"/>
    </xf>
    <xf numFmtId="0" fontId="14" fillId="0" borderId="74" xfId="44" applyBorder="1" applyAlignment="1">
      <alignment horizontal="center" vertical="center"/>
    </xf>
    <xf numFmtId="0" fontId="14" fillId="0" borderId="75" xfId="44" applyBorder="1" applyAlignment="1">
      <alignment vertical="center"/>
    </xf>
    <xf numFmtId="0" fontId="14" fillId="0" borderId="0" xfId="44"/>
    <xf numFmtId="0" fontId="21" fillId="0" borderId="82" xfId="44" applyFont="1" applyBorder="1" applyAlignment="1">
      <alignment vertical="center"/>
    </xf>
    <xf numFmtId="0" fontId="21" fillId="0" borderId="0" xfId="44" applyFont="1" applyBorder="1" applyAlignment="1">
      <alignment vertical="center"/>
    </xf>
    <xf numFmtId="0" fontId="21" fillId="0" borderId="0" xfId="44" applyFont="1" applyBorder="1" applyAlignment="1">
      <alignment horizontal="center" vertical="center"/>
    </xf>
    <xf numFmtId="0" fontId="21" fillId="0" borderId="83" xfId="44" applyFont="1" applyBorder="1" applyAlignment="1">
      <alignment vertical="center"/>
    </xf>
    <xf numFmtId="0" fontId="21" fillId="0" borderId="18" xfId="44" applyFont="1" applyBorder="1" applyAlignment="1">
      <alignment horizontal="center" vertical="center"/>
    </xf>
    <xf numFmtId="0" fontId="21" fillId="0" borderId="24" xfId="44" applyFont="1" applyBorder="1" applyAlignment="1">
      <alignment horizontal="center" vertical="center"/>
    </xf>
    <xf numFmtId="0" fontId="21" fillId="0" borderId="87" xfId="44" applyFont="1" applyBorder="1" applyAlignment="1">
      <alignment horizontal="center" vertical="center"/>
    </xf>
    <xf numFmtId="0" fontId="21" fillId="0" borderId="76" xfId="44" applyFont="1" applyBorder="1" applyAlignment="1">
      <alignment horizontal="center" vertical="center"/>
    </xf>
    <xf numFmtId="0" fontId="21" fillId="0" borderId="88" xfId="44" applyFont="1" applyBorder="1" applyAlignment="1">
      <alignment vertical="center"/>
    </xf>
    <xf numFmtId="0" fontId="21" fillId="0" borderId="36" xfId="44" applyFont="1" applyBorder="1" applyAlignment="1">
      <alignment vertical="center"/>
    </xf>
    <xf numFmtId="0" fontId="21" fillId="0" borderId="36" xfId="44" applyFont="1" applyBorder="1" applyAlignment="1">
      <alignment horizontal="center" vertical="center"/>
    </xf>
    <xf numFmtId="0" fontId="21" fillId="0" borderId="85" xfId="44" applyFont="1" applyBorder="1" applyAlignment="1">
      <alignment horizontal="center" vertical="center"/>
    </xf>
    <xf numFmtId="0" fontId="21" fillId="27" borderId="18" xfId="44" applyFont="1" applyFill="1" applyBorder="1" applyAlignment="1">
      <alignment horizontal="center" vertical="center"/>
    </xf>
    <xf numFmtId="0" fontId="21" fillId="27" borderId="30" xfId="44" applyFont="1" applyFill="1" applyBorder="1" applyAlignment="1">
      <alignment horizontal="center" vertical="center"/>
    </xf>
    <xf numFmtId="0" fontId="21" fillId="0" borderId="39" xfId="44" applyFont="1" applyBorder="1" applyAlignment="1">
      <alignment horizontal="center" vertical="center"/>
    </xf>
    <xf numFmtId="0" fontId="21" fillId="0" borderId="83" xfId="44" applyFont="1" applyBorder="1" applyAlignment="1">
      <alignment horizontal="center" vertical="center"/>
    </xf>
    <xf numFmtId="0" fontId="21" fillId="0" borderId="31" xfId="44" applyFont="1" applyBorder="1" applyAlignment="1">
      <alignment horizontal="center" vertical="center"/>
    </xf>
    <xf numFmtId="0" fontId="21" fillId="0" borderId="35" xfId="44" applyFont="1" applyBorder="1" applyAlignment="1">
      <alignment horizontal="center" vertical="center"/>
    </xf>
    <xf numFmtId="0" fontId="14" fillId="0" borderId="0" xfId="44" applyAlignment="1">
      <alignment horizontal="center"/>
    </xf>
    <xf numFmtId="0" fontId="21" fillId="0" borderId="0" xfId="0" applyFont="1" applyAlignment="1">
      <alignment vertical="center" wrapText="1"/>
    </xf>
    <xf numFmtId="0" fontId="0" fillId="0" borderId="0" xfId="0" applyAlignment="1">
      <alignment vertical="center"/>
    </xf>
    <xf numFmtId="0" fontId="25" fillId="0" borderId="0" xfId="0" applyFont="1" applyAlignment="1">
      <alignment vertical="center"/>
    </xf>
    <xf numFmtId="0" fontId="14" fillId="0" borderId="31" xfId="38" applyFont="1" applyBorder="1" applyAlignment="1">
      <alignment vertical="center"/>
    </xf>
    <xf numFmtId="164" fontId="14" fillId="0" borderId="18" xfId="38" applyNumberFormat="1" applyFont="1" applyBorder="1" applyAlignment="1">
      <alignment horizontal="center" vertical="center"/>
    </xf>
    <xf numFmtId="164" fontId="14" fillId="0" borderId="0" xfId="38" applyNumberFormat="1" applyFont="1" applyBorder="1" applyAlignment="1">
      <alignment horizontal="center" vertical="center"/>
    </xf>
    <xf numFmtId="164" fontId="14" fillId="0" borderId="18" xfId="38" applyNumberFormat="1" applyFont="1" applyFill="1" applyBorder="1" applyAlignment="1">
      <alignment horizontal="center" vertical="center"/>
    </xf>
    <xf numFmtId="164" fontId="0" fillId="0" borderId="0" xfId="0" applyNumberFormat="1" applyAlignment="1">
      <alignment vertical="center"/>
    </xf>
    <xf numFmtId="0" fontId="25" fillId="0" borderId="0" xfId="0" applyFont="1" applyBorder="1" applyAlignment="1">
      <alignment vertical="center"/>
    </xf>
    <xf numFmtId="0" fontId="14" fillId="0" borderId="18" xfId="38" applyFont="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21" fillId="0" borderId="0" xfId="38" applyFont="1" applyAlignment="1">
      <alignment horizontal="center" vertical="center"/>
    </xf>
    <xf numFmtId="2" fontId="14" fillId="24" borderId="23" xfId="38" applyNumberFormat="1" applyFont="1" applyFill="1" applyBorder="1" applyAlignment="1">
      <alignment horizontal="center" wrapText="1"/>
    </xf>
    <xf numFmtId="2" fontId="14" fillId="22" borderId="21" xfId="38" applyNumberFormat="1" applyFill="1" applyBorder="1" applyAlignment="1">
      <alignment horizontal="center"/>
    </xf>
    <xf numFmtId="2" fontId="14" fillId="22" borderId="80" xfId="38" applyNumberFormat="1" applyFill="1" applyBorder="1" applyAlignment="1">
      <alignment horizontal="center"/>
    </xf>
    <xf numFmtId="2" fontId="14" fillId="24" borderId="43" xfId="38" applyNumberFormat="1" applyFill="1" applyBorder="1" applyAlignment="1">
      <alignment horizontal="center"/>
    </xf>
    <xf numFmtId="2" fontId="14" fillId="22" borderId="22" xfId="38" applyNumberFormat="1" applyFill="1" applyBorder="1" applyAlignment="1">
      <alignment horizontal="center"/>
    </xf>
    <xf numFmtId="2" fontId="14" fillId="0" borderId="24" xfId="38" applyNumberFormat="1" applyBorder="1" applyAlignment="1">
      <alignment horizontal="center"/>
    </xf>
    <xf numFmtId="2" fontId="14" fillId="0" borderId="18" xfId="38" applyNumberFormat="1" applyBorder="1" applyAlignment="1">
      <alignment horizontal="center"/>
    </xf>
    <xf numFmtId="2" fontId="14" fillId="0" borderId="19" xfId="38" applyNumberFormat="1" applyBorder="1" applyAlignment="1">
      <alignment horizontal="center"/>
    </xf>
    <xf numFmtId="0" fontId="28" fillId="0" borderId="0" xfId="38" applyFont="1" applyAlignment="1">
      <alignment vertical="center"/>
    </xf>
    <xf numFmtId="0" fontId="23" fillId="0" borderId="21" xfId="38" applyFont="1" applyBorder="1" applyAlignment="1">
      <alignment horizontal="center" vertical="center" wrapText="1"/>
    </xf>
    <xf numFmtId="2" fontId="14" fillId="24" borderId="27" xfId="38" applyNumberFormat="1" applyFont="1" applyFill="1" applyBorder="1" applyAlignment="1">
      <alignment horizontal="center" vertical="center"/>
    </xf>
    <xf numFmtId="2" fontId="14" fillId="22" borderId="21" xfId="38" applyNumberFormat="1" applyFill="1" applyBorder="1" applyAlignment="1">
      <alignment horizontal="center" vertical="center"/>
    </xf>
    <xf numFmtId="2" fontId="14" fillId="22" borderId="22" xfId="38" applyNumberFormat="1" applyFill="1" applyBorder="1" applyAlignment="1">
      <alignment horizontal="center" vertical="center"/>
    </xf>
    <xf numFmtId="0" fontId="0" fillId="0" borderId="0" xfId="0" applyAlignment="1">
      <alignment vertical="center"/>
    </xf>
    <xf numFmtId="0" fontId="20" fillId="0" borderId="0" xfId="38" applyFont="1" applyAlignment="1">
      <alignment horizontal="left" vertical="center"/>
    </xf>
    <xf numFmtId="2" fontId="14" fillId="22" borderId="80" xfId="38" applyNumberFormat="1" applyFill="1" applyBorder="1" applyAlignment="1">
      <alignment horizontal="center" vertical="center"/>
    </xf>
    <xf numFmtId="164" fontId="14" fillId="0" borderId="43" xfId="38" applyNumberFormat="1" applyBorder="1" applyAlignment="1">
      <alignment horizontal="center"/>
    </xf>
    <xf numFmtId="2" fontId="14" fillId="0" borderId="43" xfId="38" applyNumberFormat="1" applyBorder="1" applyAlignment="1">
      <alignment horizontal="center"/>
    </xf>
    <xf numFmtId="1" fontId="14" fillId="0" borderId="43" xfId="38" applyNumberFormat="1" applyBorder="1" applyAlignment="1">
      <alignment horizontal="center"/>
    </xf>
    <xf numFmtId="164" fontId="14" fillId="0" borderId="67" xfId="38" applyNumberFormat="1" applyBorder="1" applyAlignment="1">
      <alignment horizontal="center"/>
    </xf>
    <xf numFmtId="0" fontId="23" fillId="0" borderId="76" xfId="38" applyFont="1" applyBorder="1" applyAlignment="1">
      <alignment horizontal="center" vertical="center" wrapText="1"/>
    </xf>
    <xf numFmtId="0" fontId="23" fillId="0" borderId="18" xfId="38" applyFont="1" applyBorder="1" applyAlignment="1">
      <alignment horizontal="center" vertical="center" wrapText="1"/>
    </xf>
    <xf numFmtId="0" fontId="14" fillId="0" borderId="18" xfId="38" applyFont="1" applyBorder="1" applyAlignment="1">
      <alignment vertical="center"/>
    </xf>
    <xf numFmtId="0" fontId="14" fillId="0" borderId="18" xfId="38" applyFont="1" applyBorder="1" applyAlignment="1">
      <alignment horizontal="center" vertical="center"/>
    </xf>
    <xf numFmtId="0" fontId="14" fillId="0" borderId="82" xfId="44" applyBorder="1" applyAlignment="1">
      <alignment vertical="top"/>
    </xf>
    <xf numFmtId="0" fontId="14" fillId="0" borderId="0" xfId="44" applyBorder="1" applyAlignment="1">
      <alignment vertical="top"/>
    </xf>
    <xf numFmtId="0" fontId="14" fillId="0" borderId="83" xfId="44" applyBorder="1" applyAlignment="1"/>
    <xf numFmtId="0" fontId="21" fillId="0" borderId="37" xfId="44" applyFont="1" applyBorder="1" applyAlignment="1">
      <alignment horizontal="center" vertical="center"/>
    </xf>
    <xf numFmtId="0" fontId="0" fillId="24" borderId="77" xfId="0" applyFill="1" applyBorder="1" applyAlignment="1">
      <alignment horizontal="center" vertical="center"/>
    </xf>
    <xf numFmtId="0" fontId="0" fillId="24" borderId="76" xfId="0" applyFill="1" applyBorder="1" applyAlignment="1">
      <alignment horizontal="center" vertical="center"/>
    </xf>
    <xf numFmtId="0" fontId="0" fillId="24" borderId="79" xfId="0" applyFill="1" applyBorder="1" applyAlignment="1">
      <alignment horizontal="center" vertical="center"/>
    </xf>
    <xf numFmtId="0" fontId="23" fillId="0" borderId="20" xfId="38" applyFont="1" applyBorder="1" applyAlignment="1">
      <alignment horizontal="center" vertical="center" wrapText="1"/>
    </xf>
    <xf numFmtId="0" fontId="23" fillId="0" borderId="76" xfId="38" applyFont="1" applyBorder="1" applyAlignment="1">
      <alignment horizontal="center" vertical="center" wrapText="1"/>
    </xf>
    <xf numFmtId="0" fontId="0" fillId="0" borderId="0" xfId="0" applyAlignment="1">
      <alignment vertical="center"/>
    </xf>
    <xf numFmtId="0" fontId="0" fillId="0" borderId="24" xfId="0" applyBorder="1" applyAlignment="1">
      <alignment horizontal="center" vertical="center"/>
    </xf>
    <xf numFmtId="0" fontId="0" fillId="0" borderId="18" xfId="0" applyBorder="1" applyAlignment="1">
      <alignment horizontal="center" vertical="center"/>
    </xf>
    <xf numFmtId="0" fontId="14" fillId="0" borderId="18" xfId="38" applyFont="1" applyBorder="1" applyAlignment="1">
      <alignment horizontal="center" vertical="center"/>
    </xf>
    <xf numFmtId="0" fontId="14" fillId="0" borderId="0" xfId="44" applyAlignment="1">
      <alignment vertical="top"/>
    </xf>
    <xf numFmtId="164" fontId="14" fillId="0" borderId="57" xfId="38" applyNumberFormat="1" applyBorder="1" applyAlignment="1">
      <alignment horizontal="center"/>
    </xf>
    <xf numFmtId="164" fontId="14" fillId="0" borderId="44" xfId="38" applyNumberFormat="1" applyBorder="1" applyAlignment="1">
      <alignment horizontal="center"/>
    </xf>
    <xf numFmtId="2" fontId="14" fillId="24" borderId="21" xfId="38" applyNumberFormat="1" applyFont="1" applyFill="1" applyBorder="1" applyAlignment="1">
      <alignment horizontal="center" wrapText="1"/>
    </xf>
    <xf numFmtId="0" fontId="14" fillId="0" borderId="0" xfId="44" applyAlignment="1">
      <alignment vertical="center"/>
    </xf>
    <xf numFmtId="2" fontId="14" fillId="22" borderId="78" xfId="38" applyNumberFormat="1" applyFill="1" applyBorder="1" applyAlignment="1">
      <alignment horizontal="center" vertical="center"/>
    </xf>
    <xf numFmtId="2" fontId="14" fillId="22" borderId="88" xfId="38" applyNumberFormat="1" applyFill="1" applyBorder="1" applyAlignment="1">
      <alignment horizontal="center" vertical="center"/>
    </xf>
    <xf numFmtId="2" fontId="14" fillId="24" borderId="63" xfId="38" applyNumberFormat="1" applyFont="1" applyFill="1" applyBorder="1" applyAlignment="1">
      <alignment horizontal="center" vertical="center"/>
    </xf>
    <xf numFmtId="1" fontId="23" fillId="0" borderId="88" xfId="38" applyNumberFormat="1" applyFont="1" applyBorder="1" applyAlignment="1">
      <alignment vertical="center"/>
    </xf>
    <xf numFmtId="0" fontId="14" fillId="0" borderId="0" xfId="44" applyAlignment="1">
      <alignment vertical="center"/>
    </xf>
    <xf numFmtId="0" fontId="21" fillId="0" borderId="0" xfId="44" applyFont="1" applyAlignment="1">
      <alignment vertical="center"/>
    </xf>
    <xf numFmtId="2" fontId="20" fillId="0" borderId="0" xfId="38" applyNumberFormat="1" applyFont="1"/>
    <xf numFmtId="164" fontId="14" fillId="0" borderId="98" xfId="38" applyNumberFormat="1" applyBorder="1" applyAlignment="1">
      <alignment horizontal="center" vertical="center"/>
    </xf>
    <xf numFmtId="164" fontId="14" fillId="0" borderId="98" xfId="38" applyNumberFormat="1" applyFill="1" applyBorder="1" applyAlignment="1">
      <alignment horizontal="center" vertical="center"/>
    </xf>
    <xf numFmtId="164" fontId="14" fillId="0" borderId="99" xfId="38" applyNumberFormat="1" applyFill="1" applyBorder="1" applyAlignment="1">
      <alignment horizontal="center" vertical="center"/>
    </xf>
    <xf numFmtId="164" fontId="0" fillId="0" borderId="34" xfId="0" applyNumberFormat="1" applyBorder="1" applyAlignment="1">
      <alignment horizontal="center"/>
    </xf>
    <xf numFmtId="1" fontId="14" fillId="28" borderId="79" xfId="44" applyNumberFormat="1" applyFill="1" applyBorder="1" applyAlignment="1">
      <alignment horizontal="center" vertical="center"/>
    </xf>
    <xf numFmtId="1" fontId="14" fillId="28" borderId="76" xfId="44" applyNumberFormat="1" applyFill="1" applyBorder="1" applyAlignment="1">
      <alignment horizontal="center" vertical="center"/>
    </xf>
    <xf numFmtId="1" fontId="14" fillId="28" borderId="0" xfId="44" applyNumberFormat="1" applyFill="1" applyAlignment="1">
      <alignment horizontal="center" vertical="center"/>
    </xf>
    <xf numFmtId="2" fontId="14" fillId="24" borderId="21" xfId="38" applyNumberFormat="1" applyFont="1" applyFill="1" applyBorder="1" applyAlignment="1">
      <alignment horizontal="center" vertical="center"/>
    </xf>
    <xf numFmtId="1" fontId="14" fillId="28" borderId="77" xfId="44" applyNumberFormat="1" applyFill="1" applyBorder="1" applyAlignment="1">
      <alignment horizontal="center" vertical="center"/>
    </xf>
    <xf numFmtId="2" fontId="14" fillId="22" borderId="100" xfId="38" applyNumberFormat="1" applyFill="1" applyBorder="1" applyAlignment="1">
      <alignment horizontal="center"/>
    </xf>
    <xf numFmtId="2" fontId="14" fillId="22" borderId="40" xfId="38" applyNumberFormat="1" applyFill="1" applyBorder="1" applyAlignment="1">
      <alignment horizontal="center"/>
    </xf>
    <xf numFmtId="2" fontId="14" fillId="22" borderId="37" xfId="38" applyNumberFormat="1" applyFill="1" applyBorder="1" applyAlignment="1">
      <alignment horizontal="center"/>
    </xf>
    <xf numFmtId="2" fontId="14" fillId="24" borderId="42" xfId="38" applyNumberFormat="1" applyFont="1" applyFill="1" applyBorder="1" applyAlignment="1">
      <alignment horizontal="center" wrapText="1"/>
    </xf>
    <xf numFmtId="0" fontId="23" fillId="0" borderId="100" xfId="38" applyFont="1" applyBorder="1" applyAlignment="1">
      <alignment horizontal="center" vertical="center" wrapText="1"/>
    </xf>
    <xf numFmtId="1" fontId="14" fillId="28" borderId="16" xfId="44" applyNumberFormat="1" applyFill="1" applyBorder="1" applyAlignment="1">
      <alignment horizontal="center" vertical="center"/>
    </xf>
    <xf numFmtId="2" fontId="14" fillId="24" borderId="19" xfId="44" applyNumberFormat="1" applyFill="1" applyBorder="1" applyAlignment="1">
      <alignment horizontal="center" vertical="center"/>
    </xf>
    <xf numFmtId="1" fontId="14" fillId="22" borderId="19" xfId="38" applyNumberFormat="1" applyFill="1" applyBorder="1" applyAlignment="1">
      <alignment horizontal="center" vertical="center"/>
    </xf>
    <xf numFmtId="1" fontId="14" fillId="28" borderId="30" xfId="44" applyNumberFormat="1" applyFill="1" applyBorder="1" applyAlignment="1">
      <alignment horizontal="center" vertical="center"/>
    </xf>
    <xf numFmtId="2" fontId="14" fillId="28" borderId="43" xfId="44" applyNumberFormat="1" applyFill="1" applyBorder="1" applyAlignment="1">
      <alignment horizontal="center" vertical="center"/>
    </xf>
    <xf numFmtId="1" fontId="14" fillId="22" borderId="43" xfId="38" applyNumberFormat="1" applyFill="1" applyBorder="1" applyAlignment="1">
      <alignment horizontal="center" vertical="center"/>
    </xf>
    <xf numFmtId="2" fontId="14" fillId="28" borderId="18" xfId="44" applyNumberFormat="1" applyFill="1" applyBorder="1" applyAlignment="1">
      <alignment horizontal="center" vertical="center"/>
    </xf>
    <xf numFmtId="1" fontId="14" fillId="22" borderId="18" xfId="38" applyNumberFormat="1" applyFill="1" applyBorder="1" applyAlignment="1">
      <alignment horizontal="center" vertical="center"/>
    </xf>
    <xf numFmtId="2" fontId="14" fillId="22" borderId="18" xfId="38" applyNumberFormat="1" applyFill="1" applyBorder="1" applyAlignment="1">
      <alignment horizontal="center" vertical="center"/>
    </xf>
    <xf numFmtId="2" fontId="14" fillId="24" borderId="18" xfId="44" applyNumberFormat="1" applyFill="1" applyBorder="1" applyAlignment="1">
      <alignment horizontal="center" vertical="center"/>
    </xf>
    <xf numFmtId="1" fontId="14" fillId="28" borderId="29" xfId="44" applyNumberFormat="1" applyFill="1" applyBorder="1" applyAlignment="1">
      <alignment horizontal="center" vertical="center"/>
    </xf>
    <xf numFmtId="2" fontId="14" fillId="24" borderId="28" xfId="44" applyNumberFormat="1" applyFill="1" applyBorder="1" applyAlignment="1">
      <alignment horizontal="center" vertical="center"/>
    </xf>
    <xf numFmtId="1" fontId="14" fillId="24" borderId="28" xfId="38" applyNumberFormat="1" applyFont="1" applyFill="1" applyBorder="1" applyAlignment="1">
      <alignment horizontal="center" vertical="center"/>
    </xf>
    <xf numFmtId="0" fontId="23" fillId="0" borderId="37" xfId="38" quotePrefix="1" applyNumberFormat="1" applyFont="1" applyBorder="1" applyAlignment="1">
      <alignment horizontal="center" vertical="center" wrapText="1"/>
    </xf>
    <xf numFmtId="0" fontId="23" fillId="0" borderId="102" xfId="44" applyFont="1" applyBorder="1" applyAlignment="1">
      <alignment horizontal="center" vertical="center" wrapText="1"/>
    </xf>
    <xf numFmtId="0" fontId="21" fillId="0" borderId="0" xfId="0" applyFont="1" applyBorder="1" applyAlignment="1">
      <alignment vertical="center"/>
    </xf>
    <xf numFmtId="0" fontId="23" fillId="0" borderId="78" xfId="38" applyFont="1" applyBorder="1" applyAlignment="1">
      <alignment horizontal="center" vertical="center" wrapText="1"/>
    </xf>
    <xf numFmtId="2" fontId="14" fillId="24" borderId="22" xfId="44" applyNumberFormat="1" applyFill="1" applyBorder="1" applyAlignment="1">
      <alignment horizontal="center" vertical="center"/>
    </xf>
    <xf numFmtId="1" fontId="14" fillId="22" borderId="16" xfId="38" applyNumberFormat="1" applyFill="1" applyBorder="1" applyAlignment="1">
      <alignment horizontal="center" vertical="center"/>
    </xf>
    <xf numFmtId="2" fontId="14" fillId="28" borderId="21" xfId="44" applyNumberFormat="1" applyFill="1" applyBorder="1" applyAlignment="1">
      <alignment horizontal="center" vertical="center"/>
    </xf>
    <xf numFmtId="1" fontId="14" fillId="22" borderId="30" xfId="38" applyNumberFormat="1" applyFill="1" applyBorder="1" applyAlignment="1">
      <alignment horizontal="center" vertical="center"/>
    </xf>
    <xf numFmtId="2" fontId="14" fillId="24" borderId="21" xfId="44" applyNumberFormat="1" applyFill="1" applyBorder="1" applyAlignment="1">
      <alignment horizontal="center" vertical="center"/>
    </xf>
    <xf numFmtId="2" fontId="14" fillId="24" borderId="27" xfId="44" applyNumberFormat="1" applyFill="1" applyBorder="1" applyAlignment="1">
      <alignment horizontal="center" vertical="center"/>
    </xf>
    <xf numFmtId="1" fontId="14" fillId="24" borderId="29" xfId="38" applyNumberFormat="1" applyFont="1" applyFill="1" applyBorder="1" applyAlignment="1">
      <alignment horizontal="center" vertical="center"/>
    </xf>
    <xf numFmtId="0" fontId="23" fillId="0" borderId="85" xfId="38" applyFont="1" applyBorder="1" applyAlignment="1">
      <alignment horizontal="center" vertical="center" wrapText="1"/>
    </xf>
    <xf numFmtId="0" fontId="23" fillId="0" borderId="16" xfId="38" applyFont="1" applyBorder="1" applyAlignment="1">
      <alignment horizontal="center" vertical="center" wrapText="1"/>
    </xf>
    <xf numFmtId="1" fontId="14" fillId="22" borderId="103" xfId="38" applyNumberFormat="1" applyFill="1" applyBorder="1" applyAlignment="1">
      <alignment horizontal="center" vertical="center"/>
    </xf>
    <xf numFmtId="1" fontId="14" fillId="22" borderId="36" xfId="38" applyNumberFormat="1" applyFill="1" applyBorder="1" applyAlignment="1">
      <alignment horizontal="center" vertical="center"/>
    </xf>
    <xf numFmtId="1" fontId="14" fillId="24" borderId="36" xfId="38" applyNumberFormat="1" applyFont="1" applyFill="1" applyBorder="1" applyAlignment="1">
      <alignment horizontal="center" vertical="center"/>
    </xf>
    <xf numFmtId="1" fontId="14" fillId="24" borderId="101" xfId="38" applyNumberFormat="1" applyFont="1" applyFill="1" applyBorder="1" applyAlignment="1">
      <alignment horizontal="center" vertical="center"/>
    </xf>
    <xf numFmtId="0" fontId="23" fillId="0" borderId="36" xfId="38" applyFont="1" applyBorder="1" applyAlignment="1">
      <alignment horizontal="center" vertical="center" wrapText="1"/>
    </xf>
    <xf numFmtId="0" fontId="20" fillId="0" borderId="104" xfId="44" applyFont="1" applyBorder="1" applyAlignment="1">
      <alignment vertical="center"/>
    </xf>
    <xf numFmtId="0" fontId="14" fillId="0" borderId="97" xfId="44" applyBorder="1" applyAlignment="1">
      <alignment vertical="center"/>
    </xf>
    <xf numFmtId="0" fontId="14" fillId="0" borderId="97" xfId="44" applyBorder="1" applyAlignment="1">
      <alignment horizontal="center" vertical="center"/>
    </xf>
    <xf numFmtId="0" fontId="14" fillId="0" borderId="96" xfId="44" applyBorder="1" applyAlignment="1">
      <alignment vertical="center"/>
    </xf>
    <xf numFmtId="0" fontId="21" fillId="0" borderId="23" xfId="44" applyFont="1" applyBorder="1" applyAlignment="1">
      <alignment horizontal="center" vertical="center"/>
    </xf>
    <xf numFmtId="0" fontId="21" fillId="0" borderId="25" xfId="44" applyFont="1" applyBorder="1" applyAlignment="1">
      <alignment horizontal="center" vertical="center"/>
    </xf>
    <xf numFmtId="0" fontId="21" fillId="0" borderId="21" xfId="44" applyFont="1" applyBorder="1" applyAlignment="1">
      <alignment horizontal="center" vertical="center"/>
    </xf>
    <xf numFmtId="0" fontId="21" fillId="0" borderId="30" xfId="44" applyFont="1" applyBorder="1" applyAlignment="1">
      <alignment horizontal="center" vertical="center"/>
    </xf>
    <xf numFmtId="0" fontId="21" fillId="0" borderId="80" xfId="44" applyFont="1" applyBorder="1" applyAlignment="1">
      <alignment horizontal="center" vertical="center"/>
    </xf>
    <xf numFmtId="0" fontId="21" fillId="27" borderId="67" xfId="44" applyFont="1" applyFill="1" applyBorder="1" applyAlignment="1">
      <alignment horizontal="center" vertical="center"/>
    </xf>
    <xf numFmtId="0" fontId="21" fillId="0" borderId="27" xfId="44" applyFont="1" applyBorder="1" applyAlignment="1">
      <alignment horizontal="center" vertical="center"/>
    </xf>
    <xf numFmtId="0" fontId="21" fillId="0" borderId="29" xfId="44" applyFont="1" applyBorder="1" applyAlignment="1">
      <alignment horizontal="center" vertical="center"/>
    </xf>
    <xf numFmtId="0" fontId="21" fillId="0" borderId="64" xfId="44" applyFont="1" applyBorder="1" applyAlignment="1">
      <alignment horizontal="center" vertical="center"/>
    </xf>
    <xf numFmtId="0" fontId="21" fillId="0" borderId="77" xfId="44" applyFont="1" applyBorder="1" applyAlignment="1">
      <alignment horizontal="center" vertical="center"/>
    </xf>
    <xf numFmtId="0" fontId="21" fillId="0" borderId="22" xfId="44" applyFont="1" applyBorder="1" applyAlignment="1">
      <alignment horizontal="center" vertical="center"/>
    </xf>
    <xf numFmtId="0" fontId="21" fillId="27" borderId="16" xfId="44" applyFont="1" applyFill="1" applyBorder="1" applyAlignment="1">
      <alignment horizontal="center" vertical="center"/>
    </xf>
    <xf numFmtId="0" fontId="21" fillId="0" borderId="100" xfId="44" applyFont="1" applyBorder="1" applyAlignment="1">
      <alignment horizontal="center" vertical="center"/>
    </xf>
    <xf numFmtId="49" fontId="23" fillId="0" borderId="44" xfId="38" applyNumberFormat="1" applyFont="1" applyFill="1" applyBorder="1" applyAlignment="1">
      <alignment horizontal="center"/>
    </xf>
    <xf numFmtId="49" fontId="23" fillId="0" borderId="57" xfId="38" applyNumberFormat="1" applyFont="1" applyFill="1" applyBorder="1" applyAlignment="1">
      <alignment horizontal="center"/>
    </xf>
    <xf numFmtId="0" fontId="21" fillId="0" borderId="0" xfId="0" applyNumberFormat="1" applyFont="1" applyAlignment="1">
      <alignment vertical="center" wrapText="1"/>
    </xf>
    <xf numFmtId="2" fontId="14" fillId="24" borderId="20" xfId="38" applyNumberFormat="1" applyFont="1" applyFill="1" applyBorder="1" applyAlignment="1">
      <alignment horizontal="center" vertical="center"/>
    </xf>
    <xf numFmtId="2" fontId="14" fillId="22" borderId="20" xfId="38" applyNumberFormat="1" applyFill="1" applyBorder="1" applyAlignment="1">
      <alignment horizontal="center" vertical="center"/>
    </xf>
    <xf numFmtId="1" fontId="0" fillId="24" borderId="76" xfId="0" applyNumberFormat="1" applyFill="1" applyBorder="1" applyAlignment="1">
      <alignment horizontal="center" vertical="center"/>
    </xf>
    <xf numFmtId="1" fontId="14" fillId="24" borderId="42" xfId="38" applyNumberFormat="1" applyFont="1" applyFill="1" applyBorder="1" applyAlignment="1">
      <alignment horizontal="center" wrapText="1"/>
    </xf>
    <xf numFmtId="1" fontId="14" fillId="22" borderId="37" xfId="38" applyNumberFormat="1" applyFill="1" applyBorder="1" applyAlignment="1">
      <alignment horizontal="center"/>
    </xf>
    <xf numFmtId="1" fontId="14" fillId="22" borderId="40" xfId="38" applyNumberFormat="1" applyFill="1" applyBorder="1" applyAlignment="1">
      <alignment horizontal="center"/>
    </xf>
    <xf numFmtId="1" fontId="14" fillId="22" borderId="100" xfId="38" applyNumberFormat="1" applyFill="1" applyBorder="1" applyAlignment="1">
      <alignment horizontal="center"/>
    </xf>
    <xf numFmtId="1" fontId="14" fillId="24" borderId="37" xfId="38" applyNumberFormat="1" applyFont="1" applyFill="1" applyBorder="1" applyAlignment="1">
      <alignment horizontal="center" wrapText="1"/>
    </xf>
    <xf numFmtId="1" fontId="0" fillId="24" borderId="77" xfId="0" applyNumberFormat="1" applyFill="1" applyBorder="1" applyAlignment="1">
      <alignment horizontal="center" vertical="center"/>
    </xf>
    <xf numFmtId="1" fontId="0" fillId="24" borderId="79" xfId="0" applyNumberFormat="1" applyFill="1" applyBorder="1" applyAlignment="1">
      <alignment horizontal="center" vertical="center"/>
    </xf>
    <xf numFmtId="0" fontId="14" fillId="24" borderId="27" xfId="38" applyFont="1" applyFill="1" applyBorder="1" applyAlignment="1">
      <alignment horizontal="center" vertical="center"/>
    </xf>
    <xf numFmtId="0" fontId="14" fillId="24" borderId="21" xfId="38" applyFont="1" applyFill="1" applyBorder="1" applyAlignment="1">
      <alignment horizontal="center" vertical="center"/>
    </xf>
    <xf numFmtId="0" fontId="14" fillId="22" borderId="21" xfId="38" applyNumberFormat="1" applyFill="1" applyBorder="1" applyAlignment="1">
      <alignment horizontal="center" vertical="center"/>
    </xf>
    <xf numFmtId="164" fontId="14" fillId="22" borderId="21" xfId="38" applyNumberFormat="1" applyFill="1" applyBorder="1" applyAlignment="1">
      <alignment horizontal="center" vertical="center"/>
    </xf>
    <xf numFmtId="0" fontId="14" fillId="22" borderId="22" xfId="38" applyNumberFormat="1" applyFill="1" applyBorder="1" applyAlignment="1">
      <alignment horizontal="center" vertical="center"/>
    </xf>
    <xf numFmtId="1" fontId="0" fillId="24" borderId="29" xfId="0" applyNumberFormat="1" applyFill="1" applyBorder="1" applyAlignment="1">
      <alignment horizontal="center" vertical="center"/>
    </xf>
    <xf numFmtId="1" fontId="0" fillId="24" borderId="30" xfId="0" applyNumberFormat="1" applyFill="1" applyBorder="1" applyAlignment="1">
      <alignment horizontal="center" vertical="center"/>
    </xf>
    <xf numFmtId="1" fontId="0" fillId="24" borderId="16" xfId="0" applyNumberFormat="1" applyFill="1" applyBorder="1" applyAlignment="1">
      <alignment horizontal="center" vertical="center"/>
    </xf>
    <xf numFmtId="0" fontId="23" fillId="0" borderId="109" xfId="38" applyFont="1" applyBorder="1" applyAlignment="1">
      <alignment horizontal="center" vertical="center" wrapText="1"/>
    </xf>
    <xf numFmtId="0" fontId="23" fillId="0" borderId="111" xfId="38" applyFont="1" applyBorder="1" applyAlignment="1">
      <alignment horizontal="center" vertical="center" wrapText="1"/>
    </xf>
    <xf numFmtId="2" fontId="0" fillId="24" borderId="28" xfId="0" applyNumberFormat="1" applyFill="1" applyBorder="1" applyAlignment="1">
      <alignment horizontal="center" vertical="center"/>
    </xf>
    <xf numFmtId="2" fontId="0" fillId="24" borderId="18" xfId="0" applyNumberFormat="1" applyFill="1" applyBorder="1" applyAlignment="1">
      <alignment horizontal="center" vertical="center"/>
    </xf>
    <xf numFmtId="2" fontId="0" fillId="28" borderId="18" xfId="0" applyNumberFormat="1" applyFill="1" applyBorder="1" applyAlignment="1">
      <alignment horizontal="center" vertical="center"/>
    </xf>
    <xf numFmtId="2" fontId="0" fillId="24" borderId="19" xfId="0" applyNumberFormat="1" applyFill="1" applyBorder="1" applyAlignment="1">
      <alignment horizontal="center" vertical="center"/>
    </xf>
    <xf numFmtId="0" fontId="0" fillId="28" borderId="29" xfId="0" applyFill="1" applyBorder="1" applyAlignment="1">
      <alignment horizontal="center" vertical="center"/>
    </xf>
    <xf numFmtId="0" fontId="0" fillId="28" borderId="30" xfId="0" applyFill="1" applyBorder="1" applyAlignment="1">
      <alignment horizontal="center" vertical="center"/>
    </xf>
    <xf numFmtId="0" fontId="0" fillId="28" borderId="16" xfId="0" applyFill="1" applyBorder="1" applyAlignment="1">
      <alignment horizontal="center" vertical="center"/>
    </xf>
    <xf numFmtId="0" fontId="23" fillId="0" borderId="110" xfId="38" applyFont="1" applyBorder="1" applyAlignment="1">
      <alignment horizontal="center" vertical="center" wrapText="1"/>
    </xf>
    <xf numFmtId="2" fontId="14" fillId="24" borderId="28" xfId="38" applyNumberFormat="1" applyFont="1" applyFill="1" applyBorder="1" applyAlignment="1">
      <alignment horizontal="center" wrapText="1"/>
    </xf>
    <xf numFmtId="2" fontId="14" fillId="24" borderId="24" xfId="38" applyNumberFormat="1" applyFont="1" applyFill="1" applyBorder="1" applyAlignment="1">
      <alignment horizontal="center" wrapText="1"/>
    </xf>
    <xf numFmtId="2" fontId="14" fillId="24" borderId="112" xfId="38" applyNumberFormat="1" applyFont="1" applyFill="1" applyBorder="1" applyAlignment="1">
      <alignment horizontal="center" wrapText="1"/>
    </xf>
    <xf numFmtId="0" fontId="30" fillId="0" borderId="0" xfId="0" applyFont="1" applyAlignment="1">
      <alignment wrapText="1"/>
    </xf>
    <xf numFmtId="0" fontId="31" fillId="0" borderId="0" xfId="34" applyFont="1" applyAlignment="1" applyProtection="1">
      <alignment wrapText="1"/>
    </xf>
    <xf numFmtId="1" fontId="0" fillId="28" borderId="30" xfId="0" applyNumberFormat="1" applyFill="1" applyBorder="1" applyAlignment="1">
      <alignment horizontal="center" vertical="center"/>
    </xf>
    <xf numFmtId="2" fontId="14" fillId="24" borderId="19" xfId="38" applyNumberFormat="1" applyFill="1" applyBorder="1" applyAlignment="1">
      <alignment horizontal="center" vertical="center"/>
    </xf>
    <xf numFmtId="0" fontId="14" fillId="0" borderId="0" xfId="38" applyAlignment="1">
      <alignment horizontal="right" vertical="center"/>
    </xf>
    <xf numFmtId="164" fontId="14" fillId="0" borderId="25" xfId="38" applyNumberFormat="1" applyBorder="1" applyAlignment="1">
      <alignment horizontal="center" vertical="center"/>
    </xf>
    <xf numFmtId="2" fontId="14" fillId="24" borderId="18" xfId="38" applyNumberFormat="1" applyFill="1" applyBorder="1" applyAlignment="1">
      <alignment horizontal="center" vertical="center"/>
    </xf>
    <xf numFmtId="2" fontId="14" fillId="24" borderId="21" xfId="38" applyNumberFormat="1" applyFont="1" applyFill="1" applyBorder="1" applyAlignment="1">
      <alignment horizontal="center" vertical="center" wrapText="1"/>
    </xf>
    <xf numFmtId="2" fontId="14" fillId="24" borderId="24" xfId="38" applyNumberFormat="1" applyFill="1" applyBorder="1" applyAlignment="1">
      <alignment horizontal="center" vertical="center"/>
    </xf>
    <xf numFmtId="2" fontId="14" fillId="24" borderId="23" xfId="38" applyNumberFormat="1" applyFont="1" applyFill="1" applyBorder="1" applyAlignment="1">
      <alignment horizontal="center" vertical="center" wrapText="1"/>
    </xf>
    <xf numFmtId="0" fontId="23" fillId="0" borderId="79" xfId="44" applyFont="1" applyBorder="1" applyAlignment="1">
      <alignment horizontal="center" vertical="center" wrapText="1"/>
    </xf>
    <xf numFmtId="1" fontId="14" fillId="24" borderId="77" xfId="44" applyNumberFormat="1" applyFill="1" applyBorder="1" applyAlignment="1">
      <alignment horizontal="center" vertical="center"/>
    </xf>
    <xf numFmtId="1" fontId="14" fillId="22" borderId="113" xfId="38" applyNumberFormat="1" applyFill="1" applyBorder="1" applyAlignment="1">
      <alignment horizontal="center" vertical="center"/>
    </xf>
    <xf numFmtId="2" fontId="14" fillId="22" borderId="114" xfId="38" applyNumberFormat="1" applyFill="1" applyBorder="1" applyAlignment="1">
      <alignment horizontal="center" vertical="center"/>
    </xf>
    <xf numFmtId="1" fontId="14" fillId="22" borderId="15" xfId="38" applyNumberFormat="1" applyFill="1" applyBorder="1" applyAlignment="1">
      <alignment horizontal="center" vertical="center"/>
    </xf>
    <xf numFmtId="2" fontId="14" fillId="22" borderId="115" xfId="38" applyNumberFormat="1" applyFill="1" applyBorder="1" applyAlignment="1">
      <alignment horizontal="center" vertical="center"/>
    </xf>
    <xf numFmtId="164" fontId="14" fillId="0" borderId="116" xfId="38" applyNumberFormat="1" applyBorder="1" applyAlignment="1">
      <alignment horizontal="center" vertical="center"/>
    </xf>
    <xf numFmtId="164" fontId="14" fillId="0" borderId="117" xfId="38" applyNumberFormat="1" applyBorder="1" applyAlignment="1">
      <alignment horizontal="center" vertical="center"/>
    </xf>
    <xf numFmtId="164" fontId="14" fillId="0" borderId="117" xfId="38" applyNumberFormat="1" applyFill="1" applyBorder="1" applyAlignment="1">
      <alignment horizontal="center" vertical="center"/>
    </xf>
    <xf numFmtId="164" fontId="14" fillId="0" borderId="118" xfId="38" applyNumberFormat="1" applyBorder="1" applyAlignment="1">
      <alignment horizontal="center" vertical="center"/>
    </xf>
    <xf numFmtId="164" fontId="14" fillId="0" borderId="119" xfId="38" applyNumberFormat="1" applyFill="1" applyBorder="1" applyAlignment="1">
      <alignment horizontal="center" vertical="center"/>
    </xf>
    <xf numFmtId="0" fontId="14" fillId="0" borderId="93" xfId="38" applyBorder="1" applyAlignment="1">
      <alignment horizontal="center" vertical="center"/>
    </xf>
    <xf numFmtId="1" fontId="14" fillId="22" borderId="116" xfId="38" applyNumberFormat="1" applyFill="1" applyBorder="1" applyAlignment="1">
      <alignment horizontal="center" vertical="center"/>
    </xf>
    <xf numFmtId="2" fontId="14" fillId="22" borderId="120" xfId="38" applyNumberFormat="1" applyFill="1" applyBorder="1" applyAlignment="1">
      <alignment horizontal="center" vertical="center"/>
    </xf>
    <xf numFmtId="0" fontId="23" fillId="0" borderId="121" xfId="38" applyFont="1" applyBorder="1" applyAlignment="1">
      <alignment horizontal="center" vertical="center" wrapText="1"/>
    </xf>
    <xf numFmtId="164" fontId="0" fillId="0" borderId="18" xfId="0" applyNumberFormat="1" applyBorder="1" applyAlignment="1">
      <alignment horizontal="center" vertical="center"/>
    </xf>
    <xf numFmtId="164" fontId="0" fillId="0" borderId="35" xfId="0" applyNumberFormat="1" applyBorder="1" applyAlignment="1">
      <alignment vertical="center"/>
    </xf>
    <xf numFmtId="164" fontId="0" fillId="0" borderId="44" xfId="0" applyNumberFormat="1" applyBorder="1" applyAlignment="1">
      <alignment horizontal="center" vertical="center"/>
    </xf>
    <xf numFmtId="164" fontId="0" fillId="0" borderId="35" xfId="0" applyNumberFormat="1" applyBorder="1" applyAlignment="1">
      <alignment horizontal="left" vertical="center"/>
    </xf>
    <xf numFmtId="164" fontId="0" fillId="0" borderId="43" xfId="0" applyNumberFormat="1" applyBorder="1" applyAlignment="1">
      <alignment horizontal="center" vertical="center"/>
    </xf>
    <xf numFmtId="0" fontId="0" fillId="0" borderId="37" xfId="0" applyBorder="1" applyAlignment="1">
      <alignment horizontal="center" vertical="center"/>
    </xf>
    <xf numFmtId="0" fontId="31" fillId="0" borderId="0" xfId="34" quotePrefix="1" applyFont="1" applyAlignment="1" applyProtection="1">
      <alignment wrapText="1"/>
    </xf>
    <xf numFmtId="0" fontId="31" fillId="0" borderId="0" xfId="34" applyFont="1" applyAlignment="1" applyProtection="1"/>
    <xf numFmtId="0" fontId="30" fillId="0" borderId="0" xfId="0" applyFont="1" applyAlignment="1">
      <alignment vertical="center" wrapText="1"/>
    </xf>
    <xf numFmtId="0" fontId="30" fillId="0" borderId="0" xfId="0" applyFont="1" applyAlignment="1">
      <alignment horizontal="right" vertical="center" wrapText="1"/>
    </xf>
    <xf numFmtId="0" fontId="20" fillId="25" borderId="0" xfId="0" applyFont="1" applyFill="1" applyAlignment="1">
      <alignment horizontal="center" wrapText="1"/>
    </xf>
    <xf numFmtId="0" fontId="22" fillId="0" borderId="0" xfId="0" applyFont="1" applyAlignment="1">
      <alignment wrapText="1"/>
    </xf>
    <xf numFmtId="0" fontId="27" fillId="25" borderId="0" xfId="0" applyFont="1" applyFill="1" applyAlignment="1">
      <alignment wrapText="1"/>
    </xf>
    <xf numFmtId="0" fontId="0" fillId="0" borderId="0" xfId="0" applyAlignment="1">
      <alignment wrapText="1"/>
    </xf>
    <xf numFmtId="0" fontId="26" fillId="25" borderId="0" xfId="0" applyFont="1" applyFill="1" applyAlignment="1">
      <alignment wrapText="1"/>
    </xf>
    <xf numFmtId="0" fontId="30" fillId="0" borderId="0" xfId="0" applyFont="1" applyAlignment="1">
      <alignment vertical="center" wrapText="1"/>
    </xf>
    <xf numFmtId="0" fontId="30" fillId="0" borderId="0" xfId="0" applyFont="1" applyAlignment="1">
      <alignment horizontal="left" vertical="center" wrapText="1"/>
    </xf>
    <xf numFmtId="49" fontId="23" fillId="0" borderId="28" xfId="38" applyNumberFormat="1" applyFont="1" applyFill="1" applyBorder="1" applyAlignment="1">
      <alignment horizontal="center"/>
    </xf>
    <xf numFmtId="49" fontId="23" fillId="0" borderId="29" xfId="38" applyNumberFormat="1" applyFont="1" applyFill="1" applyBorder="1" applyAlignment="1">
      <alignment horizontal="center"/>
    </xf>
    <xf numFmtId="49" fontId="23" fillId="0" borderId="63" xfId="38" applyNumberFormat="1" applyFont="1" applyFill="1" applyBorder="1" applyAlignment="1"/>
    <xf numFmtId="49" fontId="23" fillId="0" borderId="64" xfId="38" applyNumberFormat="1" applyFont="1" applyFill="1" applyBorder="1" applyAlignment="1"/>
    <xf numFmtId="0" fontId="23" fillId="0" borderId="67" xfId="38" applyFont="1" applyBorder="1" applyAlignment="1">
      <alignment horizontal="center" vertical="center" wrapText="1"/>
    </xf>
    <xf numFmtId="0" fontId="0" fillId="0" borderId="57" xfId="0" applyBorder="1" applyAlignment="1">
      <alignment horizontal="center" vertical="center"/>
    </xf>
    <xf numFmtId="0" fontId="0" fillId="0" borderId="57" xfId="0" applyBorder="1" applyAlignment="1">
      <alignment vertical="center"/>
    </xf>
    <xf numFmtId="0" fontId="23" fillId="0" borderId="68" xfId="38" applyFont="1" applyBorder="1" applyAlignment="1">
      <alignment vertical="center"/>
    </xf>
    <xf numFmtId="0" fontId="23" fillId="0" borderId="69" xfId="0" applyFont="1" applyBorder="1" applyAlignment="1">
      <alignment vertical="center"/>
    </xf>
    <xf numFmtId="0" fontId="23" fillId="26" borderId="32" xfId="38" applyFont="1" applyFill="1" applyBorder="1" applyAlignment="1">
      <alignment horizontal="center" vertical="center"/>
    </xf>
    <xf numFmtId="0" fontId="0" fillId="26" borderId="32" xfId="0" applyFill="1" applyBorder="1" applyAlignment="1">
      <alignment horizontal="center" vertical="center"/>
    </xf>
    <xf numFmtId="0" fontId="0" fillId="26" borderId="58" xfId="0" applyFill="1" applyBorder="1" applyAlignment="1">
      <alignment horizontal="center" vertical="center"/>
    </xf>
    <xf numFmtId="0" fontId="0" fillId="26" borderId="70" xfId="0" applyFill="1" applyBorder="1" applyAlignment="1">
      <alignment horizontal="center" vertical="center"/>
    </xf>
    <xf numFmtId="0" fontId="23" fillId="26" borderId="71" xfId="38" applyFont="1" applyFill="1" applyBorder="1" applyAlignment="1">
      <alignment horizontal="center" vertical="center"/>
    </xf>
    <xf numFmtId="0" fontId="23" fillId="0" borderId="43" xfId="38" applyFont="1" applyBorder="1" applyAlignment="1">
      <alignment horizontal="center" vertical="center" wrapText="1"/>
    </xf>
    <xf numFmtId="0" fontId="0" fillId="0" borderId="44" xfId="0" applyBorder="1" applyAlignment="1">
      <alignment vertical="center"/>
    </xf>
    <xf numFmtId="0" fontId="23" fillId="0" borderId="65" xfId="38" applyFont="1" applyBorder="1" applyAlignment="1">
      <alignment vertical="center"/>
    </xf>
    <xf numFmtId="0" fontId="23" fillId="0" borderId="66" xfId="0" applyFont="1" applyBorder="1" applyAlignment="1">
      <alignment vertical="center"/>
    </xf>
    <xf numFmtId="0" fontId="23" fillId="0" borderId="37" xfId="38" applyFont="1" applyBorder="1" applyAlignment="1">
      <alignment vertical="center"/>
    </xf>
    <xf numFmtId="0" fontId="23" fillId="0" borderId="35" xfId="0" applyFont="1" applyBorder="1" applyAlignment="1">
      <alignment vertical="center"/>
    </xf>
    <xf numFmtId="0" fontId="23" fillId="26" borderId="72" xfId="38" applyFont="1" applyFill="1" applyBorder="1" applyAlignment="1">
      <alignment horizontal="center" vertical="center"/>
    </xf>
    <xf numFmtId="0" fontId="0" fillId="26" borderId="73" xfId="0" applyFill="1" applyBorder="1" applyAlignment="1">
      <alignment horizontal="center" vertical="center"/>
    </xf>
    <xf numFmtId="0" fontId="0" fillId="26" borderId="74" xfId="0" applyFill="1" applyBorder="1" applyAlignment="1">
      <alignment horizontal="center" vertical="center"/>
    </xf>
    <xf numFmtId="0" fontId="0" fillId="26" borderId="75" xfId="0" applyFill="1" applyBorder="1" applyAlignment="1">
      <alignment horizontal="center" vertical="center"/>
    </xf>
    <xf numFmtId="0" fontId="23" fillId="0" borderId="27" xfId="38" applyFont="1" applyBorder="1" applyAlignment="1">
      <alignment horizontal="center" vertical="center"/>
    </xf>
    <xf numFmtId="0" fontId="0" fillId="0" borderId="29" xfId="0" applyBorder="1" applyAlignment="1">
      <alignment horizontal="center" vertical="center"/>
    </xf>
    <xf numFmtId="0" fontId="23" fillId="26" borderId="72" xfId="38" applyNumberFormat="1" applyFont="1" applyFill="1" applyBorder="1" applyAlignment="1">
      <alignment horizontal="center" vertical="center"/>
    </xf>
    <xf numFmtId="0" fontId="0" fillId="26" borderId="73" xfId="0" applyFill="1" applyBorder="1" applyAlignment="1">
      <alignment vertical="center"/>
    </xf>
    <xf numFmtId="0" fontId="0" fillId="26" borderId="74" xfId="0" applyFill="1" applyBorder="1" applyAlignment="1">
      <alignment vertical="center"/>
    </xf>
    <xf numFmtId="0" fontId="0" fillId="26" borderId="75" xfId="0" applyFill="1" applyBorder="1" applyAlignment="1">
      <alignment vertical="center"/>
    </xf>
    <xf numFmtId="0" fontId="23" fillId="0" borderId="30" xfId="38" applyFont="1" applyBorder="1" applyAlignment="1">
      <alignment horizontal="center" vertical="center" wrapText="1"/>
    </xf>
    <xf numFmtId="0" fontId="0" fillId="0" borderId="30" xfId="0" applyBorder="1" applyAlignment="1">
      <alignment horizontal="center" vertical="center"/>
    </xf>
    <xf numFmtId="0" fontId="0" fillId="0" borderId="30" xfId="0" applyBorder="1" applyAlignment="1">
      <alignment vertical="center"/>
    </xf>
    <xf numFmtId="0" fontId="23" fillId="0" borderId="21" xfId="38" applyFont="1" applyBorder="1" applyAlignment="1">
      <alignment horizontal="center" vertical="center"/>
    </xf>
    <xf numFmtId="0" fontId="23" fillId="0" borderId="36" xfId="38" applyFont="1" applyBorder="1" applyAlignment="1">
      <alignment vertical="center"/>
    </xf>
    <xf numFmtId="0" fontId="23" fillId="0" borderId="37" xfId="0" applyFont="1" applyBorder="1" applyAlignment="1">
      <alignment vertical="center"/>
    </xf>
    <xf numFmtId="0" fontId="23" fillId="0" borderId="18" xfId="38" applyFont="1" applyBorder="1" applyAlignment="1">
      <alignment horizontal="center" vertical="center" wrapText="1"/>
    </xf>
    <xf numFmtId="0" fontId="0" fillId="0" borderId="18" xfId="0" applyBorder="1" applyAlignment="1">
      <alignment vertical="center"/>
    </xf>
    <xf numFmtId="0" fontId="21" fillId="0" borderId="0" xfId="38" applyFont="1" applyAlignment="1">
      <alignment vertical="center" wrapText="1"/>
    </xf>
    <xf numFmtId="0" fontId="0" fillId="0" borderId="0" xfId="0" applyAlignment="1">
      <alignment vertical="center"/>
    </xf>
    <xf numFmtId="0" fontId="23" fillId="0" borderId="101" xfId="38" applyFont="1" applyBorder="1" applyAlignment="1">
      <alignment horizontal="center" vertical="center"/>
    </xf>
    <xf numFmtId="0" fontId="23" fillId="0" borderId="36" xfId="38" applyFont="1" applyBorder="1" applyAlignment="1">
      <alignment horizontal="center" vertical="center"/>
    </xf>
    <xf numFmtId="0" fontId="23" fillId="0" borderId="80" xfId="38" applyFont="1" applyBorder="1" applyAlignment="1">
      <alignment horizontal="center" vertical="center"/>
    </xf>
    <xf numFmtId="0" fontId="23" fillId="0" borderId="39" xfId="38" applyFont="1" applyBorder="1" applyAlignment="1">
      <alignment horizontal="center" vertical="center"/>
    </xf>
    <xf numFmtId="0" fontId="0" fillId="0" borderId="67" xfId="0" applyBorder="1" applyAlignment="1">
      <alignment horizontal="center" vertical="center"/>
    </xf>
    <xf numFmtId="49" fontId="23" fillId="0" borderId="101" xfId="38" applyNumberFormat="1" applyFont="1" applyFill="1" applyBorder="1" applyAlignment="1"/>
    <xf numFmtId="49" fontId="23" fillId="0" borderId="0" xfId="38" applyNumberFormat="1" applyFont="1" applyFill="1" applyBorder="1" applyAlignment="1"/>
    <xf numFmtId="49" fontId="23" fillId="0" borderId="0" xfId="38" applyNumberFormat="1" applyFont="1" applyFill="1" applyBorder="1" applyAlignment="1">
      <alignment horizontal="center"/>
    </xf>
    <xf numFmtId="0" fontId="14" fillId="26" borderId="73" xfId="44" applyFill="1" applyBorder="1" applyAlignment="1">
      <alignment horizontal="center" vertical="center"/>
    </xf>
    <xf numFmtId="0" fontId="14" fillId="26" borderId="97" xfId="44" applyFill="1" applyBorder="1" applyAlignment="1">
      <alignment horizontal="center" vertical="center"/>
    </xf>
    <xf numFmtId="0" fontId="14" fillId="26" borderId="96" xfId="44" applyFill="1" applyBorder="1" applyAlignment="1">
      <alignment horizontal="center" vertical="center"/>
    </xf>
    <xf numFmtId="0" fontId="23" fillId="0" borderId="66" xfId="44" applyFont="1" applyBorder="1" applyAlignment="1">
      <alignment vertical="center"/>
    </xf>
    <xf numFmtId="0" fontId="14" fillId="0" borderId="29" xfId="44" applyBorder="1" applyAlignment="1">
      <alignment horizontal="center" vertical="center"/>
    </xf>
    <xf numFmtId="0" fontId="14" fillId="26" borderId="73" xfId="44" applyFill="1" applyBorder="1" applyAlignment="1">
      <alignment vertical="center"/>
    </xf>
    <xf numFmtId="0" fontId="14" fillId="26" borderId="97" xfId="44" applyFill="1" applyBorder="1" applyAlignment="1">
      <alignment vertical="center"/>
    </xf>
    <xf numFmtId="0" fontId="14" fillId="26" borderId="96" xfId="44" applyFill="1" applyBorder="1" applyAlignment="1">
      <alignment vertical="center"/>
    </xf>
    <xf numFmtId="0" fontId="14" fillId="0" borderId="30" xfId="44" applyBorder="1" applyAlignment="1">
      <alignment horizontal="center" vertical="center"/>
    </xf>
    <xf numFmtId="0" fontId="14" fillId="0" borderId="30" xfId="44" applyBorder="1" applyAlignment="1">
      <alignment vertical="center"/>
    </xf>
    <xf numFmtId="0" fontId="23" fillId="0" borderId="69" xfId="44" applyFont="1" applyBorder="1" applyAlignment="1">
      <alignment vertical="center"/>
    </xf>
    <xf numFmtId="0" fontId="14" fillId="0" borderId="44" xfId="44" applyBorder="1" applyAlignment="1">
      <alignment vertical="center"/>
    </xf>
    <xf numFmtId="0" fontId="14" fillId="0" borderId="57" xfId="44" applyBorder="1" applyAlignment="1">
      <alignment horizontal="center" vertical="center"/>
    </xf>
    <xf numFmtId="0" fontId="14" fillId="0" borderId="57" xfId="44" applyBorder="1" applyAlignment="1">
      <alignment vertical="center"/>
    </xf>
    <xf numFmtId="0" fontId="23" fillId="0" borderId="37" xfId="44" applyFont="1" applyBorder="1" applyAlignment="1">
      <alignment vertical="center"/>
    </xf>
    <xf numFmtId="0" fontId="14" fillId="0" borderId="18" xfId="44" applyBorder="1" applyAlignment="1">
      <alignment vertical="center"/>
    </xf>
    <xf numFmtId="0" fontId="23" fillId="26" borderId="94" xfId="38" applyFont="1" applyFill="1" applyBorder="1" applyAlignment="1">
      <alignment horizontal="center" vertical="center"/>
    </xf>
    <xf numFmtId="0" fontId="14" fillId="26" borderId="94" xfId="44" applyFill="1" applyBorder="1" applyAlignment="1">
      <alignment horizontal="center" vertical="center"/>
    </xf>
    <xf numFmtId="0" fontId="14" fillId="26" borderId="93" xfId="44" applyFill="1" applyBorder="1" applyAlignment="1">
      <alignment horizontal="center" vertical="center"/>
    </xf>
    <xf numFmtId="0" fontId="14" fillId="26" borderId="92" xfId="44" applyFill="1" applyBorder="1" applyAlignment="1">
      <alignment horizontal="center" vertical="center"/>
    </xf>
    <xf numFmtId="0" fontId="23" fillId="26" borderId="95" xfId="38" applyFont="1" applyFill="1" applyBorder="1" applyAlignment="1">
      <alignment horizontal="center" vertical="center"/>
    </xf>
    <xf numFmtId="0" fontId="23" fillId="0" borderId="35" xfId="44" applyFont="1" applyBorder="1" applyAlignment="1">
      <alignment vertical="center"/>
    </xf>
    <xf numFmtId="0" fontId="23" fillId="0" borderId="78" xfId="38" applyFont="1" applyBorder="1" applyAlignment="1">
      <alignment horizontal="center" vertical="center" wrapText="1"/>
    </xf>
    <xf numFmtId="0" fontId="14" fillId="0" borderId="100" xfId="44" applyBorder="1" applyAlignment="1">
      <alignment horizontal="center" vertical="center" wrapText="1"/>
    </xf>
    <xf numFmtId="49" fontId="23" fillId="0" borderId="88" xfId="38" applyNumberFormat="1" applyFont="1" applyFill="1" applyBorder="1" applyAlignment="1"/>
    <xf numFmtId="0" fontId="0" fillId="0" borderId="76" xfId="0" applyBorder="1" applyAlignment="1"/>
    <xf numFmtId="0" fontId="23" fillId="0" borderId="40" xfId="38" applyFont="1" applyBorder="1" applyAlignment="1">
      <alignment horizontal="center" vertical="center" wrapText="1"/>
    </xf>
    <xf numFmtId="0" fontId="0" fillId="0" borderId="108" xfId="0" applyBorder="1" applyAlignment="1"/>
    <xf numFmtId="2" fontId="14" fillId="24" borderId="63" xfId="38" applyNumberFormat="1" applyFont="1" applyFill="1" applyBorder="1" applyAlignment="1">
      <alignment horizontal="center" vertical="center"/>
    </xf>
    <xf numFmtId="0" fontId="14" fillId="0" borderId="64" xfId="44" applyBorder="1" applyAlignment="1">
      <alignment horizontal="center" vertical="center"/>
    </xf>
    <xf numFmtId="2" fontId="14" fillId="24" borderId="88" xfId="38" applyNumberFormat="1" applyFont="1" applyFill="1" applyBorder="1" applyAlignment="1">
      <alignment horizontal="center" vertical="center"/>
    </xf>
    <xf numFmtId="2" fontId="14" fillId="24" borderId="37" xfId="38" applyNumberFormat="1" applyFont="1" applyFill="1" applyBorder="1" applyAlignment="1">
      <alignment horizontal="center" vertical="center"/>
    </xf>
    <xf numFmtId="2" fontId="14" fillId="22" borderId="88" xfId="38" applyNumberFormat="1" applyFill="1" applyBorder="1" applyAlignment="1">
      <alignment horizontal="center" vertical="center"/>
    </xf>
    <xf numFmtId="2" fontId="14" fillId="22" borderId="37" xfId="38" applyNumberFormat="1" applyFill="1" applyBorder="1" applyAlignment="1">
      <alignment horizontal="center" vertical="center"/>
    </xf>
    <xf numFmtId="2" fontId="14" fillId="22" borderId="78" xfId="38" applyNumberFormat="1" applyFill="1" applyBorder="1" applyAlignment="1">
      <alignment horizontal="center" vertical="center"/>
    </xf>
    <xf numFmtId="2" fontId="14" fillId="22" borderId="100" xfId="38" applyNumberFormat="1" applyFill="1" applyBorder="1" applyAlignment="1">
      <alignment horizontal="center" vertical="center"/>
    </xf>
    <xf numFmtId="0" fontId="14" fillId="0" borderId="0" xfId="44" applyAlignment="1">
      <alignment vertical="center"/>
    </xf>
    <xf numFmtId="0" fontId="23" fillId="0" borderId="44" xfId="38" applyFont="1" applyBorder="1" applyAlignment="1">
      <alignment horizontal="center" vertical="center" wrapText="1"/>
    </xf>
    <xf numFmtId="49" fontId="23" fillId="0" borderId="63" xfId="38" applyNumberFormat="1" applyFont="1" applyFill="1" applyBorder="1" applyAlignment="1">
      <alignment vertical="center"/>
    </xf>
    <xf numFmtId="49" fontId="23" fillId="0" borderId="64" xfId="38" applyNumberFormat="1" applyFont="1" applyFill="1" applyBorder="1" applyAlignment="1">
      <alignment vertical="center"/>
    </xf>
    <xf numFmtId="49" fontId="23" fillId="0" borderId="28" xfId="38" applyNumberFormat="1" applyFont="1" applyFill="1" applyBorder="1" applyAlignment="1">
      <alignment horizontal="center" vertical="center"/>
    </xf>
    <xf numFmtId="49" fontId="23" fillId="0" borderId="29" xfId="38" applyNumberFormat="1" applyFont="1" applyFill="1" applyBorder="1" applyAlignment="1">
      <alignment horizontal="center" vertical="center"/>
    </xf>
    <xf numFmtId="0" fontId="14" fillId="0" borderId="67" xfId="44" applyBorder="1" applyAlignment="1">
      <alignment horizontal="center" vertical="center"/>
    </xf>
    <xf numFmtId="0" fontId="14" fillId="0" borderId="43" xfId="44" applyBorder="1" applyAlignment="1">
      <alignment vertical="center"/>
    </xf>
    <xf numFmtId="0" fontId="14" fillId="0" borderId="67" xfId="44" applyBorder="1" applyAlignment="1">
      <alignment vertical="center"/>
    </xf>
    <xf numFmtId="0" fontId="23" fillId="0" borderId="68" xfId="44" applyFont="1" applyBorder="1" applyAlignment="1">
      <alignment vertical="center"/>
    </xf>
    <xf numFmtId="0" fontId="23" fillId="0" borderId="95" xfId="38" applyFont="1" applyBorder="1" applyAlignment="1">
      <alignment horizontal="center" vertical="center"/>
    </xf>
    <xf numFmtId="0" fontId="0" fillId="0" borderId="126" xfId="0" applyBorder="1" applyAlignment="1">
      <alignment horizontal="center" vertical="center"/>
    </xf>
    <xf numFmtId="0" fontId="23" fillId="0" borderId="125" xfId="38" applyFont="1" applyBorder="1" applyAlignment="1">
      <alignment horizontal="center" vertical="center"/>
    </xf>
    <xf numFmtId="0" fontId="0" fillId="0" borderId="124" xfId="0" applyBorder="1" applyAlignment="1">
      <alignment horizontal="center" vertical="center"/>
    </xf>
    <xf numFmtId="0" fontId="23" fillId="0" borderId="123" xfId="38" applyFont="1" applyBorder="1" applyAlignment="1">
      <alignment horizontal="center" vertical="center"/>
    </xf>
    <xf numFmtId="0" fontId="0" fillId="0" borderId="122" xfId="0" applyBorder="1" applyAlignment="1">
      <alignment horizontal="center" vertical="center"/>
    </xf>
    <xf numFmtId="0" fontId="23" fillId="26" borderId="94" xfId="38" applyNumberFormat="1" applyFont="1" applyFill="1" applyBorder="1" applyAlignment="1">
      <alignment horizontal="center" vertical="center"/>
    </xf>
    <xf numFmtId="0" fontId="14" fillId="26" borderId="94" xfId="44" applyFill="1" applyBorder="1"/>
    <xf numFmtId="0" fontId="14" fillId="26" borderId="93" xfId="44" applyFill="1" applyBorder="1"/>
    <xf numFmtId="0" fontId="14" fillId="26" borderId="92" xfId="44" applyFill="1" applyBorder="1"/>
    <xf numFmtId="0" fontId="14" fillId="0" borderId="43" xfId="38" applyFont="1" applyBorder="1" applyAlignment="1">
      <alignment horizontal="center" vertical="center"/>
    </xf>
    <xf numFmtId="0" fontId="14" fillId="0" borderId="44" xfId="0" applyFont="1" applyBorder="1" applyAlignment="1">
      <alignment horizontal="center" vertical="center"/>
    </xf>
    <xf numFmtId="0" fontId="14" fillId="0" borderId="24" xfId="0" applyFont="1" applyBorder="1" applyAlignment="1">
      <alignment horizontal="center" vertical="center"/>
    </xf>
    <xf numFmtId="0" fontId="26" fillId="0" borderId="43" xfId="0" applyFont="1" applyBorder="1" applyAlignment="1">
      <alignment horizontal="center" vertical="center" textRotation="90" shrinkToFit="1"/>
    </xf>
    <xf numFmtId="0" fontId="26" fillId="0" borderId="44" xfId="0" applyFont="1" applyBorder="1" applyAlignment="1">
      <alignment horizontal="center" vertical="center" textRotation="90" shrinkToFit="1"/>
    </xf>
    <xf numFmtId="0" fontId="26" fillId="0" borderId="24" xfId="0" applyFont="1" applyBorder="1" applyAlignment="1">
      <alignment horizontal="center" vertical="center" textRotation="90"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24" xfId="0" applyBorder="1" applyAlignment="1">
      <alignment horizontal="center" vertical="center"/>
    </xf>
    <xf numFmtId="164" fontId="26" fillId="0" borderId="43" xfId="0" applyNumberFormat="1" applyFont="1" applyBorder="1" applyAlignment="1">
      <alignment horizontal="center" vertical="center" textRotation="90"/>
    </xf>
    <xf numFmtId="164" fontId="26" fillId="0" borderId="44" xfId="0" applyNumberFormat="1" applyFont="1" applyBorder="1" applyAlignment="1">
      <alignment horizontal="center" vertical="center" textRotation="90"/>
    </xf>
    <xf numFmtId="164" fontId="26" fillId="0" borderId="24" xfId="0" applyNumberFormat="1" applyFont="1" applyBorder="1" applyAlignment="1">
      <alignment horizontal="center" vertical="center" textRotation="90"/>
    </xf>
    <xf numFmtId="0" fontId="26" fillId="0" borderId="43" xfId="0" applyFont="1" applyBorder="1" applyAlignment="1">
      <alignment horizontal="center" vertical="center" textRotation="90"/>
    </xf>
    <xf numFmtId="0" fontId="26" fillId="0" borderId="44" xfId="0" applyFont="1" applyBorder="1" applyAlignment="1">
      <alignment horizontal="center" vertical="center" textRotation="90"/>
    </xf>
    <xf numFmtId="0" fontId="26" fillId="0" borderId="24" xfId="0" applyFont="1" applyBorder="1" applyAlignment="1">
      <alignment horizontal="center" vertical="center" textRotation="90"/>
    </xf>
    <xf numFmtId="0" fontId="26" fillId="0" borderId="18" xfId="0" applyFont="1" applyBorder="1" applyAlignment="1">
      <alignment horizontal="center" vertical="center" textRotation="90"/>
    </xf>
    <xf numFmtId="0" fontId="0" fillId="0" borderId="18" xfId="0" applyBorder="1" applyAlignment="1">
      <alignment horizontal="center" vertical="center"/>
    </xf>
    <xf numFmtId="0" fontId="14" fillId="0" borderId="18" xfId="38" applyFont="1" applyBorder="1" applyAlignment="1">
      <alignment horizontal="center" vertical="center"/>
    </xf>
    <xf numFmtId="0" fontId="21" fillId="0" borderId="88" xfId="44" applyFont="1" applyBorder="1" applyAlignment="1">
      <alignment horizontal="center" vertical="center"/>
    </xf>
    <xf numFmtId="0" fontId="21" fillId="0" borderId="37" xfId="44" applyFont="1" applyBorder="1" applyAlignment="1">
      <alignment horizontal="center" vertical="center"/>
    </xf>
    <xf numFmtId="0" fontId="21" fillId="0" borderId="84" xfId="44" applyFont="1" applyBorder="1" applyAlignment="1">
      <alignment vertical="center"/>
    </xf>
    <xf numFmtId="0" fontId="14" fillId="0" borderId="39" xfId="44" applyBorder="1" applyAlignment="1">
      <alignment vertical="center"/>
    </xf>
    <xf numFmtId="0" fontId="14" fillId="0" borderId="82" xfId="44" applyBorder="1" applyAlignment="1">
      <alignment vertical="center"/>
    </xf>
    <xf numFmtId="0" fontId="14" fillId="0" borderId="0" xfId="44" applyBorder="1" applyAlignment="1">
      <alignment vertical="center"/>
    </xf>
    <xf numFmtId="0" fontId="14" fillId="0" borderId="86" xfId="44" applyBorder="1" applyAlignment="1">
      <alignment vertical="center"/>
    </xf>
    <xf numFmtId="0" fontId="14" fillId="0" borderId="31" xfId="44" applyBorder="1" applyAlignment="1">
      <alignment vertical="center"/>
    </xf>
    <xf numFmtId="0" fontId="21" fillId="0" borderId="38" xfId="44" applyFont="1" applyBorder="1" applyAlignment="1">
      <alignment vertical="center"/>
    </xf>
    <xf numFmtId="0" fontId="14" fillId="0" borderId="40" xfId="44" applyBorder="1" applyAlignment="1">
      <alignment vertical="center"/>
    </xf>
    <xf numFmtId="0" fontId="14" fillId="0" borderId="34" xfId="44" applyBorder="1" applyAlignment="1">
      <alignment vertical="center"/>
    </xf>
    <xf numFmtId="0" fontId="14" fillId="0" borderId="41" xfId="44" applyBorder="1" applyAlignment="1">
      <alignment vertical="center"/>
    </xf>
    <xf numFmtId="0" fontId="14" fillId="0" borderId="33" xfId="44" applyBorder="1" applyAlignment="1">
      <alignment vertical="center"/>
    </xf>
    <xf numFmtId="0" fontId="14" fillId="0" borderId="42" xfId="44" applyBorder="1" applyAlignment="1">
      <alignment vertical="center"/>
    </xf>
    <xf numFmtId="0" fontId="14" fillId="0" borderId="85" xfId="44" applyBorder="1" applyAlignment="1">
      <alignment vertical="center"/>
    </xf>
    <xf numFmtId="0" fontId="14" fillId="0" borderId="83" xfId="44" applyBorder="1" applyAlignment="1">
      <alignment vertical="center"/>
    </xf>
    <xf numFmtId="0" fontId="14" fillId="0" borderId="87" xfId="44" applyBorder="1" applyAlignment="1">
      <alignment vertical="center"/>
    </xf>
    <xf numFmtId="0" fontId="14" fillId="0" borderId="37" xfId="44" applyBorder="1" applyAlignment="1">
      <alignment horizontal="center" vertical="center"/>
    </xf>
    <xf numFmtId="0" fontId="14" fillId="0" borderId="88" xfId="44" applyFont="1" applyBorder="1" applyAlignment="1">
      <alignment vertical="center" wrapText="1"/>
    </xf>
    <xf numFmtId="0" fontId="14" fillId="0" borderId="37" xfId="44" applyBorder="1" applyAlignment="1">
      <alignment vertical="center" wrapText="1"/>
    </xf>
    <xf numFmtId="0" fontId="21" fillId="0" borderId="84" xfId="44" applyFont="1" applyBorder="1" applyAlignment="1">
      <alignment vertical="top"/>
    </xf>
    <xf numFmtId="0" fontId="14" fillId="0" borderId="39" xfId="44" applyBorder="1" applyAlignment="1">
      <alignment vertical="top"/>
    </xf>
    <xf numFmtId="0" fontId="14" fillId="0" borderId="85" xfId="44" applyBorder="1" applyAlignment="1"/>
    <xf numFmtId="0" fontId="14" fillId="0" borderId="82" xfId="44" applyBorder="1" applyAlignment="1">
      <alignment vertical="top"/>
    </xf>
    <xf numFmtId="0" fontId="14" fillId="0" borderId="0" xfId="44" applyBorder="1" applyAlignment="1">
      <alignment vertical="top"/>
    </xf>
    <xf numFmtId="0" fontId="14" fillId="0" borderId="83" xfId="44" applyBorder="1" applyAlignment="1"/>
    <xf numFmtId="0" fontId="14" fillId="0" borderId="89" xfId="44" applyBorder="1" applyAlignment="1">
      <alignment vertical="top"/>
    </xf>
    <xf numFmtId="0" fontId="14" fillId="0" borderId="90" xfId="44" applyBorder="1" applyAlignment="1">
      <alignment vertical="top"/>
    </xf>
    <xf numFmtId="0" fontId="14" fillId="0" borderId="91" xfId="44" applyBorder="1" applyAlignment="1"/>
    <xf numFmtId="0" fontId="21" fillId="0" borderId="36" xfId="44" applyFont="1" applyBorder="1" applyAlignment="1">
      <alignment horizontal="center" vertical="center"/>
    </xf>
    <xf numFmtId="0" fontId="21" fillId="0" borderId="104" xfId="44" applyFont="1" applyBorder="1" applyAlignment="1">
      <alignment vertical="center"/>
    </xf>
    <xf numFmtId="0" fontId="14" fillId="0" borderId="97" xfId="44" applyBorder="1" applyAlignment="1">
      <alignment vertical="center"/>
    </xf>
    <xf numFmtId="0" fontId="14" fillId="0" borderId="89" xfId="44" applyBorder="1" applyAlignment="1">
      <alignment vertical="center"/>
    </xf>
    <xf numFmtId="0" fontId="14" fillId="0" borderId="90" xfId="44" applyBorder="1" applyAlignment="1">
      <alignment vertical="center"/>
    </xf>
    <xf numFmtId="0" fontId="21" fillId="0" borderId="105" xfId="44" applyFont="1" applyBorder="1" applyAlignment="1">
      <alignment vertical="center"/>
    </xf>
    <xf numFmtId="0" fontId="14" fillId="0" borderId="106" xfId="44" applyBorder="1" applyAlignment="1">
      <alignment vertical="center"/>
    </xf>
    <xf numFmtId="0" fontId="14" fillId="0" borderId="107" xfId="44" applyBorder="1" applyAlignment="1">
      <alignment vertical="center"/>
    </xf>
    <xf numFmtId="0" fontId="14" fillId="0" borderId="108" xfId="44" applyBorder="1" applyAlignment="1">
      <alignment vertical="center"/>
    </xf>
    <xf numFmtId="0" fontId="14" fillId="0" borderId="96" xfId="44" applyBorder="1" applyAlignment="1">
      <alignment vertical="center"/>
    </xf>
    <xf numFmtId="0" fontId="14" fillId="0" borderId="91" xfId="44" applyBorder="1" applyAlignment="1">
      <alignment vertical="center"/>
    </xf>
    <xf numFmtId="0" fontId="21" fillId="0" borderId="86" xfId="44" applyFont="1" applyBorder="1" applyAlignment="1">
      <alignment horizontal="center" vertical="center"/>
    </xf>
    <xf numFmtId="0" fontId="14" fillId="0" borderId="31" xfId="44" applyBorder="1" applyAlignment="1">
      <alignment horizontal="center" vertical="center"/>
    </xf>
    <xf numFmtId="0" fontId="14" fillId="0" borderId="36" xfId="44" applyBorder="1" applyAlignment="1">
      <alignment vertical="center" wrapText="1"/>
    </xf>
    <xf numFmtId="0" fontId="14" fillId="0" borderId="84" xfId="44" applyFont="1" applyBorder="1" applyAlignment="1">
      <alignment vertical="center" wrapText="1"/>
    </xf>
    <xf numFmtId="0" fontId="14" fillId="0" borderId="39" xfId="44" applyBorder="1" applyAlignment="1">
      <alignment vertical="center" wrapText="1"/>
    </xf>
    <xf numFmtId="0" fontId="21" fillId="0" borderId="104" xfId="44" applyFont="1" applyBorder="1" applyAlignment="1">
      <alignment vertical="top"/>
    </xf>
    <xf numFmtId="0" fontId="14" fillId="0" borderId="97" xfId="44" applyBorder="1" applyAlignment="1">
      <alignment vertical="top"/>
    </xf>
    <xf numFmtId="0" fontId="14" fillId="0" borderId="96" xfId="44" applyBorder="1" applyAlignment="1"/>
    <xf numFmtId="0" fontId="21" fillId="0" borderId="63" xfId="44" applyFont="1" applyBorder="1" applyAlignment="1">
      <alignment horizontal="center" vertical="center"/>
    </xf>
    <xf numFmtId="0" fontId="14" fillId="0" borderId="101" xfId="44" applyBorder="1" applyAlignment="1">
      <alignment horizontal="center" vertical="center"/>
    </xf>
    <xf numFmtId="0" fontId="14" fillId="0" borderId="78" xfId="44" applyFont="1" applyBorder="1" applyAlignment="1">
      <alignment vertical="center" wrapText="1"/>
    </xf>
    <xf numFmtId="0" fontId="14" fillId="0" borderId="103" xfId="44" applyFont="1" applyBorder="1" applyAlignment="1">
      <alignment vertical="center" wrapText="1"/>
    </xf>
  </cellXfs>
  <cellStyles count="45">
    <cellStyle name="20% - הדגשה1" xfId="1" builtinId="30" customBuiltin="1"/>
    <cellStyle name="20% - הדגשה2" xfId="2" builtinId="34" customBuiltin="1"/>
    <cellStyle name="20% - הדגשה3" xfId="3" builtinId="38" customBuiltin="1"/>
    <cellStyle name="20% - הדגשה4" xfId="4" builtinId="42" customBuiltin="1"/>
    <cellStyle name="20% - הדגשה5" xfId="5" builtinId="46" customBuiltin="1"/>
    <cellStyle name="20% - הדגשה6" xfId="6" builtinId="50" customBuiltin="1"/>
    <cellStyle name="40% - הדגשה1" xfId="7" builtinId="31" customBuiltin="1"/>
    <cellStyle name="40% - הדגשה2" xfId="8" builtinId="35" customBuiltin="1"/>
    <cellStyle name="40% - הדגשה3" xfId="9" builtinId="39" customBuiltin="1"/>
    <cellStyle name="40% - הדגשה4" xfId="10" builtinId="43" customBuiltin="1"/>
    <cellStyle name="40% - הדגשה5" xfId="11" builtinId="47" customBuiltin="1"/>
    <cellStyle name="40% - הדגשה6" xfId="12" builtinId="51" customBuiltin="1"/>
    <cellStyle name="60% - הדגשה1" xfId="13" builtinId="32" customBuiltin="1"/>
    <cellStyle name="60% - הדגשה2" xfId="14" builtinId="36" customBuiltin="1"/>
    <cellStyle name="60% - הדגשה3" xfId="15" builtinId="40" customBuiltin="1"/>
    <cellStyle name="60% - הדגשה4" xfId="16" builtinId="44" customBuiltin="1"/>
    <cellStyle name="60% - הדגשה5" xfId="17" builtinId="48" customBuiltin="1"/>
    <cellStyle name="60% - הדגשה6" xfId="18" builtinId="52" customBuiltin="1"/>
    <cellStyle name="Normal" xfId="0" builtinId="0"/>
    <cellStyle name="Normal 2" xfId="44"/>
    <cellStyle name="Normal_Target Times for Multi Classes-Iss4" xfId="38"/>
    <cellStyle name="הדגשה1" xfId="19" builtinId="29" customBuiltin="1"/>
    <cellStyle name="הדגשה2" xfId="20" builtinId="33" customBuiltin="1"/>
    <cellStyle name="הדגשה3" xfId="21" builtinId="37" customBuiltin="1"/>
    <cellStyle name="הדגשה4" xfId="22" builtinId="41" customBuiltin="1"/>
    <cellStyle name="הדגשה5" xfId="23" builtinId="45" customBuiltin="1"/>
    <cellStyle name="הדגשה6" xfId="24" builtinId="49" customBuiltin="1"/>
    <cellStyle name="היפר-קישור" xfId="34" builtinId="8"/>
    <cellStyle name="הערה" xfId="39" builtinId="10" customBuiltin="1"/>
    <cellStyle name="חישוב" xfId="26" builtinId="22" customBuiltin="1"/>
    <cellStyle name="טוב" xfId="29" builtinId="26" customBuiltin="1"/>
    <cellStyle name="טקסט אזהרה" xfId="43" builtinId="11" customBuiltin="1"/>
    <cellStyle name="טקסט הסברי" xfId="28" builtinId="53" customBuiltin="1"/>
    <cellStyle name="כותרת" xfId="41" builtinId="15" customBuiltin="1"/>
    <cellStyle name="כותרת 1" xfId="30" builtinId="16" customBuiltin="1"/>
    <cellStyle name="כותרת 2" xfId="31" builtinId="17" customBuiltin="1"/>
    <cellStyle name="כותרת 3" xfId="32" builtinId="18" customBuiltin="1"/>
    <cellStyle name="כותרת 4" xfId="33" builtinId="19" customBuiltin="1"/>
    <cellStyle name="ניטראלי" xfId="37" builtinId="28" customBuiltin="1"/>
    <cellStyle name="סה&quot;כ" xfId="42" builtinId="25" customBuiltin="1"/>
    <cellStyle name="פלט" xfId="40" builtinId="21" customBuiltin="1"/>
    <cellStyle name="קלט" xfId="35" builtinId="20" customBuiltin="1"/>
    <cellStyle name="רע" xfId="25" builtinId="27" customBuiltin="1"/>
    <cellStyle name="תא מסומן" xfId="27" builtinId="23" customBuiltin="1"/>
    <cellStyle name="תא מקושר" xfId="36" builtinId="24" customBuiltin="1"/>
  </cellStyles>
  <dxfs count="81">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41"/>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pbelljames@btinterne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FD44"/>
  <sheetViews>
    <sheetView zoomScale="93" zoomScaleNormal="93" workbookViewId="0">
      <selection activeCell="A2" sqref="A2:B2"/>
    </sheetView>
  </sheetViews>
  <sheetFormatPr defaultRowHeight="15" x14ac:dyDescent="0.2"/>
  <cols>
    <col min="1" max="2" width="82.85546875" style="69" customWidth="1"/>
    <col min="3" max="16384" width="9.140625" style="69"/>
  </cols>
  <sheetData>
    <row r="1" spans="1:2" ht="8.25" customHeight="1" x14ac:dyDescent="0.2">
      <c r="A1" s="105"/>
    </row>
    <row r="2" spans="1:2" s="67" customFormat="1" ht="18" x14ac:dyDescent="0.25">
      <c r="A2" s="344" t="s">
        <v>146</v>
      </c>
      <c r="B2" s="345"/>
    </row>
    <row r="3" spans="1:2" ht="8.1" customHeight="1" x14ac:dyDescent="0.25">
      <c r="A3" s="68"/>
    </row>
    <row r="4" spans="1:2" ht="15.75" x14ac:dyDescent="0.25">
      <c r="A4" s="346" t="s">
        <v>47</v>
      </c>
      <c r="B4" s="347"/>
    </row>
    <row r="5" spans="1:2" s="309" customFormat="1" ht="14.25" x14ac:dyDescent="0.2">
      <c r="A5" s="340" t="s">
        <v>68</v>
      </c>
      <c r="B5" s="310" t="s">
        <v>165</v>
      </c>
    </row>
    <row r="6" spans="1:2" s="309" customFormat="1" ht="14.25" x14ac:dyDescent="0.2">
      <c r="A6" s="310" t="s">
        <v>145</v>
      </c>
      <c r="B6" s="310" t="s">
        <v>169</v>
      </c>
    </row>
    <row r="7" spans="1:2" s="309" customFormat="1" ht="14.25" x14ac:dyDescent="0.2">
      <c r="A7" s="310" t="s">
        <v>66</v>
      </c>
      <c r="B7" s="310" t="s">
        <v>166</v>
      </c>
    </row>
    <row r="8" spans="1:2" s="309" customFormat="1" ht="14.25" x14ac:dyDescent="0.2">
      <c r="A8" s="310" t="s">
        <v>131</v>
      </c>
      <c r="B8" s="341" t="s">
        <v>92</v>
      </c>
    </row>
    <row r="9" spans="1:2" s="309" customFormat="1" ht="14.25" x14ac:dyDescent="0.2">
      <c r="A9" s="341" t="s">
        <v>132</v>
      </c>
      <c r="B9" s="341" t="s">
        <v>93</v>
      </c>
    </row>
    <row r="10" spans="1:2" s="309" customFormat="1" ht="14.25" x14ac:dyDescent="0.2">
      <c r="A10" s="341" t="s">
        <v>133</v>
      </c>
      <c r="B10" s="341" t="s">
        <v>144</v>
      </c>
    </row>
    <row r="11" spans="1:2" s="309" customFormat="1" ht="14.25" x14ac:dyDescent="0.2">
      <c r="A11" s="341" t="s">
        <v>164</v>
      </c>
      <c r="B11" s="310" t="s">
        <v>167</v>
      </c>
    </row>
    <row r="12" spans="1:2" s="309" customFormat="1" ht="14.25" x14ac:dyDescent="0.2">
      <c r="A12" s="341" t="s">
        <v>173</v>
      </c>
      <c r="B12" s="310" t="s">
        <v>170</v>
      </c>
    </row>
    <row r="13" spans="1:2" s="309" customFormat="1" ht="14.25" x14ac:dyDescent="0.2">
      <c r="A13" s="341" t="s">
        <v>67</v>
      </c>
      <c r="B13" s="310" t="s">
        <v>168</v>
      </c>
    </row>
    <row r="14" spans="1:2" s="309" customFormat="1" ht="14.25" x14ac:dyDescent="0.2">
      <c r="A14" s="341" t="s">
        <v>172</v>
      </c>
      <c r="B14" s="310" t="s">
        <v>171</v>
      </c>
    </row>
    <row r="15" spans="1:2" s="309" customFormat="1" ht="14.25" x14ac:dyDescent="0.2">
      <c r="A15" s="341" t="s">
        <v>134</v>
      </c>
    </row>
    <row r="16" spans="1:2" s="309" customFormat="1" ht="14.25" x14ac:dyDescent="0.2">
      <c r="A16" s="341" t="s">
        <v>135</v>
      </c>
    </row>
    <row r="17" spans="1:16384" ht="8.1" customHeight="1" x14ac:dyDescent="0.25">
      <c r="A17" s="70"/>
    </row>
    <row r="18" spans="1:16384" ht="15.75" x14ac:dyDescent="0.25">
      <c r="A18" s="348" t="s">
        <v>98</v>
      </c>
      <c r="B18" s="347"/>
    </row>
    <row r="19" spans="1:16384" s="309" customFormat="1" ht="14.25" x14ac:dyDescent="0.2">
      <c r="A19" s="309" t="s">
        <v>65</v>
      </c>
    </row>
    <row r="20" spans="1:16384" s="309" customFormat="1" ht="14.25" x14ac:dyDescent="0.2">
      <c r="A20" s="309" t="s">
        <v>175</v>
      </c>
    </row>
    <row r="21" spans="1:16384" s="309" customFormat="1" ht="14.25" x14ac:dyDescent="0.2">
      <c r="A21" s="309" t="s">
        <v>174</v>
      </c>
    </row>
    <row r="22" spans="1:16384" ht="8.1" customHeight="1" x14ac:dyDescent="0.25">
      <c r="A22" s="70"/>
    </row>
    <row r="23" spans="1:16384" ht="15.75" x14ac:dyDescent="0.25">
      <c r="A23" s="346" t="s">
        <v>48</v>
      </c>
      <c r="B23" s="347"/>
    </row>
    <row r="24" spans="1:16384" s="309" customFormat="1" ht="14.25" x14ac:dyDescent="0.2">
      <c r="A24" s="341" t="s">
        <v>58</v>
      </c>
      <c r="B24" s="310" t="s">
        <v>136</v>
      </c>
    </row>
    <row r="25" spans="1:16384" s="309" customFormat="1" ht="14.25" x14ac:dyDescent="0.2">
      <c r="A25" s="341" t="s">
        <v>57</v>
      </c>
      <c r="B25" s="310" t="s">
        <v>137</v>
      </c>
    </row>
    <row r="26" spans="1:16384" ht="5.25" customHeight="1" x14ac:dyDescent="0.2"/>
    <row r="27" spans="1:16384" s="342" customFormat="1" ht="120.75" customHeight="1" x14ac:dyDescent="0.2">
      <c r="A27" s="349" t="s">
        <v>177</v>
      </c>
      <c r="B27" s="349"/>
    </row>
    <row r="28" spans="1:16384" s="121" customFormat="1" ht="6" customHeight="1" x14ac:dyDescent="0.2">
      <c r="A28" s="277"/>
    </row>
    <row r="29" spans="1:16384" s="342" customFormat="1" ht="14.25" x14ac:dyDescent="0.2">
      <c r="A29" s="349" t="s">
        <v>49</v>
      </c>
      <c r="B29" s="349"/>
    </row>
    <row r="30" spans="1:16384" s="121" customFormat="1" ht="8.1" customHeight="1" x14ac:dyDescent="0.2"/>
    <row r="31" spans="1:16384" s="342" customFormat="1" ht="44.25" customHeight="1" x14ac:dyDescent="0.2">
      <c r="A31" s="350" t="s">
        <v>147</v>
      </c>
      <c r="B31" s="350"/>
      <c r="C31" s="350"/>
      <c r="D31" s="350"/>
      <c r="E31" s="350"/>
      <c r="F31" s="350"/>
      <c r="G31" s="350"/>
      <c r="H31" s="350"/>
      <c r="I31" s="350"/>
      <c r="J31" s="350"/>
      <c r="K31" s="350"/>
      <c r="L31" s="350"/>
      <c r="M31" s="350"/>
      <c r="N31" s="350"/>
      <c r="O31" s="350"/>
      <c r="P31" s="350"/>
      <c r="Q31" s="350"/>
      <c r="R31" s="350"/>
      <c r="S31" s="350"/>
      <c r="T31" s="350"/>
      <c r="U31" s="350"/>
      <c r="V31" s="350"/>
      <c r="W31" s="350"/>
      <c r="X31" s="350"/>
      <c r="Y31" s="350"/>
      <c r="Z31" s="350"/>
      <c r="AA31" s="350"/>
      <c r="AB31" s="350"/>
      <c r="AC31" s="350"/>
      <c r="AD31" s="350"/>
      <c r="AE31" s="350"/>
      <c r="AF31" s="350"/>
      <c r="AG31" s="350"/>
      <c r="AH31" s="350"/>
      <c r="AI31" s="350"/>
      <c r="AJ31" s="350"/>
      <c r="AK31" s="350"/>
      <c r="AL31" s="350"/>
      <c r="AM31" s="350"/>
      <c r="AN31" s="350"/>
      <c r="AO31" s="350"/>
      <c r="AP31" s="350"/>
      <c r="AQ31" s="350"/>
      <c r="AR31" s="350"/>
      <c r="AS31" s="350"/>
      <c r="AT31" s="350"/>
      <c r="AU31" s="350"/>
      <c r="AV31" s="350"/>
      <c r="AW31" s="350"/>
      <c r="AX31" s="350"/>
      <c r="AY31" s="350"/>
      <c r="AZ31" s="350"/>
      <c r="BA31" s="350"/>
      <c r="BB31" s="350"/>
      <c r="BC31" s="350"/>
      <c r="BD31" s="350"/>
      <c r="BE31" s="350"/>
      <c r="BF31" s="350"/>
      <c r="BG31" s="350"/>
      <c r="BH31" s="350"/>
      <c r="BI31" s="350"/>
      <c r="BJ31" s="350"/>
      <c r="BK31" s="350"/>
      <c r="BL31" s="350"/>
      <c r="BM31" s="350"/>
      <c r="BN31" s="350"/>
      <c r="BO31" s="350"/>
      <c r="BP31" s="350"/>
      <c r="BQ31" s="350"/>
      <c r="BR31" s="350"/>
      <c r="BS31" s="350"/>
      <c r="BT31" s="350"/>
      <c r="BU31" s="350"/>
      <c r="BV31" s="350"/>
      <c r="BW31" s="350"/>
      <c r="BX31" s="350"/>
      <c r="BY31" s="350"/>
      <c r="BZ31" s="350"/>
      <c r="CA31" s="350"/>
      <c r="CB31" s="350"/>
      <c r="CC31" s="350"/>
      <c r="CD31" s="350"/>
      <c r="CE31" s="350"/>
      <c r="CF31" s="350"/>
      <c r="CG31" s="350"/>
      <c r="CH31" s="350"/>
      <c r="CI31" s="350"/>
      <c r="CJ31" s="350"/>
      <c r="CK31" s="350"/>
      <c r="CL31" s="350"/>
      <c r="CM31" s="350"/>
      <c r="CN31" s="350"/>
      <c r="CO31" s="350"/>
      <c r="CP31" s="350"/>
      <c r="CQ31" s="350"/>
      <c r="CR31" s="350"/>
      <c r="CS31" s="350"/>
      <c r="CT31" s="350"/>
      <c r="CU31" s="350"/>
      <c r="CV31" s="350"/>
      <c r="CW31" s="350"/>
      <c r="CX31" s="350"/>
      <c r="CY31" s="350"/>
      <c r="CZ31" s="350"/>
      <c r="DA31" s="350"/>
      <c r="DB31" s="350"/>
      <c r="DC31" s="350"/>
      <c r="DD31" s="350"/>
      <c r="DE31" s="350"/>
      <c r="DF31" s="350"/>
      <c r="DG31" s="350"/>
      <c r="DH31" s="350"/>
      <c r="DI31" s="350"/>
      <c r="DJ31" s="350"/>
      <c r="DK31" s="350"/>
      <c r="DL31" s="350"/>
      <c r="DM31" s="350"/>
      <c r="DN31" s="350"/>
      <c r="DO31" s="350"/>
      <c r="DP31" s="350"/>
      <c r="DQ31" s="350"/>
      <c r="DR31" s="350"/>
      <c r="DS31" s="350"/>
      <c r="DT31" s="350"/>
      <c r="DU31" s="350"/>
      <c r="DV31" s="350"/>
      <c r="DW31" s="350"/>
      <c r="DX31" s="350"/>
      <c r="DY31" s="350"/>
      <c r="DZ31" s="350"/>
      <c r="EA31" s="350"/>
      <c r="EB31" s="350"/>
      <c r="EC31" s="350"/>
      <c r="ED31" s="350"/>
      <c r="EE31" s="350"/>
      <c r="EF31" s="350"/>
      <c r="EG31" s="350"/>
      <c r="EH31" s="350"/>
      <c r="EI31" s="350"/>
      <c r="EJ31" s="350"/>
      <c r="EK31" s="350"/>
      <c r="EL31" s="350"/>
      <c r="EM31" s="350"/>
      <c r="EN31" s="350"/>
      <c r="EO31" s="350"/>
      <c r="EP31" s="350"/>
      <c r="EQ31" s="350"/>
      <c r="ER31" s="350"/>
      <c r="ES31" s="350"/>
      <c r="ET31" s="350"/>
      <c r="EU31" s="350"/>
      <c r="EV31" s="350"/>
      <c r="EW31" s="350"/>
      <c r="EX31" s="350"/>
      <c r="EY31" s="350"/>
      <c r="EZ31" s="350"/>
      <c r="FA31" s="350"/>
      <c r="FB31" s="350"/>
      <c r="FC31" s="350"/>
      <c r="FD31" s="350"/>
      <c r="FE31" s="350"/>
      <c r="FF31" s="350"/>
      <c r="FG31" s="350"/>
      <c r="FH31" s="350"/>
      <c r="FI31" s="350"/>
      <c r="FJ31" s="350"/>
      <c r="FK31" s="350"/>
      <c r="FL31" s="350"/>
      <c r="FM31" s="350"/>
      <c r="FN31" s="350"/>
      <c r="FO31" s="350"/>
      <c r="FP31" s="350"/>
      <c r="FQ31" s="350"/>
      <c r="FR31" s="350"/>
      <c r="FS31" s="350"/>
      <c r="FT31" s="350"/>
      <c r="FU31" s="350"/>
      <c r="FV31" s="350"/>
      <c r="FW31" s="350"/>
      <c r="FX31" s="350"/>
      <c r="FY31" s="350"/>
      <c r="FZ31" s="350"/>
      <c r="GA31" s="350"/>
      <c r="GB31" s="350"/>
      <c r="GC31" s="350"/>
      <c r="GD31" s="350"/>
      <c r="GE31" s="350"/>
      <c r="GF31" s="350"/>
      <c r="GG31" s="350"/>
      <c r="GH31" s="350"/>
      <c r="GI31" s="350"/>
      <c r="GJ31" s="350"/>
      <c r="GK31" s="350"/>
      <c r="GL31" s="350"/>
      <c r="GM31" s="350"/>
      <c r="GN31" s="350"/>
      <c r="GO31" s="350"/>
      <c r="GP31" s="350"/>
      <c r="GQ31" s="350"/>
      <c r="GR31" s="350"/>
      <c r="GS31" s="350"/>
      <c r="GT31" s="350"/>
      <c r="GU31" s="350"/>
      <c r="GV31" s="350"/>
      <c r="GW31" s="350"/>
      <c r="GX31" s="350"/>
      <c r="GY31" s="350"/>
      <c r="GZ31" s="350"/>
      <c r="HA31" s="350"/>
      <c r="HB31" s="350"/>
      <c r="HC31" s="350"/>
      <c r="HD31" s="350"/>
      <c r="HE31" s="350"/>
      <c r="HF31" s="350"/>
      <c r="HG31" s="350"/>
      <c r="HH31" s="350"/>
      <c r="HI31" s="350"/>
      <c r="HJ31" s="350"/>
      <c r="HK31" s="350"/>
      <c r="HL31" s="350"/>
      <c r="HM31" s="350"/>
      <c r="HN31" s="350"/>
      <c r="HO31" s="350"/>
      <c r="HP31" s="350"/>
      <c r="HQ31" s="350"/>
      <c r="HR31" s="350"/>
      <c r="HS31" s="350"/>
      <c r="HT31" s="350"/>
      <c r="HU31" s="350"/>
      <c r="HV31" s="350"/>
      <c r="HW31" s="350"/>
      <c r="HX31" s="350"/>
      <c r="HY31" s="350"/>
      <c r="HZ31" s="350"/>
      <c r="IA31" s="350"/>
      <c r="IB31" s="350"/>
      <c r="IC31" s="350"/>
      <c r="ID31" s="350"/>
      <c r="IE31" s="350"/>
      <c r="IF31" s="350"/>
      <c r="IG31" s="350"/>
      <c r="IH31" s="350"/>
      <c r="II31" s="350"/>
      <c r="IJ31" s="350"/>
      <c r="IK31" s="350"/>
      <c r="IL31" s="350"/>
      <c r="IM31" s="350"/>
      <c r="IN31" s="350"/>
      <c r="IO31" s="350"/>
      <c r="IP31" s="350"/>
      <c r="IQ31" s="350"/>
      <c r="IR31" s="350"/>
      <c r="IS31" s="350"/>
      <c r="IT31" s="350"/>
      <c r="IU31" s="350"/>
      <c r="IV31" s="350"/>
      <c r="IW31" s="350"/>
      <c r="IX31" s="350"/>
      <c r="IY31" s="350"/>
      <c r="IZ31" s="350"/>
      <c r="JA31" s="350"/>
      <c r="JB31" s="350"/>
      <c r="JC31" s="350"/>
      <c r="JD31" s="350"/>
      <c r="JE31" s="350"/>
      <c r="JF31" s="350"/>
      <c r="JG31" s="350"/>
      <c r="JH31" s="350"/>
      <c r="JI31" s="350"/>
      <c r="JJ31" s="350"/>
      <c r="JK31" s="350"/>
      <c r="JL31" s="350"/>
      <c r="JM31" s="350"/>
      <c r="JN31" s="350"/>
      <c r="JO31" s="350"/>
      <c r="JP31" s="350"/>
      <c r="JQ31" s="350"/>
      <c r="JR31" s="350"/>
      <c r="JS31" s="350"/>
      <c r="JT31" s="350"/>
      <c r="JU31" s="350"/>
      <c r="JV31" s="350"/>
      <c r="JW31" s="350"/>
      <c r="JX31" s="350"/>
      <c r="JY31" s="350"/>
      <c r="JZ31" s="350"/>
      <c r="KA31" s="350"/>
      <c r="KB31" s="350"/>
      <c r="KC31" s="350"/>
      <c r="KD31" s="350"/>
      <c r="KE31" s="350"/>
      <c r="KF31" s="350"/>
      <c r="KG31" s="350"/>
      <c r="KH31" s="350"/>
      <c r="KI31" s="350"/>
      <c r="KJ31" s="350"/>
      <c r="KK31" s="350"/>
      <c r="KL31" s="350"/>
      <c r="KM31" s="350"/>
      <c r="KN31" s="350"/>
      <c r="KO31" s="350"/>
      <c r="KP31" s="350"/>
      <c r="KQ31" s="350"/>
      <c r="KR31" s="350"/>
      <c r="KS31" s="350"/>
      <c r="KT31" s="350"/>
      <c r="KU31" s="350"/>
      <c r="KV31" s="350"/>
      <c r="KW31" s="350"/>
      <c r="KX31" s="350"/>
      <c r="KY31" s="350"/>
      <c r="KZ31" s="350"/>
      <c r="LA31" s="350"/>
      <c r="LB31" s="350"/>
      <c r="LC31" s="350"/>
      <c r="LD31" s="350"/>
      <c r="LE31" s="350"/>
      <c r="LF31" s="350"/>
      <c r="LG31" s="350"/>
      <c r="LH31" s="350"/>
      <c r="LI31" s="350"/>
      <c r="LJ31" s="350"/>
      <c r="LK31" s="350"/>
      <c r="LL31" s="350"/>
      <c r="LM31" s="350"/>
      <c r="LN31" s="350"/>
      <c r="LO31" s="350"/>
      <c r="LP31" s="350"/>
      <c r="LQ31" s="350"/>
      <c r="LR31" s="350"/>
      <c r="LS31" s="350"/>
      <c r="LT31" s="350"/>
      <c r="LU31" s="350"/>
      <c r="LV31" s="350"/>
      <c r="LW31" s="350"/>
      <c r="LX31" s="350"/>
      <c r="LY31" s="350"/>
      <c r="LZ31" s="350"/>
      <c r="MA31" s="350"/>
      <c r="MB31" s="350"/>
      <c r="MC31" s="350"/>
      <c r="MD31" s="350"/>
      <c r="ME31" s="350"/>
      <c r="MF31" s="350"/>
      <c r="MG31" s="350"/>
      <c r="MH31" s="350"/>
      <c r="MI31" s="350"/>
      <c r="MJ31" s="350"/>
      <c r="MK31" s="350"/>
      <c r="ML31" s="350"/>
      <c r="MM31" s="350"/>
      <c r="MN31" s="350"/>
      <c r="MO31" s="350"/>
      <c r="MP31" s="350"/>
      <c r="MQ31" s="350"/>
      <c r="MR31" s="350"/>
      <c r="MS31" s="350"/>
      <c r="MT31" s="350"/>
      <c r="MU31" s="350"/>
      <c r="MV31" s="350"/>
      <c r="MW31" s="350"/>
      <c r="MX31" s="350"/>
      <c r="MY31" s="350"/>
      <c r="MZ31" s="350"/>
      <c r="NA31" s="350"/>
      <c r="NB31" s="350"/>
      <c r="NC31" s="350"/>
      <c r="ND31" s="350"/>
      <c r="NE31" s="350"/>
      <c r="NF31" s="350"/>
      <c r="NG31" s="350"/>
      <c r="NH31" s="350"/>
      <c r="NI31" s="350"/>
      <c r="NJ31" s="350"/>
      <c r="NK31" s="350"/>
      <c r="NL31" s="350"/>
      <c r="NM31" s="350"/>
      <c r="NN31" s="350"/>
      <c r="NO31" s="350"/>
      <c r="NP31" s="350"/>
      <c r="NQ31" s="350"/>
      <c r="NR31" s="350"/>
      <c r="NS31" s="350"/>
      <c r="NT31" s="350"/>
      <c r="NU31" s="350"/>
      <c r="NV31" s="350"/>
      <c r="NW31" s="350"/>
      <c r="NX31" s="350"/>
      <c r="NY31" s="350"/>
      <c r="NZ31" s="350"/>
      <c r="OA31" s="350"/>
      <c r="OB31" s="350"/>
      <c r="OC31" s="350"/>
      <c r="OD31" s="350"/>
      <c r="OE31" s="350"/>
      <c r="OF31" s="350"/>
      <c r="OG31" s="350"/>
      <c r="OH31" s="350"/>
      <c r="OI31" s="350"/>
      <c r="OJ31" s="350"/>
      <c r="OK31" s="350"/>
      <c r="OL31" s="350"/>
      <c r="OM31" s="350"/>
      <c r="ON31" s="350"/>
      <c r="OO31" s="350"/>
      <c r="OP31" s="350"/>
      <c r="OQ31" s="350"/>
      <c r="OR31" s="350"/>
      <c r="OS31" s="350"/>
      <c r="OT31" s="350"/>
      <c r="OU31" s="350"/>
      <c r="OV31" s="350"/>
      <c r="OW31" s="350"/>
      <c r="OX31" s="350"/>
      <c r="OY31" s="350"/>
      <c r="OZ31" s="350"/>
      <c r="PA31" s="350"/>
      <c r="PB31" s="350"/>
      <c r="PC31" s="350"/>
      <c r="PD31" s="350"/>
      <c r="PE31" s="350"/>
      <c r="PF31" s="350"/>
      <c r="PG31" s="350"/>
      <c r="PH31" s="350"/>
      <c r="PI31" s="350"/>
      <c r="PJ31" s="350"/>
      <c r="PK31" s="350"/>
      <c r="PL31" s="350"/>
      <c r="PM31" s="350"/>
      <c r="PN31" s="350"/>
      <c r="PO31" s="350"/>
      <c r="PP31" s="350"/>
      <c r="PQ31" s="350"/>
      <c r="PR31" s="350"/>
      <c r="PS31" s="350"/>
      <c r="PT31" s="350"/>
      <c r="PU31" s="350"/>
      <c r="PV31" s="350"/>
      <c r="PW31" s="350"/>
      <c r="PX31" s="350"/>
      <c r="PY31" s="350"/>
      <c r="PZ31" s="350"/>
      <c r="QA31" s="350"/>
      <c r="QB31" s="350"/>
      <c r="QC31" s="350"/>
      <c r="QD31" s="350"/>
      <c r="QE31" s="350"/>
      <c r="QF31" s="350"/>
      <c r="QG31" s="350"/>
      <c r="QH31" s="350"/>
      <c r="QI31" s="350"/>
      <c r="QJ31" s="350"/>
      <c r="QK31" s="350"/>
      <c r="QL31" s="350"/>
      <c r="QM31" s="350"/>
      <c r="QN31" s="350"/>
      <c r="QO31" s="350"/>
      <c r="QP31" s="350"/>
      <c r="QQ31" s="350"/>
      <c r="QR31" s="350"/>
      <c r="QS31" s="350"/>
      <c r="QT31" s="350"/>
      <c r="QU31" s="350"/>
      <c r="QV31" s="350"/>
      <c r="QW31" s="350"/>
      <c r="QX31" s="350"/>
      <c r="QY31" s="350"/>
      <c r="QZ31" s="350"/>
      <c r="RA31" s="350"/>
      <c r="RB31" s="350"/>
      <c r="RC31" s="350"/>
      <c r="RD31" s="350"/>
      <c r="RE31" s="350"/>
      <c r="RF31" s="350"/>
      <c r="RG31" s="350"/>
      <c r="RH31" s="350"/>
      <c r="RI31" s="350"/>
      <c r="RJ31" s="350"/>
      <c r="RK31" s="350"/>
      <c r="RL31" s="350"/>
      <c r="RM31" s="350"/>
      <c r="RN31" s="350"/>
      <c r="RO31" s="350"/>
      <c r="RP31" s="350"/>
      <c r="RQ31" s="350"/>
      <c r="RR31" s="350"/>
      <c r="RS31" s="350"/>
      <c r="RT31" s="350"/>
      <c r="RU31" s="350"/>
      <c r="RV31" s="350"/>
      <c r="RW31" s="350"/>
      <c r="RX31" s="350"/>
      <c r="RY31" s="350"/>
      <c r="RZ31" s="350"/>
      <c r="SA31" s="350"/>
      <c r="SB31" s="350"/>
      <c r="SC31" s="350"/>
      <c r="SD31" s="350"/>
      <c r="SE31" s="350"/>
      <c r="SF31" s="350"/>
      <c r="SG31" s="350"/>
      <c r="SH31" s="350"/>
      <c r="SI31" s="350"/>
      <c r="SJ31" s="350"/>
      <c r="SK31" s="350"/>
      <c r="SL31" s="350"/>
      <c r="SM31" s="350"/>
      <c r="SN31" s="350"/>
      <c r="SO31" s="350"/>
      <c r="SP31" s="350"/>
      <c r="SQ31" s="350"/>
      <c r="SR31" s="350"/>
      <c r="SS31" s="350"/>
      <c r="ST31" s="350"/>
      <c r="SU31" s="350"/>
      <c r="SV31" s="350"/>
      <c r="SW31" s="350"/>
      <c r="SX31" s="350"/>
      <c r="SY31" s="350"/>
      <c r="SZ31" s="350"/>
      <c r="TA31" s="350"/>
      <c r="TB31" s="350"/>
      <c r="TC31" s="350"/>
      <c r="TD31" s="350"/>
      <c r="TE31" s="350"/>
      <c r="TF31" s="350"/>
      <c r="TG31" s="350"/>
      <c r="TH31" s="350"/>
      <c r="TI31" s="350"/>
      <c r="TJ31" s="350"/>
      <c r="TK31" s="350"/>
      <c r="TL31" s="350"/>
      <c r="TM31" s="350"/>
      <c r="TN31" s="350"/>
      <c r="TO31" s="350"/>
      <c r="TP31" s="350"/>
      <c r="TQ31" s="350"/>
      <c r="TR31" s="350"/>
      <c r="TS31" s="350"/>
      <c r="TT31" s="350"/>
      <c r="TU31" s="350"/>
      <c r="TV31" s="350"/>
      <c r="TW31" s="350"/>
      <c r="TX31" s="350"/>
      <c r="TY31" s="350"/>
      <c r="TZ31" s="350"/>
      <c r="UA31" s="350"/>
      <c r="UB31" s="350"/>
      <c r="UC31" s="350"/>
      <c r="UD31" s="350"/>
      <c r="UE31" s="350"/>
      <c r="UF31" s="350"/>
      <c r="UG31" s="350"/>
      <c r="UH31" s="350"/>
      <c r="UI31" s="350"/>
      <c r="UJ31" s="350"/>
      <c r="UK31" s="350"/>
      <c r="UL31" s="350"/>
      <c r="UM31" s="350"/>
      <c r="UN31" s="350"/>
      <c r="UO31" s="350"/>
      <c r="UP31" s="350"/>
      <c r="UQ31" s="350"/>
      <c r="UR31" s="350"/>
      <c r="US31" s="350"/>
      <c r="UT31" s="350"/>
      <c r="UU31" s="350"/>
      <c r="UV31" s="350"/>
      <c r="UW31" s="350"/>
      <c r="UX31" s="350"/>
      <c r="UY31" s="350"/>
      <c r="UZ31" s="350"/>
      <c r="VA31" s="350"/>
      <c r="VB31" s="350"/>
      <c r="VC31" s="350"/>
      <c r="VD31" s="350"/>
      <c r="VE31" s="350"/>
      <c r="VF31" s="350"/>
      <c r="VG31" s="350"/>
      <c r="VH31" s="350"/>
      <c r="VI31" s="350"/>
      <c r="VJ31" s="350"/>
      <c r="VK31" s="350"/>
      <c r="VL31" s="350"/>
      <c r="VM31" s="350"/>
      <c r="VN31" s="350"/>
      <c r="VO31" s="350"/>
      <c r="VP31" s="350"/>
      <c r="VQ31" s="350"/>
      <c r="VR31" s="350"/>
      <c r="VS31" s="350"/>
      <c r="VT31" s="350"/>
      <c r="VU31" s="350"/>
      <c r="VV31" s="350"/>
      <c r="VW31" s="350"/>
      <c r="VX31" s="350"/>
      <c r="VY31" s="350"/>
      <c r="VZ31" s="350"/>
      <c r="WA31" s="350"/>
      <c r="WB31" s="350"/>
      <c r="WC31" s="350"/>
      <c r="WD31" s="350"/>
      <c r="WE31" s="350"/>
      <c r="WF31" s="350"/>
      <c r="WG31" s="350"/>
      <c r="WH31" s="350"/>
      <c r="WI31" s="350"/>
      <c r="WJ31" s="350"/>
      <c r="WK31" s="350"/>
      <c r="WL31" s="350"/>
      <c r="WM31" s="350"/>
      <c r="WN31" s="350"/>
      <c r="WO31" s="350"/>
      <c r="WP31" s="350"/>
      <c r="WQ31" s="350"/>
      <c r="WR31" s="350"/>
      <c r="WS31" s="350"/>
      <c r="WT31" s="350"/>
      <c r="WU31" s="350"/>
      <c r="WV31" s="350"/>
      <c r="WW31" s="350"/>
      <c r="WX31" s="350"/>
      <c r="WY31" s="350"/>
      <c r="WZ31" s="350"/>
      <c r="XA31" s="350"/>
      <c r="XB31" s="350"/>
      <c r="XC31" s="350"/>
      <c r="XD31" s="350"/>
      <c r="XE31" s="350"/>
      <c r="XF31" s="350"/>
      <c r="XG31" s="350"/>
      <c r="XH31" s="350"/>
      <c r="XI31" s="350"/>
      <c r="XJ31" s="350"/>
      <c r="XK31" s="350"/>
      <c r="XL31" s="350"/>
      <c r="XM31" s="350"/>
      <c r="XN31" s="350"/>
      <c r="XO31" s="350"/>
      <c r="XP31" s="350"/>
      <c r="XQ31" s="350"/>
      <c r="XR31" s="350"/>
      <c r="XS31" s="350"/>
      <c r="XT31" s="350"/>
      <c r="XU31" s="350"/>
      <c r="XV31" s="350"/>
      <c r="XW31" s="350"/>
      <c r="XX31" s="350"/>
      <c r="XY31" s="350"/>
      <c r="XZ31" s="350"/>
      <c r="YA31" s="350"/>
      <c r="YB31" s="350"/>
      <c r="YC31" s="350"/>
      <c r="YD31" s="350"/>
      <c r="YE31" s="350"/>
      <c r="YF31" s="350"/>
      <c r="YG31" s="350"/>
      <c r="YH31" s="350"/>
      <c r="YI31" s="350"/>
      <c r="YJ31" s="350"/>
      <c r="YK31" s="350"/>
      <c r="YL31" s="350"/>
      <c r="YM31" s="350"/>
      <c r="YN31" s="350"/>
      <c r="YO31" s="350"/>
      <c r="YP31" s="350"/>
      <c r="YQ31" s="350"/>
      <c r="YR31" s="350"/>
      <c r="YS31" s="350"/>
      <c r="YT31" s="350"/>
      <c r="YU31" s="350"/>
      <c r="YV31" s="350"/>
      <c r="YW31" s="350"/>
      <c r="YX31" s="350"/>
      <c r="YY31" s="350"/>
      <c r="YZ31" s="350"/>
      <c r="ZA31" s="350"/>
      <c r="ZB31" s="350"/>
      <c r="ZC31" s="350"/>
      <c r="ZD31" s="350"/>
      <c r="ZE31" s="350"/>
      <c r="ZF31" s="350"/>
      <c r="ZG31" s="350"/>
      <c r="ZH31" s="350"/>
      <c r="ZI31" s="350"/>
      <c r="ZJ31" s="350"/>
      <c r="ZK31" s="350"/>
      <c r="ZL31" s="350"/>
      <c r="ZM31" s="350"/>
      <c r="ZN31" s="350"/>
      <c r="ZO31" s="350"/>
      <c r="ZP31" s="350"/>
      <c r="ZQ31" s="350"/>
      <c r="ZR31" s="350"/>
      <c r="ZS31" s="350"/>
      <c r="ZT31" s="350"/>
      <c r="ZU31" s="350"/>
      <c r="ZV31" s="350"/>
      <c r="ZW31" s="350"/>
      <c r="ZX31" s="350"/>
      <c r="ZY31" s="350"/>
      <c r="ZZ31" s="350"/>
      <c r="AAA31" s="350"/>
      <c r="AAB31" s="350"/>
      <c r="AAC31" s="350"/>
      <c r="AAD31" s="350"/>
      <c r="AAE31" s="350"/>
      <c r="AAF31" s="350"/>
      <c r="AAG31" s="350"/>
      <c r="AAH31" s="350"/>
      <c r="AAI31" s="350"/>
      <c r="AAJ31" s="350"/>
      <c r="AAK31" s="350"/>
      <c r="AAL31" s="350"/>
      <c r="AAM31" s="350"/>
      <c r="AAN31" s="350"/>
      <c r="AAO31" s="350"/>
      <c r="AAP31" s="350"/>
      <c r="AAQ31" s="350"/>
      <c r="AAR31" s="350"/>
      <c r="AAS31" s="350"/>
      <c r="AAT31" s="350"/>
      <c r="AAU31" s="350"/>
      <c r="AAV31" s="350"/>
      <c r="AAW31" s="350"/>
      <c r="AAX31" s="350"/>
      <c r="AAY31" s="350"/>
      <c r="AAZ31" s="350"/>
      <c r="ABA31" s="350"/>
      <c r="ABB31" s="350"/>
      <c r="ABC31" s="350"/>
      <c r="ABD31" s="350"/>
      <c r="ABE31" s="350"/>
      <c r="ABF31" s="350"/>
      <c r="ABG31" s="350"/>
      <c r="ABH31" s="350"/>
      <c r="ABI31" s="350"/>
      <c r="ABJ31" s="350"/>
      <c r="ABK31" s="350"/>
      <c r="ABL31" s="350"/>
      <c r="ABM31" s="350"/>
      <c r="ABN31" s="350"/>
      <c r="ABO31" s="350"/>
      <c r="ABP31" s="350"/>
      <c r="ABQ31" s="350"/>
      <c r="ABR31" s="350"/>
      <c r="ABS31" s="350"/>
      <c r="ABT31" s="350"/>
      <c r="ABU31" s="350"/>
      <c r="ABV31" s="350"/>
      <c r="ABW31" s="350"/>
      <c r="ABX31" s="350"/>
      <c r="ABY31" s="350"/>
      <c r="ABZ31" s="350"/>
      <c r="ACA31" s="350"/>
      <c r="ACB31" s="350"/>
      <c r="ACC31" s="350"/>
      <c r="ACD31" s="350"/>
      <c r="ACE31" s="350"/>
      <c r="ACF31" s="350"/>
      <c r="ACG31" s="350"/>
      <c r="ACH31" s="350"/>
      <c r="ACI31" s="350"/>
      <c r="ACJ31" s="350"/>
      <c r="ACK31" s="350"/>
      <c r="ACL31" s="350"/>
      <c r="ACM31" s="350"/>
      <c r="ACN31" s="350"/>
      <c r="ACO31" s="350"/>
      <c r="ACP31" s="350"/>
      <c r="ACQ31" s="350"/>
      <c r="ACR31" s="350"/>
      <c r="ACS31" s="350"/>
      <c r="ACT31" s="350"/>
      <c r="ACU31" s="350"/>
      <c r="ACV31" s="350"/>
      <c r="ACW31" s="350"/>
      <c r="ACX31" s="350"/>
      <c r="ACY31" s="350"/>
      <c r="ACZ31" s="350"/>
      <c r="ADA31" s="350"/>
      <c r="ADB31" s="350"/>
      <c r="ADC31" s="350"/>
      <c r="ADD31" s="350"/>
      <c r="ADE31" s="350"/>
      <c r="ADF31" s="350"/>
      <c r="ADG31" s="350"/>
      <c r="ADH31" s="350"/>
      <c r="ADI31" s="350"/>
      <c r="ADJ31" s="350"/>
      <c r="ADK31" s="350"/>
      <c r="ADL31" s="350"/>
      <c r="ADM31" s="350"/>
      <c r="ADN31" s="350"/>
      <c r="ADO31" s="350"/>
      <c r="ADP31" s="350"/>
      <c r="ADQ31" s="350"/>
      <c r="ADR31" s="350"/>
      <c r="ADS31" s="350"/>
      <c r="ADT31" s="350"/>
      <c r="ADU31" s="350"/>
      <c r="ADV31" s="350"/>
      <c r="ADW31" s="350"/>
      <c r="ADX31" s="350"/>
      <c r="ADY31" s="350"/>
      <c r="ADZ31" s="350"/>
      <c r="AEA31" s="350"/>
      <c r="AEB31" s="350"/>
      <c r="AEC31" s="350"/>
      <c r="AED31" s="350"/>
      <c r="AEE31" s="350"/>
      <c r="AEF31" s="350"/>
      <c r="AEG31" s="350"/>
      <c r="AEH31" s="350"/>
      <c r="AEI31" s="350"/>
      <c r="AEJ31" s="350"/>
      <c r="AEK31" s="350"/>
      <c r="AEL31" s="350"/>
      <c r="AEM31" s="350"/>
      <c r="AEN31" s="350"/>
      <c r="AEO31" s="350"/>
      <c r="AEP31" s="350"/>
      <c r="AEQ31" s="350"/>
      <c r="AER31" s="350"/>
      <c r="AES31" s="350"/>
      <c r="AET31" s="350"/>
      <c r="AEU31" s="350"/>
      <c r="AEV31" s="350"/>
      <c r="AEW31" s="350"/>
      <c r="AEX31" s="350"/>
      <c r="AEY31" s="350"/>
      <c r="AEZ31" s="350"/>
      <c r="AFA31" s="350"/>
      <c r="AFB31" s="350"/>
      <c r="AFC31" s="350"/>
      <c r="AFD31" s="350"/>
      <c r="AFE31" s="350"/>
      <c r="AFF31" s="350"/>
      <c r="AFG31" s="350"/>
      <c r="AFH31" s="350"/>
      <c r="AFI31" s="350"/>
      <c r="AFJ31" s="350"/>
      <c r="AFK31" s="350"/>
      <c r="AFL31" s="350"/>
      <c r="AFM31" s="350"/>
      <c r="AFN31" s="350"/>
      <c r="AFO31" s="350"/>
      <c r="AFP31" s="350"/>
      <c r="AFQ31" s="350"/>
      <c r="AFR31" s="350"/>
      <c r="AFS31" s="350"/>
      <c r="AFT31" s="350"/>
      <c r="AFU31" s="350"/>
      <c r="AFV31" s="350"/>
      <c r="AFW31" s="350"/>
      <c r="AFX31" s="350"/>
      <c r="AFY31" s="350"/>
      <c r="AFZ31" s="350"/>
      <c r="AGA31" s="350"/>
      <c r="AGB31" s="350"/>
      <c r="AGC31" s="350"/>
      <c r="AGD31" s="350"/>
      <c r="AGE31" s="350"/>
      <c r="AGF31" s="350"/>
      <c r="AGG31" s="350"/>
      <c r="AGH31" s="350"/>
      <c r="AGI31" s="350"/>
      <c r="AGJ31" s="350"/>
      <c r="AGK31" s="350"/>
      <c r="AGL31" s="350"/>
      <c r="AGM31" s="350"/>
      <c r="AGN31" s="350"/>
      <c r="AGO31" s="350"/>
      <c r="AGP31" s="350"/>
      <c r="AGQ31" s="350"/>
      <c r="AGR31" s="350"/>
      <c r="AGS31" s="350"/>
      <c r="AGT31" s="350"/>
      <c r="AGU31" s="350"/>
      <c r="AGV31" s="350"/>
      <c r="AGW31" s="350"/>
      <c r="AGX31" s="350"/>
      <c r="AGY31" s="350"/>
      <c r="AGZ31" s="350"/>
      <c r="AHA31" s="350"/>
      <c r="AHB31" s="350"/>
      <c r="AHC31" s="350"/>
      <c r="AHD31" s="350"/>
      <c r="AHE31" s="350"/>
      <c r="AHF31" s="350"/>
      <c r="AHG31" s="350"/>
      <c r="AHH31" s="350"/>
      <c r="AHI31" s="350"/>
      <c r="AHJ31" s="350"/>
      <c r="AHK31" s="350"/>
      <c r="AHL31" s="350"/>
      <c r="AHM31" s="350"/>
      <c r="AHN31" s="350"/>
      <c r="AHO31" s="350"/>
      <c r="AHP31" s="350"/>
      <c r="AHQ31" s="350"/>
      <c r="AHR31" s="350"/>
      <c r="AHS31" s="350"/>
      <c r="AHT31" s="350"/>
      <c r="AHU31" s="350"/>
      <c r="AHV31" s="350"/>
      <c r="AHW31" s="350"/>
      <c r="AHX31" s="350"/>
      <c r="AHY31" s="350"/>
      <c r="AHZ31" s="350"/>
      <c r="AIA31" s="350"/>
      <c r="AIB31" s="350"/>
      <c r="AIC31" s="350"/>
      <c r="AID31" s="350"/>
      <c r="AIE31" s="350"/>
      <c r="AIF31" s="350"/>
      <c r="AIG31" s="350"/>
      <c r="AIH31" s="350"/>
      <c r="AII31" s="350"/>
      <c r="AIJ31" s="350"/>
      <c r="AIK31" s="350"/>
      <c r="AIL31" s="350"/>
      <c r="AIM31" s="350"/>
      <c r="AIN31" s="350"/>
      <c r="AIO31" s="350"/>
      <c r="AIP31" s="350"/>
      <c r="AIQ31" s="350"/>
      <c r="AIR31" s="350"/>
      <c r="AIS31" s="350"/>
      <c r="AIT31" s="350"/>
      <c r="AIU31" s="350"/>
      <c r="AIV31" s="350"/>
      <c r="AIW31" s="350"/>
      <c r="AIX31" s="350"/>
      <c r="AIY31" s="350"/>
      <c r="AIZ31" s="350"/>
      <c r="AJA31" s="350"/>
      <c r="AJB31" s="350"/>
      <c r="AJC31" s="350"/>
      <c r="AJD31" s="350"/>
      <c r="AJE31" s="350"/>
      <c r="AJF31" s="350"/>
      <c r="AJG31" s="350"/>
      <c r="AJH31" s="350"/>
      <c r="AJI31" s="350"/>
      <c r="AJJ31" s="350"/>
      <c r="AJK31" s="350"/>
      <c r="AJL31" s="350"/>
      <c r="AJM31" s="350"/>
      <c r="AJN31" s="350"/>
      <c r="AJO31" s="350"/>
      <c r="AJP31" s="350"/>
      <c r="AJQ31" s="350"/>
      <c r="AJR31" s="350"/>
      <c r="AJS31" s="350"/>
      <c r="AJT31" s="350"/>
      <c r="AJU31" s="350"/>
      <c r="AJV31" s="350"/>
      <c r="AJW31" s="350"/>
      <c r="AJX31" s="350"/>
      <c r="AJY31" s="350"/>
      <c r="AJZ31" s="350"/>
      <c r="AKA31" s="350"/>
      <c r="AKB31" s="350"/>
      <c r="AKC31" s="350"/>
      <c r="AKD31" s="350"/>
      <c r="AKE31" s="350"/>
      <c r="AKF31" s="350"/>
      <c r="AKG31" s="350"/>
      <c r="AKH31" s="350"/>
      <c r="AKI31" s="350"/>
      <c r="AKJ31" s="350"/>
      <c r="AKK31" s="350"/>
      <c r="AKL31" s="350"/>
      <c r="AKM31" s="350"/>
      <c r="AKN31" s="350"/>
      <c r="AKO31" s="350"/>
      <c r="AKP31" s="350"/>
      <c r="AKQ31" s="350"/>
      <c r="AKR31" s="350"/>
      <c r="AKS31" s="350"/>
      <c r="AKT31" s="350"/>
      <c r="AKU31" s="350"/>
      <c r="AKV31" s="350"/>
      <c r="AKW31" s="350"/>
      <c r="AKX31" s="350"/>
      <c r="AKY31" s="350"/>
      <c r="AKZ31" s="350"/>
      <c r="ALA31" s="350"/>
      <c r="ALB31" s="350"/>
      <c r="ALC31" s="350"/>
      <c r="ALD31" s="350"/>
      <c r="ALE31" s="350"/>
      <c r="ALF31" s="350"/>
      <c r="ALG31" s="350"/>
      <c r="ALH31" s="350"/>
      <c r="ALI31" s="350"/>
      <c r="ALJ31" s="350"/>
      <c r="ALK31" s="350"/>
      <c r="ALL31" s="350"/>
      <c r="ALM31" s="350"/>
      <c r="ALN31" s="350"/>
      <c r="ALO31" s="350"/>
      <c r="ALP31" s="350"/>
      <c r="ALQ31" s="350"/>
      <c r="ALR31" s="350"/>
      <c r="ALS31" s="350"/>
      <c r="ALT31" s="350"/>
      <c r="ALU31" s="350"/>
      <c r="ALV31" s="350"/>
      <c r="ALW31" s="350"/>
      <c r="ALX31" s="350"/>
      <c r="ALY31" s="350"/>
      <c r="ALZ31" s="350"/>
      <c r="AMA31" s="350"/>
      <c r="AMB31" s="350"/>
      <c r="AMC31" s="350"/>
      <c r="AMD31" s="350"/>
      <c r="AME31" s="350"/>
      <c r="AMF31" s="350"/>
      <c r="AMG31" s="350"/>
      <c r="AMH31" s="350"/>
      <c r="AMI31" s="350"/>
      <c r="AMJ31" s="350"/>
      <c r="AMK31" s="350"/>
      <c r="AML31" s="350"/>
      <c r="AMM31" s="350"/>
      <c r="AMN31" s="350"/>
      <c r="AMO31" s="350"/>
      <c r="AMP31" s="350"/>
      <c r="AMQ31" s="350"/>
      <c r="AMR31" s="350"/>
      <c r="AMS31" s="350"/>
      <c r="AMT31" s="350"/>
      <c r="AMU31" s="350"/>
      <c r="AMV31" s="350"/>
      <c r="AMW31" s="350"/>
      <c r="AMX31" s="350"/>
      <c r="AMY31" s="350"/>
      <c r="AMZ31" s="350"/>
      <c r="ANA31" s="350"/>
      <c r="ANB31" s="350"/>
      <c r="ANC31" s="350"/>
      <c r="AND31" s="350"/>
      <c r="ANE31" s="350"/>
      <c r="ANF31" s="350"/>
      <c r="ANG31" s="350"/>
      <c r="ANH31" s="350"/>
      <c r="ANI31" s="350"/>
      <c r="ANJ31" s="350"/>
      <c r="ANK31" s="350"/>
      <c r="ANL31" s="350"/>
      <c r="ANM31" s="350"/>
      <c r="ANN31" s="350"/>
      <c r="ANO31" s="350"/>
      <c r="ANP31" s="350"/>
      <c r="ANQ31" s="350"/>
      <c r="ANR31" s="350"/>
      <c r="ANS31" s="350"/>
      <c r="ANT31" s="350"/>
      <c r="ANU31" s="350"/>
      <c r="ANV31" s="350"/>
      <c r="ANW31" s="350"/>
      <c r="ANX31" s="350"/>
      <c r="ANY31" s="350"/>
      <c r="ANZ31" s="350"/>
      <c r="AOA31" s="350"/>
      <c r="AOB31" s="350"/>
      <c r="AOC31" s="350"/>
      <c r="AOD31" s="350"/>
      <c r="AOE31" s="350"/>
      <c r="AOF31" s="350"/>
      <c r="AOG31" s="350"/>
      <c r="AOH31" s="350"/>
      <c r="AOI31" s="350"/>
      <c r="AOJ31" s="350"/>
      <c r="AOK31" s="350"/>
      <c r="AOL31" s="350"/>
      <c r="AOM31" s="350"/>
      <c r="AON31" s="350"/>
      <c r="AOO31" s="350"/>
      <c r="AOP31" s="350"/>
      <c r="AOQ31" s="350"/>
      <c r="AOR31" s="350"/>
      <c r="AOS31" s="350"/>
      <c r="AOT31" s="350"/>
      <c r="AOU31" s="350"/>
      <c r="AOV31" s="350"/>
      <c r="AOW31" s="350"/>
      <c r="AOX31" s="350"/>
      <c r="AOY31" s="350"/>
      <c r="AOZ31" s="350"/>
      <c r="APA31" s="350"/>
      <c r="APB31" s="350"/>
      <c r="APC31" s="350"/>
      <c r="APD31" s="350"/>
      <c r="APE31" s="350"/>
      <c r="APF31" s="350"/>
      <c r="APG31" s="350"/>
      <c r="APH31" s="350"/>
      <c r="API31" s="350"/>
      <c r="APJ31" s="350"/>
      <c r="APK31" s="350"/>
      <c r="APL31" s="350"/>
      <c r="APM31" s="350"/>
      <c r="APN31" s="350"/>
      <c r="APO31" s="350"/>
      <c r="APP31" s="350"/>
      <c r="APQ31" s="350"/>
      <c r="APR31" s="350"/>
      <c r="APS31" s="350"/>
      <c r="APT31" s="350"/>
      <c r="APU31" s="350"/>
      <c r="APV31" s="350"/>
      <c r="APW31" s="350"/>
      <c r="APX31" s="350"/>
      <c r="APY31" s="350"/>
      <c r="APZ31" s="350"/>
      <c r="AQA31" s="350"/>
      <c r="AQB31" s="350"/>
      <c r="AQC31" s="350"/>
      <c r="AQD31" s="350"/>
      <c r="AQE31" s="350"/>
      <c r="AQF31" s="350"/>
      <c r="AQG31" s="350"/>
      <c r="AQH31" s="350"/>
      <c r="AQI31" s="350"/>
      <c r="AQJ31" s="350"/>
      <c r="AQK31" s="350"/>
      <c r="AQL31" s="350"/>
      <c r="AQM31" s="350"/>
      <c r="AQN31" s="350"/>
      <c r="AQO31" s="350"/>
      <c r="AQP31" s="350"/>
      <c r="AQQ31" s="350"/>
      <c r="AQR31" s="350"/>
      <c r="AQS31" s="350"/>
      <c r="AQT31" s="350"/>
      <c r="AQU31" s="350"/>
      <c r="AQV31" s="350"/>
      <c r="AQW31" s="350"/>
      <c r="AQX31" s="350"/>
      <c r="AQY31" s="350"/>
      <c r="AQZ31" s="350"/>
      <c r="ARA31" s="350"/>
      <c r="ARB31" s="350"/>
      <c r="ARC31" s="350"/>
      <c r="ARD31" s="350"/>
      <c r="ARE31" s="350"/>
      <c r="ARF31" s="350"/>
      <c r="ARG31" s="350"/>
      <c r="ARH31" s="350"/>
      <c r="ARI31" s="350"/>
      <c r="ARJ31" s="350"/>
      <c r="ARK31" s="350"/>
      <c r="ARL31" s="350"/>
      <c r="ARM31" s="350"/>
      <c r="ARN31" s="350"/>
      <c r="ARO31" s="350"/>
      <c r="ARP31" s="350"/>
      <c r="ARQ31" s="350"/>
      <c r="ARR31" s="350"/>
      <c r="ARS31" s="350"/>
      <c r="ART31" s="350"/>
      <c r="ARU31" s="350"/>
      <c r="ARV31" s="350"/>
      <c r="ARW31" s="350"/>
      <c r="ARX31" s="350"/>
      <c r="ARY31" s="350"/>
      <c r="ARZ31" s="350"/>
      <c r="ASA31" s="350"/>
      <c r="ASB31" s="350"/>
      <c r="ASC31" s="350"/>
      <c r="ASD31" s="350"/>
      <c r="ASE31" s="350"/>
      <c r="ASF31" s="350"/>
      <c r="ASG31" s="350"/>
      <c r="ASH31" s="350"/>
      <c r="ASI31" s="350"/>
      <c r="ASJ31" s="350"/>
      <c r="ASK31" s="350"/>
      <c r="ASL31" s="350"/>
      <c r="ASM31" s="350"/>
      <c r="ASN31" s="350"/>
      <c r="ASO31" s="350"/>
      <c r="ASP31" s="350"/>
      <c r="ASQ31" s="350"/>
      <c r="ASR31" s="350"/>
      <c r="ASS31" s="350"/>
      <c r="AST31" s="350"/>
      <c r="ASU31" s="350"/>
      <c r="ASV31" s="350"/>
      <c r="ASW31" s="350"/>
      <c r="ASX31" s="350"/>
      <c r="ASY31" s="350"/>
      <c r="ASZ31" s="350"/>
      <c r="ATA31" s="350"/>
      <c r="ATB31" s="350"/>
      <c r="ATC31" s="350"/>
      <c r="ATD31" s="350"/>
      <c r="ATE31" s="350"/>
      <c r="ATF31" s="350"/>
      <c r="ATG31" s="350"/>
      <c r="ATH31" s="350"/>
      <c r="ATI31" s="350"/>
      <c r="ATJ31" s="350"/>
      <c r="ATK31" s="350"/>
      <c r="ATL31" s="350"/>
      <c r="ATM31" s="350"/>
      <c r="ATN31" s="350"/>
      <c r="ATO31" s="350"/>
      <c r="ATP31" s="350"/>
      <c r="ATQ31" s="350"/>
      <c r="ATR31" s="350"/>
      <c r="ATS31" s="350"/>
      <c r="ATT31" s="350"/>
      <c r="ATU31" s="350"/>
      <c r="ATV31" s="350"/>
      <c r="ATW31" s="350"/>
      <c r="ATX31" s="350"/>
      <c r="ATY31" s="350"/>
      <c r="ATZ31" s="350"/>
      <c r="AUA31" s="350"/>
      <c r="AUB31" s="350"/>
      <c r="AUC31" s="350"/>
      <c r="AUD31" s="350"/>
      <c r="AUE31" s="350"/>
      <c r="AUF31" s="350"/>
      <c r="AUG31" s="350"/>
      <c r="AUH31" s="350"/>
      <c r="AUI31" s="350"/>
      <c r="AUJ31" s="350"/>
      <c r="AUK31" s="350"/>
      <c r="AUL31" s="350"/>
      <c r="AUM31" s="350"/>
      <c r="AUN31" s="350"/>
      <c r="AUO31" s="350"/>
      <c r="AUP31" s="350"/>
      <c r="AUQ31" s="350"/>
      <c r="AUR31" s="350"/>
      <c r="AUS31" s="350"/>
      <c r="AUT31" s="350"/>
      <c r="AUU31" s="350"/>
      <c r="AUV31" s="350"/>
      <c r="AUW31" s="350"/>
      <c r="AUX31" s="350"/>
      <c r="AUY31" s="350"/>
      <c r="AUZ31" s="350"/>
      <c r="AVA31" s="350"/>
      <c r="AVB31" s="350"/>
      <c r="AVC31" s="350"/>
      <c r="AVD31" s="350"/>
      <c r="AVE31" s="350"/>
      <c r="AVF31" s="350"/>
      <c r="AVG31" s="350"/>
      <c r="AVH31" s="350"/>
      <c r="AVI31" s="350"/>
      <c r="AVJ31" s="350"/>
      <c r="AVK31" s="350"/>
      <c r="AVL31" s="350"/>
      <c r="AVM31" s="350"/>
      <c r="AVN31" s="350"/>
      <c r="AVO31" s="350"/>
      <c r="AVP31" s="350"/>
      <c r="AVQ31" s="350"/>
      <c r="AVR31" s="350"/>
      <c r="AVS31" s="350"/>
      <c r="AVT31" s="350"/>
      <c r="AVU31" s="350"/>
      <c r="AVV31" s="350"/>
      <c r="AVW31" s="350"/>
      <c r="AVX31" s="350"/>
      <c r="AVY31" s="350"/>
      <c r="AVZ31" s="350"/>
      <c r="AWA31" s="350"/>
      <c r="AWB31" s="350"/>
      <c r="AWC31" s="350"/>
      <c r="AWD31" s="350"/>
      <c r="AWE31" s="350"/>
      <c r="AWF31" s="350"/>
      <c r="AWG31" s="350"/>
      <c r="AWH31" s="350"/>
      <c r="AWI31" s="350"/>
      <c r="AWJ31" s="350"/>
      <c r="AWK31" s="350"/>
      <c r="AWL31" s="350"/>
      <c r="AWM31" s="350"/>
      <c r="AWN31" s="350"/>
      <c r="AWO31" s="350"/>
      <c r="AWP31" s="350"/>
      <c r="AWQ31" s="350"/>
      <c r="AWR31" s="350"/>
      <c r="AWS31" s="350"/>
      <c r="AWT31" s="350"/>
      <c r="AWU31" s="350"/>
      <c r="AWV31" s="350"/>
      <c r="AWW31" s="350"/>
      <c r="AWX31" s="350"/>
      <c r="AWY31" s="350"/>
      <c r="AWZ31" s="350"/>
      <c r="AXA31" s="350"/>
      <c r="AXB31" s="350"/>
      <c r="AXC31" s="350"/>
      <c r="AXD31" s="350"/>
      <c r="AXE31" s="350"/>
      <c r="AXF31" s="350"/>
      <c r="AXG31" s="350"/>
      <c r="AXH31" s="350"/>
      <c r="AXI31" s="350"/>
      <c r="AXJ31" s="350"/>
      <c r="AXK31" s="350"/>
      <c r="AXL31" s="350"/>
      <c r="AXM31" s="350"/>
      <c r="AXN31" s="350"/>
      <c r="AXO31" s="350"/>
      <c r="AXP31" s="350"/>
      <c r="AXQ31" s="350"/>
      <c r="AXR31" s="350"/>
      <c r="AXS31" s="350"/>
      <c r="AXT31" s="350"/>
      <c r="AXU31" s="350"/>
      <c r="AXV31" s="350"/>
      <c r="AXW31" s="350"/>
      <c r="AXX31" s="350"/>
      <c r="AXY31" s="350"/>
      <c r="AXZ31" s="350"/>
      <c r="AYA31" s="350"/>
      <c r="AYB31" s="350"/>
      <c r="AYC31" s="350"/>
      <c r="AYD31" s="350"/>
      <c r="AYE31" s="350"/>
      <c r="AYF31" s="350"/>
      <c r="AYG31" s="350"/>
      <c r="AYH31" s="350"/>
      <c r="AYI31" s="350"/>
      <c r="AYJ31" s="350"/>
      <c r="AYK31" s="350"/>
      <c r="AYL31" s="350"/>
      <c r="AYM31" s="350"/>
      <c r="AYN31" s="350"/>
      <c r="AYO31" s="350"/>
      <c r="AYP31" s="350"/>
      <c r="AYQ31" s="350"/>
      <c r="AYR31" s="350"/>
      <c r="AYS31" s="350"/>
      <c r="AYT31" s="350"/>
      <c r="AYU31" s="350"/>
      <c r="AYV31" s="350"/>
      <c r="AYW31" s="350"/>
      <c r="AYX31" s="350"/>
      <c r="AYY31" s="350"/>
      <c r="AYZ31" s="350"/>
      <c r="AZA31" s="350"/>
      <c r="AZB31" s="350"/>
      <c r="AZC31" s="350"/>
      <c r="AZD31" s="350"/>
      <c r="AZE31" s="350"/>
      <c r="AZF31" s="350"/>
      <c r="AZG31" s="350"/>
      <c r="AZH31" s="350"/>
      <c r="AZI31" s="350"/>
      <c r="AZJ31" s="350"/>
      <c r="AZK31" s="350"/>
      <c r="AZL31" s="350"/>
      <c r="AZM31" s="350"/>
      <c r="AZN31" s="350"/>
      <c r="AZO31" s="350"/>
      <c r="AZP31" s="350"/>
      <c r="AZQ31" s="350"/>
      <c r="AZR31" s="350"/>
      <c r="AZS31" s="350"/>
      <c r="AZT31" s="350"/>
      <c r="AZU31" s="350"/>
      <c r="AZV31" s="350"/>
      <c r="AZW31" s="350"/>
      <c r="AZX31" s="350"/>
      <c r="AZY31" s="350"/>
      <c r="AZZ31" s="350"/>
      <c r="BAA31" s="350"/>
      <c r="BAB31" s="350"/>
      <c r="BAC31" s="350"/>
      <c r="BAD31" s="350"/>
      <c r="BAE31" s="350"/>
      <c r="BAF31" s="350"/>
      <c r="BAG31" s="350"/>
      <c r="BAH31" s="350"/>
      <c r="BAI31" s="350"/>
      <c r="BAJ31" s="350"/>
      <c r="BAK31" s="350"/>
      <c r="BAL31" s="350"/>
      <c r="BAM31" s="350"/>
      <c r="BAN31" s="350"/>
      <c r="BAO31" s="350"/>
      <c r="BAP31" s="350"/>
      <c r="BAQ31" s="350"/>
      <c r="BAR31" s="350"/>
      <c r="BAS31" s="350"/>
      <c r="BAT31" s="350"/>
      <c r="BAU31" s="350"/>
      <c r="BAV31" s="350"/>
      <c r="BAW31" s="350"/>
      <c r="BAX31" s="350"/>
      <c r="BAY31" s="350"/>
      <c r="BAZ31" s="350"/>
      <c r="BBA31" s="350"/>
      <c r="BBB31" s="350"/>
      <c r="BBC31" s="350"/>
      <c r="BBD31" s="350"/>
      <c r="BBE31" s="350"/>
      <c r="BBF31" s="350"/>
      <c r="BBG31" s="350"/>
      <c r="BBH31" s="350"/>
      <c r="BBI31" s="350"/>
      <c r="BBJ31" s="350"/>
      <c r="BBK31" s="350"/>
      <c r="BBL31" s="350"/>
      <c r="BBM31" s="350"/>
      <c r="BBN31" s="350"/>
      <c r="BBO31" s="350"/>
      <c r="BBP31" s="350"/>
      <c r="BBQ31" s="350"/>
      <c r="BBR31" s="350"/>
      <c r="BBS31" s="350"/>
      <c r="BBT31" s="350"/>
      <c r="BBU31" s="350"/>
      <c r="BBV31" s="350"/>
      <c r="BBW31" s="350"/>
      <c r="BBX31" s="350"/>
      <c r="BBY31" s="350"/>
      <c r="BBZ31" s="350"/>
      <c r="BCA31" s="350"/>
      <c r="BCB31" s="350"/>
      <c r="BCC31" s="350"/>
      <c r="BCD31" s="350"/>
      <c r="BCE31" s="350"/>
      <c r="BCF31" s="350"/>
      <c r="BCG31" s="350"/>
      <c r="BCH31" s="350"/>
      <c r="BCI31" s="350"/>
      <c r="BCJ31" s="350"/>
      <c r="BCK31" s="350"/>
      <c r="BCL31" s="350"/>
      <c r="BCM31" s="350"/>
      <c r="BCN31" s="350"/>
      <c r="BCO31" s="350"/>
      <c r="BCP31" s="350"/>
      <c r="BCQ31" s="350"/>
      <c r="BCR31" s="350"/>
      <c r="BCS31" s="350"/>
      <c r="BCT31" s="350"/>
      <c r="BCU31" s="350"/>
      <c r="BCV31" s="350"/>
      <c r="BCW31" s="350"/>
      <c r="BCX31" s="350"/>
      <c r="BCY31" s="350"/>
      <c r="BCZ31" s="350"/>
      <c r="BDA31" s="350"/>
      <c r="BDB31" s="350"/>
      <c r="BDC31" s="350"/>
      <c r="BDD31" s="350"/>
      <c r="BDE31" s="350"/>
      <c r="BDF31" s="350"/>
      <c r="BDG31" s="350"/>
      <c r="BDH31" s="350"/>
      <c r="BDI31" s="350"/>
      <c r="BDJ31" s="350"/>
      <c r="BDK31" s="350"/>
      <c r="BDL31" s="350"/>
      <c r="BDM31" s="350"/>
      <c r="BDN31" s="350"/>
      <c r="BDO31" s="350"/>
      <c r="BDP31" s="350"/>
      <c r="BDQ31" s="350"/>
      <c r="BDR31" s="350"/>
      <c r="BDS31" s="350"/>
      <c r="BDT31" s="350"/>
      <c r="BDU31" s="350"/>
      <c r="BDV31" s="350"/>
      <c r="BDW31" s="350"/>
      <c r="BDX31" s="350"/>
      <c r="BDY31" s="350"/>
      <c r="BDZ31" s="350"/>
      <c r="BEA31" s="350"/>
      <c r="BEB31" s="350"/>
      <c r="BEC31" s="350"/>
      <c r="BED31" s="350"/>
      <c r="BEE31" s="350"/>
      <c r="BEF31" s="350"/>
      <c r="BEG31" s="350"/>
      <c r="BEH31" s="350"/>
      <c r="BEI31" s="350"/>
      <c r="BEJ31" s="350"/>
      <c r="BEK31" s="350"/>
      <c r="BEL31" s="350"/>
      <c r="BEM31" s="350"/>
      <c r="BEN31" s="350"/>
      <c r="BEO31" s="350"/>
      <c r="BEP31" s="350"/>
      <c r="BEQ31" s="350"/>
      <c r="BER31" s="350"/>
      <c r="BES31" s="350"/>
      <c r="BET31" s="350"/>
      <c r="BEU31" s="350"/>
      <c r="BEV31" s="350"/>
      <c r="BEW31" s="350"/>
      <c r="BEX31" s="350"/>
      <c r="BEY31" s="350"/>
      <c r="BEZ31" s="350"/>
      <c r="BFA31" s="350"/>
      <c r="BFB31" s="350"/>
      <c r="BFC31" s="350"/>
      <c r="BFD31" s="350"/>
      <c r="BFE31" s="350"/>
      <c r="BFF31" s="350"/>
      <c r="BFG31" s="350"/>
      <c r="BFH31" s="350"/>
      <c r="BFI31" s="350"/>
      <c r="BFJ31" s="350"/>
      <c r="BFK31" s="350"/>
      <c r="BFL31" s="350"/>
      <c r="BFM31" s="350"/>
      <c r="BFN31" s="350"/>
      <c r="BFO31" s="350"/>
      <c r="BFP31" s="350"/>
      <c r="BFQ31" s="350"/>
      <c r="BFR31" s="350"/>
      <c r="BFS31" s="350"/>
      <c r="BFT31" s="350"/>
      <c r="BFU31" s="350"/>
      <c r="BFV31" s="350"/>
      <c r="BFW31" s="350"/>
      <c r="BFX31" s="350"/>
      <c r="BFY31" s="350"/>
      <c r="BFZ31" s="350"/>
      <c r="BGA31" s="350"/>
      <c r="BGB31" s="350"/>
      <c r="BGC31" s="350"/>
      <c r="BGD31" s="350"/>
      <c r="BGE31" s="350"/>
      <c r="BGF31" s="350"/>
      <c r="BGG31" s="350"/>
      <c r="BGH31" s="350"/>
      <c r="BGI31" s="350"/>
      <c r="BGJ31" s="350"/>
      <c r="BGK31" s="350"/>
      <c r="BGL31" s="350"/>
      <c r="BGM31" s="350"/>
      <c r="BGN31" s="350"/>
      <c r="BGO31" s="350"/>
      <c r="BGP31" s="350"/>
      <c r="BGQ31" s="350"/>
      <c r="BGR31" s="350"/>
      <c r="BGS31" s="350"/>
      <c r="BGT31" s="350"/>
      <c r="BGU31" s="350"/>
      <c r="BGV31" s="350"/>
      <c r="BGW31" s="350"/>
      <c r="BGX31" s="350"/>
      <c r="BGY31" s="350"/>
      <c r="BGZ31" s="350"/>
      <c r="BHA31" s="350"/>
      <c r="BHB31" s="350"/>
      <c r="BHC31" s="350"/>
      <c r="BHD31" s="350"/>
      <c r="BHE31" s="350"/>
      <c r="BHF31" s="350"/>
      <c r="BHG31" s="350"/>
      <c r="BHH31" s="350"/>
      <c r="BHI31" s="350"/>
      <c r="BHJ31" s="350"/>
      <c r="BHK31" s="350"/>
      <c r="BHL31" s="350"/>
      <c r="BHM31" s="350"/>
      <c r="BHN31" s="350"/>
      <c r="BHO31" s="350"/>
      <c r="BHP31" s="350"/>
      <c r="BHQ31" s="350"/>
      <c r="BHR31" s="350"/>
      <c r="BHS31" s="350"/>
      <c r="BHT31" s="350"/>
      <c r="BHU31" s="350"/>
      <c r="BHV31" s="350"/>
      <c r="BHW31" s="350"/>
      <c r="BHX31" s="350"/>
      <c r="BHY31" s="350"/>
      <c r="BHZ31" s="350"/>
      <c r="BIA31" s="350"/>
      <c r="BIB31" s="350"/>
      <c r="BIC31" s="350"/>
      <c r="BID31" s="350"/>
      <c r="BIE31" s="350"/>
      <c r="BIF31" s="350"/>
      <c r="BIG31" s="350"/>
      <c r="BIH31" s="350"/>
      <c r="BII31" s="350"/>
      <c r="BIJ31" s="350"/>
      <c r="BIK31" s="350"/>
      <c r="BIL31" s="350"/>
      <c r="BIM31" s="350"/>
      <c r="BIN31" s="350"/>
      <c r="BIO31" s="350"/>
      <c r="BIP31" s="350"/>
      <c r="BIQ31" s="350"/>
      <c r="BIR31" s="350"/>
      <c r="BIS31" s="350"/>
      <c r="BIT31" s="350"/>
      <c r="BIU31" s="350"/>
      <c r="BIV31" s="350"/>
      <c r="BIW31" s="350"/>
      <c r="BIX31" s="350"/>
      <c r="BIY31" s="350"/>
      <c r="BIZ31" s="350"/>
      <c r="BJA31" s="350"/>
      <c r="BJB31" s="350"/>
      <c r="BJC31" s="350"/>
      <c r="BJD31" s="350"/>
      <c r="BJE31" s="350"/>
      <c r="BJF31" s="350"/>
      <c r="BJG31" s="350"/>
      <c r="BJH31" s="350"/>
      <c r="BJI31" s="350"/>
      <c r="BJJ31" s="350"/>
      <c r="BJK31" s="350"/>
      <c r="BJL31" s="350"/>
      <c r="BJM31" s="350"/>
      <c r="BJN31" s="350"/>
      <c r="BJO31" s="350"/>
      <c r="BJP31" s="350"/>
      <c r="BJQ31" s="350"/>
      <c r="BJR31" s="350"/>
      <c r="BJS31" s="350"/>
      <c r="BJT31" s="350"/>
      <c r="BJU31" s="350"/>
      <c r="BJV31" s="350"/>
      <c r="BJW31" s="350"/>
      <c r="BJX31" s="350"/>
      <c r="BJY31" s="350"/>
      <c r="BJZ31" s="350"/>
      <c r="BKA31" s="350"/>
      <c r="BKB31" s="350"/>
      <c r="BKC31" s="350"/>
      <c r="BKD31" s="350"/>
      <c r="BKE31" s="350"/>
      <c r="BKF31" s="350"/>
      <c r="BKG31" s="350"/>
      <c r="BKH31" s="350"/>
      <c r="BKI31" s="350"/>
      <c r="BKJ31" s="350"/>
      <c r="BKK31" s="350"/>
      <c r="BKL31" s="350"/>
      <c r="BKM31" s="350"/>
      <c r="BKN31" s="350"/>
      <c r="BKO31" s="350"/>
      <c r="BKP31" s="350"/>
      <c r="BKQ31" s="350"/>
      <c r="BKR31" s="350"/>
      <c r="BKS31" s="350"/>
      <c r="BKT31" s="350"/>
      <c r="BKU31" s="350"/>
      <c r="BKV31" s="350"/>
      <c r="BKW31" s="350"/>
      <c r="BKX31" s="350"/>
      <c r="BKY31" s="350"/>
      <c r="BKZ31" s="350"/>
      <c r="BLA31" s="350"/>
      <c r="BLB31" s="350"/>
      <c r="BLC31" s="350"/>
      <c r="BLD31" s="350"/>
      <c r="BLE31" s="350"/>
      <c r="BLF31" s="350"/>
      <c r="BLG31" s="350"/>
      <c r="BLH31" s="350"/>
      <c r="BLI31" s="350"/>
      <c r="BLJ31" s="350"/>
      <c r="BLK31" s="350"/>
      <c r="BLL31" s="350"/>
      <c r="BLM31" s="350"/>
      <c r="BLN31" s="350"/>
      <c r="BLO31" s="350"/>
      <c r="BLP31" s="350"/>
      <c r="BLQ31" s="350"/>
      <c r="BLR31" s="350"/>
      <c r="BLS31" s="350"/>
      <c r="BLT31" s="350"/>
      <c r="BLU31" s="350"/>
      <c r="BLV31" s="350"/>
      <c r="BLW31" s="350"/>
      <c r="BLX31" s="350"/>
      <c r="BLY31" s="350"/>
      <c r="BLZ31" s="350"/>
      <c r="BMA31" s="350"/>
      <c r="BMB31" s="350"/>
      <c r="BMC31" s="350"/>
      <c r="BMD31" s="350"/>
      <c r="BME31" s="350"/>
      <c r="BMF31" s="350"/>
      <c r="BMG31" s="350"/>
      <c r="BMH31" s="350"/>
      <c r="BMI31" s="350"/>
      <c r="BMJ31" s="350"/>
      <c r="BMK31" s="350"/>
      <c r="BML31" s="350"/>
      <c r="BMM31" s="350"/>
      <c r="BMN31" s="350"/>
      <c r="BMO31" s="350"/>
      <c r="BMP31" s="350"/>
      <c r="BMQ31" s="350"/>
      <c r="BMR31" s="350"/>
      <c r="BMS31" s="350"/>
      <c r="BMT31" s="350"/>
      <c r="BMU31" s="350"/>
      <c r="BMV31" s="350"/>
      <c r="BMW31" s="350"/>
      <c r="BMX31" s="350"/>
      <c r="BMY31" s="350"/>
      <c r="BMZ31" s="350"/>
      <c r="BNA31" s="350"/>
      <c r="BNB31" s="350"/>
      <c r="BNC31" s="350"/>
      <c r="BND31" s="350"/>
      <c r="BNE31" s="350"/>
      <c r="BNF31" s="350"/>
      <c r="BNG31" s="350"/>
      <c r="BNH31" s="350"/>
      <c r="BNI31" s="350"/>
      <c r="BNJ31" s="350"/>
      <c r="BNK31" s="350"/>
      <c r="BNL31" s="350"/>
      <c r="BNM31" s="350"/>
      <c r="BNN31" s="350"/>
      <c r="BNO31" s="350"/>
      <c r="BNP31" s="350"/>
      <c r="BNQ31" s="350"/>
      <c r="BNR31" s="350"/>
      <c r="BNS31" s="350"/>
      <c r="BNT31" s="350"/>
      <c r="BNU31" s="350"/>
      <c r="BNV31" s="350"/>
      <c r="BNW31" s="350"/>
      <c r="BNX31" s="350"/>
      <c r="BNY31" s="350"/>
      <c r="BNZ31" s="350"/>
      <c r="BOA31" s="350"/>
      <c r="BOB31" s="350"/>
      <c r="BOC31" s="350"/>
      <c r="BOD31" s="350"/>
      <c r="BOE31" s="350"/>
      <c r="BOF31" s="350"/>
      <c r="BOG31" s="350"/>
      <c r="BOH31" s="350"/>
      <c r="BOI31" s="350"/>
      <c r="BOJ31" s="350"/>
      <c r="BOK31" s="350"/>
      <c r="BOL31" s="350"/>
      <c r="BOM31" s="350"/>
      <c r="BON31" s="350"/>
      <c r="BOO31" s="350"/>
      <c r="BOP31" s="350"/>
      <c r="BOQ31" s="350"/>
      <c r="BOR31" s="350"/>
      <c r="BOS31" s="350"/>
      <c r="BOT31" s="350"/>
      <c r="BOU31" s="350"/>
      <c r="BOV31" s="350"/>
      <c r="BOW31" s="350"/>
      <c r="BOX31" s="350"/>
      <c r="BOY31" s="350"/>
      <c r="BOZ31" s="350"/>
      <c r="BPA31" s="350"/>
      <c r="BPB31" s="350"/>
      <c r="BPC31" s="350"/>
      <c r="BPD31" s="350"/>
      <c r="BPE31" s="350"/>
      <c r="BPF31" s="350"/>
      <c r="BPG31" s="350"/>
      <c r="BPH31" s="350"/>
      <c r="BPI31" s="350"/>
      <c r="BPJ31" s="350"/>
      <c r="BPK31" s="350"/>
      <c r="BPL31" s="350"/>
      <c r="BPM31" s="350"/>
      <c r="BPN31" s="350"/>
      <c r="BPO31" s="350"/>
      <c r="BPP31" s="350"/>
      <c r="BPQ31" s="350"/>
      <c r="BPR31" s="350"/>
      <c r="BPS31" s="350"/>
      <c r="BPT31" s="350"/>
      <c r="BPU31" s="350"/>
      <c r="BPV31" s="350"/>
      <c r="BPW31" s="350"/>
      <c r="BPX31" s="350"/>
      <c r="BPY31" s="350"/>
      <c r="BPZ31" s="350"/>
      <c r="BQA31" s="350"/>
      <c r="BQB31" s="350"/>
      <c r="BQC31" s="350"/>
      <c r="BQD31" s="350"/>
      <c r="BQE31" s="350"/>
      <c r="BQF31" s="350"/>
      <c r="BQG31" s="350"/>
      <c r="BQH31" s="350"/>
      <c r="BQI31" s="350"/>
      <c r="BQJ31" s="350"/>
      <c r="BQK31" s="350"/>
      <c r="BQL31" s="350"/>
      <c r="BQM31" s="350"/>
      <c r="BQN31" s="350"/>
      <c r="BQO31" s="350"/>
      <c r="BQP31" s="350"/>
      <c r="BQQ31" s="350"/>
      <c r="BQR31" s="350"/>
      <c r="BQS31" s="350"/>
      <c r="BQT31" s="350"/>
      <c r="BQU31" s="350"/>
      <c r="BQV31" s="350"/>
      <c r="BQW31" s="350"/>
      <c r="BQX31" s="350"/>
      <c r="BQY31" s="350"/>
      <c r="BQZ31" s="350"/>
      <c r="BRA31" s="350"/>
      <c r="BRB31" s="350"/>
      <c r="BRC31" s="350"/>
      <c r="BRD31" s="350"/>
      <c r="BRE31" s="350"/>
      <c r="BRF31" s="350"/>
      <c r="BRG31" s="350"/>
      <c r="BRH31" s="350"/>
      <c r="BRI31" s="350"/>
      <c r="BRJ31" s="350"/>
      <c r="BRK31" s="350"/>
      <c r="BRL31" s="350"/>
      <c r="BRM31" s="350"/>
      <c r="BRN31" s="350"/>
      <c r="BRO31" s="350"/>
      <c r="BRP31" s="350"/>
      <c r="BRQ31" s="350"/>
      <c r="BRR31" s="350"/>
      <c r="BRS31" s="350"/>
      <c r="BRT31" s="350"/>
      <c r="BRU31" s="350"/>
      <c r="BRV31" s="350"/>
      <c r="BRW31" s="350"/>
      <c r="BRX31" s="350"/>
      <c r="BRY31" s="350"/>
      <c r="BRZ31" s="350"/>
      <c r="BSA31" s="350"/>
      <c r="BSB31" s="350"/>
      <c r="BSC31" s="350"/>
      <c r="BSD31" s="350"/>
      <c r="BSE31" s="350"/>
      <c r="BSF31" s="350"/>
      <c r="BSG31" s="350"/>
      <c r="BSH31" s="350"/>
      <c r="BSI31" s="350"/>
      <c r="BSJ31" s="350"/>
      <c r="BSK31" s="350"/>
      <c r="BSL31" s="350"/>
      <c r="BSM31" s="350"/>
      <c r="BSN31" s="350"/>
      <c r="BSO31" s="350"/>
      <c r="BSP31" s="350"/>
      <c r="BSQ31" s="350"/>
      <c r="BSR31" s="350"/>
      <c r="BSS31" s="350"/>
      <c r="BST31" s="350"/>
      <c r="BSU31" s="350"/>
      <c r="BSV31" s="350"/>
      <c r="BSW31" s="350"/>
      <c r="BSX31" s="350"/>
      <c r="BSY31" s="350"/>
      <c r="BSZ31" s="350"/>
      <c r="BTA31" s="350"/>
      <c r="BTB31" s="350"/>
      <c r="BTC31" s="350"/>
      <c r="BTD31" s="350"/>
      <c r="BTE31" s="350"/>
      <c r="BTF31" s="350"/>
      <c r="BTG31" s="350"/>
      <c r="BTH31" s="350"/>
      <c r="BTI31" s="350"/>
      <c r="BTJ31" s="350"/>
      <c r="BTK31" s="350"/>
      <c r="BTL31" s="350"/>
      <c r="BTM31" s="350"/>
      <c r="BTN31" s="350"/>
      <c r="BTO31" s="350"/>
      <c r="BTP31" s="350"/>
      <c r="BTQ31" s="350"/>
      <c r="BTR31" s="350"/>
      <c r="BTS31" s="350"/>
      <c r="BTT31" s="350"/>
      <c r="BTU31" s="350"/>
      <c r="BTV31" s="350"/>
      <c r="BTW31" s="350"/>
      <c r="BTX31" s="350"/>
      <c r="BTY31" s="350"/>
      <c r="BTZ31" s="350"/>
      <c r="BUA31" s="350"/>
      <c r="BUB31" s="350"/>
      <c r="BUC31" s="350"/>
      <c r="BUD31" s="350"/>
      <c r="BUE31" s="350"/>
      <c r="BUF31" s="350"/>
      <c r="BUG31" s="350"/>
      <c r="BUH31" s="350"/>
      <c r="BUI31" s="350"/>
      <c r="BUJ31" s="350"/>
      <c r="BUK31" s="350"/>
      <c r="BUL31" s="350"/>
      <c r="BUM31" s="350"/>
      <c r="BUN31" s="350"/>
      <c r="BUO31" s="350"/>
      <c r="BUP31" s="350"/>
      <c r="BUQ31" s="350"/>
      <c r="BUR31" s="350"/>
      <c r="BUS31" s="350"/>
      <c r="BUT31" s="350"/>
      <c r="BUU31" s="350"/>
      <c r="BUV31" s="350"/>
      <c r="BUW31" s="350"/>
      <c r="BUX31" s="350"/>
      <c r="BUY31" s="350"/>
      <c r="BUZ31" s="350"/>
      <c r="BVA31" s="350"/>
      <c r="BVB31" s="350"/>
      <c r="BVC31" s="350"/>
      <c r="BVD31" s="350"/>
      <c r="BVE31" s="350"/>
      <c r="BVF31" s="350"/>
      <c r="BVG31" s="350"/>
      <c r="BVH31" s="350"/>
      <c r="BVI31" s="350"/>
      <c r="BVJ31" s="350"/>
      <c r="BVK31" s="350"/>
      <c r="BVL31" s="350"/>
      <c r="BVM31" s="350"/>
      <c r="BVN31" s="350"/>
      <c r="BVO31" s="350"/>
      <c r="BVP31" s="350"/>
      <c r="BVQ31" s="350"/>
      <c r="BVR31" s="350"/>
      <c r="BVS31" s="350"/>
      <c r="BVT31" s="350"/>
      <c r="BVU31" s="350"/>
      <c r="BVV31" s="350"/>
      <c r="BVW31" s="350"/>
      <c r="BVX31" s="350"/>
      <c r="BVY31" s="350"/>
      <c r="BVZ31" s="350"/>
      <c r="BWA31" s="350"/>
      <c r="BWB31" s="350"/>
      <c r="BWC31" s="350"/>
      <c r="BWD31" s="350"/>
      <c r="BWE31" s="350"/>
      <c r="BWF31" s="350"/>
      <c r="BWG31" s="350"/>
      <c r="BWH31" s="350"/>
      <c r="BWI31" s="350"/>
      <c r="BWJ31" s="350"/>
      <c r="BWK31" s="350"/>
      <c r="BWL31" s="350"/>
      <c r="BWM31" s="350"/>
      <c r="BWN31" s="350"/>
      <c r="BWO31" s="350"/>
      <c r="BWP31" s="350"/>
      <c r="BWQ31" s="350"/>
      <c r="BWR31" s="350"/>
      <c r="BWS31" s="350"/>
      <c r="BWT31" s="350"/>
      <c r="BWU31" s="350"/>
      <c r="BWV31" s="350"/>
      <c r="BWW31" s="350"/>
      <c r="BWX31" s="350"/>
      <c r="BWY31" s="350"/>
      <c r="BWZ31" s="350"/>
      <c r="BXA31" s="350"/>
      <c r="BXB31" s="350"/>
      <c r="BXC31" s="350"/>
      <c r="BXD31" s="350"/>
      <c r="BXE31" s="350"/>
      <c r="BXF31" s="350"/>
      <c r="BXG31" s="350"/>
      <c r="BXH31" s="350"/>
      <c r="BXI31" s="350"/>
      <c r="BXJ31" s="350"/>
      <c r="BXK31" s="350"/>
      <c r="BXL31" s="350"/>
      <c r="BXM31" s="350"/>
      <c r="BXN31" s="350"/>
      <c r="BXO31" s="350"/>
      <c r="BXP31" s="350"/>
      <c r="BXQ31" s="350"/>
      <c r="BXR31" s="350"/>
      <c r="BXS31" s="350"/>
      <c r="BXT31" s="350"/>
      <c r="BXU31" s="350"/>
      <c r="BXV31" s="350"/>
      <c r="BXW31" s="350"/>
      <c r="BXX31" s="350"/>
      <c r="BXY31" s="350"/>
      <c r="BXZ31" s="350"/>
      <c r="BYA31" s="350"/>
      <c r="BYB31" s="350"/>
      <c r="BYC31" s="350"/>
      <c r="BYD31" s="350"/>
      <c r="BYE31" s="350"/>
      <c r="BYF31" s="350"/>
      <c r="BYG31" s="350"/>
      <c r="BYH31" s="350"/>
      <c r="BYI31" s="350"/>
      <c r="BYJ31" s="350"/>
      <c r="BYK31" s="350"/>
      <c r="BYL31" s="350"/>
      <c r="BYM31" s="350"/>
      <c r="BYN31" s="350"/>
      <c r="BYO31" s="350"/>
      <c r="BYP31" s="350"/>
      <c r="BYQ31" s="350"/>
      <c r="BYR31" s="350"/>
      <c r="BYS31" s="350"/>
      <c r="BYT31" s="350"/>
      <c r="BYU31" s="350"/>
      <c r="BYV31" s="350"/>
      <c r="BYW31" s="350"/>
      <c r="BYX31" s="350"/>
      <c r="BYY31" s="350"/>
      <c r="BYZ31" s="350"/>
      <c r="BZA31" s="350"/>
      <c r="BZB31" s="350"/>
      <c r="BZC31" s="350"/>
      <c r="BZD31" s="350"/>
      <c r="BZE31" s="350"/>
      <c r="BZF31" s="350"/>
      <c r="BZG31" s="350"/>
      <c r="BZH31" s="350"/>
      <c r="BZI31" s="350"/>
      <c r="BZJ31" s="350"/>
      <c r="BZK31" s="350"/>
      <c r="BZL31" s="350"/>
      <c r="BZM31" s="350"/>
      <c r="BZN31" s="350"/>
      <c r="BZO31" s="350"/>
      <c r="BZP31" s="350"/>
      <c r="BZQ31" s="350"/>
      <c r="BZR31" s="350"/>
      <c r="BZS31" s="350"/>
      <c r="BZT31" s="350"/>
      <c r="BZU31" s="350"/>
      <c r="BZV31" s="350"/>
      <c r="BZW31" s="350"/>
      <c r="BZX31" s="350"/>
      <c r="BZY31" s="350"/>
      <c r="BZZ31" s="350"/>
      <c r="CAA31" s="350"/>
      <c r="CAB31" s="350"/>
      <c r="CAC31" s="350"/>
      <c r="CAD31" s="350"/>
      <c r="CAE31" s="350"/>
      <c r="CAF31" s="350"/>
      <c r="CAG31" s="350"/>
      <c r="CAH31" s="350"/>
      <c r="CAI31" s="350"/>
      <c r="CAJ31" s="350"/>
      <c r="CAK31" s="350"/>
      <c r="CAL31" s="350"/>
      <c r="CAM31" s="350"/>
      <c r="CAN31" s="350"/>
      <c r="CAO31" s="350"/>
      <c r="CAP31" s="350"/>
      <c r="CAQ31" s="350"/>
      <c r="CAR31" s="350"/>
      <c r="CAS31" s="350"/>
      <c r="CAT31" s="350"/>
      <c r="CAU31" s="350"/>
      <c r="CAV31" s="350"/>
      <c r="CAW31" s="350"/>
      <c r="CAX31" s="350"/>
      <c r="CAY31" s="350"/>
      <c r="CAZ31" s="350"/>
      <c r="CBA31" s="350"/>
      <c r="CBB31" s="350"/>
      <c r="CBC31" s="350"/>
      <c r="CBD31" s="350"/>
      <c r="CBE31" s="350"/>
      <c r="CBF31" s="350"/>
      <c r="CBG31" s="350"/>
      <c r="CBH31" s="350"/>
      <c r="CBI31" s="350"/>
      <c r="CBJ31" s="350"/>
      <c r="CBK31" s="350"/>
      <c r="CBL31" s="350"/>
      <c r="CBM31" s="350"/>
      <c r="CBN31" s="350"/>
      <c r="CBO31" s="350"/>
      <c r="CBP31" s="350"/>
      <c r="CBQ31" s="350"/>
      <c r="CBR31" s="350"/>
      <c r="CBS31" s="350"/>
      <c r="CBT31" s="350"/>
      <c r="CBU31" s="350"/>
      <c r="CBV31" s="350"/>
      <c r="CBW31" s="350"/>
      <c r="CBX31" s="350"/>
      <c r="CBY31" s="350"/>
      <c r="CBZ31" s="350"/>
      <c r="CCA31" s="350"/>
      <c r="CCB31" s="350"/>
      <c r="CCC31" s="350"/>
      <c r="CCD31" s="350"/>
      <c r="CCE31" s="350"/>
      <c r="CCF31" s="350"/>
      <c r="CCG31" s="350"/>
      <c r="CCH31" s="350"/>
      <c r="CCI31" s="350"/>
      <c r="CCJ31" s="350"/>
      <c r="CCK31" s="350"/>
      <c r="CCL31" s="350"/>
      <c r="CCM31" s="350"/>
      <c r="CCN31" s="350"/>
      <c r="CCO31" s="350"/>
      <c r="CCP31" s="350"/>
      <c r="CCQ31" s="350"/>
      <c r="CCR31" s="350"/>
      <c r="CCS31" s="350"/>
      <c r="CCT31" s="350"/>
      <c r="CCU31" s="350"/>
      <c r="CCV31" s="350"/>
      <c r="CCW31" s="350"/>
      <c r="CCX31" s="350"/>
      <c r="CCY31" s="350"/>
      <c r="CCZ31" s="350"/>
      <c r="CDA31" s="350"/>
      <c r="CDB31" s="350"/>
      <c r="CDC31" s="350"/>
      <c r="CDD31" s="350"/>
      <c r="CDE31" s="350"/>
      <c r="CDF31" s="350"/>
      <c r="CDG31" s="350"/>
      <c r="CDH31" s="350"/>
      <c r="CDI31" s="350"/>
      <c r="CDJ31" s="350"/>
      <c r="CDK31" s="350"/>
      <c r="CDL31" s="350"/>
      <c r="CDM31" s="350"/>
      <c r="CDN31" s="350"/>
      <c r="CDO31" s="350"/>
      <c r="CDP31" s="350"/>
      <c r="CDQ31" s="350"/>
      <c r="CDR31" s="350"/>
      <c r="CDS31" s="350"/>
      <c r="CDT31" s="350"/>
      <c r="CDU31" s="350"/>
      <c r="CDV31" s="350"/>
      <c r="CDW31" s="350"/>
      <c r="CDX31" s="350"/>
      <c r="CDY31" s="350"/>
      <c r="CDZ31" s="350"/>
      <c r="CEA31" s="350"/>
      <c r="CEB31" s="350"/>
      <c r="CEC31" s="350"/>
      <c r="CED31" s="350"/>
      <c r="CEE31" s="350"/>
      <c r="CEF31" s="350"/>
      <c r="CEG31" s="350"/>
      <c r="CEH31" s="350"/>
      <c r="CEI31" s="350"/>
      <c r="CEJ31" s="350"/>
      <c r="CEK31" s="350"/>
      <c r="CEL31" s="350"/>
      <c r="CEM31" s="350"/>
      <c r="CEN31" s="350"/>
      <c r="CEO31" s="350"/>
      <c r="CEP31" s="350"/>
      <c r="CEQ31" s="350"/>
      <c r="CER31" s="350"/>
      <c r="CES31" s="350"/>
      <c r="CET31" s="350"/>
      <c r="CEU31" s="350"/>
      <c r="CEV31" s="350"/>
      <c r="CEW31" s="350"/>
      <c r="CEX31" s="350"/>
      <c r="CEY31" s="350"/>
      <c r="CEZ31" s="350"/>
      <c r="CFA31" s="350"/>
      <c r="CFB31" s="350"/>
      <c r="CFC31" s="350"/>
      <c r="CFD31" s="350"/>
      <c r="CFE31" s="350"/>
      <c r="CFF31" s="350"/>
      <c r="CFG31" s="350"/>
      <c r="CFH31" s="350"/>
      <c r="CFI31" s="350"/>
      <c r="CFJ31" s="350"/>
      <c r="CFK31" s="350"/>
      <c r="CFL31" s="350"/>
      <c r="CFM31" s="350"/>
      <c r="CFN31" s="350"/>
      <c r="CFO31" s="350"/>
      <c r="CFP31" s="350"/>
      <c r="CFQ31" s="350"/>
      <c r="CFR31" s="350"/>
      <c r="CFS31" s="350"/>
      <c r="CFT31" s="350"/>
      <c r="CFU31" s="350"/>
      <c r="CFV31" s="350"/>
      <c r="CFW31" s="350"/>
      <c r="CFX31" s="350"/>
      <c r="CFY31" s="350"/>
      <c r="CFZ31" s="350"/>
      <c r="CGA31" s="350"/>
      <c r="CGB31" s="350"/>
      <c r="CGC31" s="350"/>
      <c r="CGD31" s="350"/>
      <c r="CGE31" s="350"/>
      <c r="CGF31" s="350"/>
      <c r="CGG31" s="350"/>
      <c r="CGH31" s="350"/>
      <c r="CGI31" s="350"/>
      <c r="CGJ31" s="350"/>
      <c r="CGK31" s="350"/>
      <c r="CGL31" s="350"/>
      <c r="CGM31" s="350"/>
      <c r="CGN31" s="350"/>
      <c r="CGO31" s="350"/>
      <c r="CGP31" s="350"/>
      <c r="CGQ31" s="350"/>
      <c r="CGR31" s="350"/>
      <c r="CGS31" s="350"/>
      <c r="CGT31" s="350"/>
      <c r="CGU31" s="350"/>
      <c r="CGV31" s="350"/>
      <c r="CGW31" s="350"/>
      <c r="CGX31" s="350"/>
      <c r="CGY31" s="350"/>
      <c r="CGZ31" s="350"/>
      <c r="CHA31" s="350"/>
      <c r="CHB31" s="350"/>
      <c r="CHC31" s="350"/>
      <c r="CHD31" s="350"/>
      <c r="CHE31" s="350"/>
      <c r="CHF31" s="350"/>
      <c r="CHG31" s="350"/>
      <c r="CHH31" s="350"/>
      <c r="CHI31" s="350"/>
      <c r="CHJ31" s="350"/>
      <c r="CHK31" s="350"/>
      <c r="CHL31" s="350"/>
      <c r="CHM31" s="350"/>
      <c r="CHN31" s="350"/>
      <c r="CHO31" s="350"/>
      <c r="CHP31" s="350"/>
      <c r="CHQ31" s="350"/>
      <c r="CHR31" s="350"/>
      <c r="CHS31" s="350"/>
      <c r="CHT31" s="350"/>
      <c r="CHU31" s="350"/>
      <c r="CHV31" s="350"/>
      <c r="CHW31" s="350"/>
      <c r="CHX31" s="350"/>
      <c r="CHY31" s="350"/>
      <c r="CHZ31" s="350"/>
      <c r="CIA31" s="350"/>
      <c r="CIB31" s="350"/>
      <c r="CIC31" s="350"/>
      <c r="CID31" s="350"/>
      <c r="CIE31" s="350"/>
      <c r="CIF31" s="350"/>
      <c r="CIG31" s="350"/>
      <c r="CIH31" s="350"/>
      <c r="CII31" s="350"/>
      <c r="CIJ31" s="350"/>
      <c r="CIK31" s="350"/>
      <c r="CIL31" s="350"/>
      <c r="CIM31" s="350"/>
      <c r="CIN31" s="350"/>
      <c r="CIO31" s="350"/>
      <c r="CIP31" s="350"/>
      <c r="CIQ31" s="350"/>
      <c r="CIR31" s="350"/>
      <c r="CIS31" s="350"/>
      <c r="CIT31" s="350"/>
      <c r="CIU31" s="350"/>
      <c r="CIV31" s="350"/>
      <c r="CIW31" s="350"/>
      <c r="CIX31" s="350"/>
      <c r="CIY31" s="350"/>
      <c r="CIZ31" s="350"/>
      <c r="CJA31" s="350"/>
      <c r="CJB31" s="350"/>
      <c r="CJC31" s="350"/>
      <c r="CJD31" s="350"/>
      <c r="CJE31" s="350"/>
      <c r="CJF31" s="350"/>
      <c r="CJG31" s="350"/>
      <c r="CJH31" s="350"/>
      <c r="CJI31" s="350"/>
      <c r="CJJ31" s="350"/>
      <c r="CJK31" s="350"/>
      <c r="CJL31" s="350"/>
      <c r="CJM31" s="350"/>
      <c r="CJN31" s="350"/>
      <c r="CJO31" s="350"/>
      <c r="CJP31" s="350"/>
      <c r="CJQ31" s="350"/>
      <c r="CJR31" s="350"/>
      <c r="CJS31" s="350"/>
      <c r="CJT31" s="350"/>
      <c r="CJU31" s="350"/>
      <c r="CJV31" s="350"/>
      <c r="CJW31" s="350"/>
      <c r="CJX31" s="350"/>
      <c r="CJY31" s="350"/>
      <c r="CJZ31" s="350"/>
      <c r="CKA31" s="350"/>
      <c r="CKB31" s="350"/>
      <c r="CKC31" s="350"/>
      <c r="CKD31" s="350"/>
      <c r="CKE31" s="350"/>
      <c r="CKF31" s="350"/>
      <c r="CKG31" s="350"/>
      <c r="CKH31" s="350"/>
      <c r="CKI31" s="350"/>
      <c r="CKJ31" s="350"/>
      <c r="CKK31" s="350"/>
      <c r="CKL31" s="350"/>
      <c r="CKM31" s="350"/>
      <c r="CKN31" s="350"/>
      <c r="CKO31" s="350"/>
      <c r="CKP31" s="350"/>
      <c r="CKQ31" s="350"/>
      <c r="CKR31" s="350"/>
      <c r="CKS31" s="350"/>
      <c r="CKT31" s="350"/>
      <c r="CKU31" s="350"/>
      <c r="CKV31" s="350"/>
      <c r="CKW31" s="350"/>
      <c r="CKX31" s="350"/>
      <c r="CKY31" s="350"/>
      <c r="CKZ31" s="350"/>
      <c r="CLA31" s="350"/>
      <c r="CLB31" s="350"/>
      <c r="CLC31" s="350"/>
      <c r="CLD31" s="350"/>
      <c r="CLE31" s="350"/>
      <c r="CLF31" s="350"/>
      <c r="CLG31" s="350"/>
      <c r="CLH31" s="350"/>
      <c r="CLI31" s="350"/>
      <c r="CLJ31" s="350"/>
      <c r="CLK31" s="350"/>
      <c r="CLL31" s="350"/>
      <c r="CLM31" s="350"/>
      <c r="CLN31" s="350"/>
      <c r="CLO31" s="350"/>
      <c r="CLP31" s="350"/>
      <c r="CLQ31" s="350"/>
      <c r="CLR31" s="350"/>
      <c r="CLS31" s="350"/>
      <c r="CLT31" s="350"/>
      <c r="CLU31" s="350"/>
      <c r="CLV31" s="350"/>
      <c r="CLW31" s="350"/>
      <c r="CLX31" s="350"/>
      <c r="CLY31" s="350"/>
      <c r="CLZ31" s="350"/>
      <c r="CMA31" s="350"/>
      <c r="CMB31" s="350"/>
      <c r="CMC31" s="350"/>
      <c r="CMD31" s="350"/>
      <c r="CME31" s="350"/>
      <c r="CMF31" s="350"/>
      <c r="CMG31" s="350"/>
      <c r="CMH31" s="350"/>
      <c r="CMI31" s="350"/>
      <c r="CMJ31" s="350"/>
      <c r="CMK31" s="350"/>
      <c r="CML31" s="350"/>
      <c r="CMM31" s="350"/>
      <c r="CMN31" s="350"/>
      <c r="CMO31" s="350"/>
      <c r="CMP31" s="350"/>
      <c r="CMQ31" s="350"/>
      <c r="CMR31" s="350"/>
      <c r="CMS31" s="350"/>
      <c r="CMT31" s="350"/>
      <c r="CMU31" s="350"/>
      <c r="CMV31" s="350"/>
      <c r="CMW31" s="350"/>
      <c r="CMX31" s="350"/>
      <c r="CMY31" s="350"/>
      <c r="CMZ31" s="350"/>
      <c r="CNA31" s="350"/>
      <c r="CNB31" s="350"/>
      <c r="CNC31" s="350"/>
      <c r="CND31" s="350"/>
      <c r="CNE31" s="350"/>
      <c r="CNF31" s="350"/>
      <c r="CNG31" s="350"/>
      <c r="CNH31" s="350"/>
      <c r="CNI31" s="350"/>
      <c r="CNJ31" s="350"/>
      <c r="CNK31" s="350"/>
      <c r="CNL31" s="350"/>
      <c r="CNM31" s="350"/>
      <c r="CNN31" s="350"/>
      <c r="CNO31" s="350"/>
      <c r="CNP31" s="350"/>
      <c r="CNQ31" s="350"/>
      <c r="CNR31" s="350"/>
      <c r="CNS31" s="350"/>
      <c r="CNT31" s="350"/>
      <c r="CNU31" s="350"/>
      <c r="CNV31" s="350"/>
      <c r="CNW31" s="350"/>
      <c r="CNX31" s="350"/>
      <c r="CNY31" s="350"/>
      <c r="CNZ31" s="350"/>
      <c r="COA31" s="350"/>
      <c r="COB31" s="350"/>
      <c r="COC31" s="350"/>
      <c r="COD31" s="350"/>
      <c r="COE31" s="350"/>
      <c r="COF31" s="350"/>
      <c r="COG31" s="350"/>
      <c r="COH31" s="350"/>
      <c r="COI31" s="350"/>
      <c r="COJ31" s="350"/>
      <c r="COK31" s="350"/>
      <c r="COL31" s="350"/>
      <c r="COM31" s="350"/>
      <c r="CON31" s="350"/>
      <c r="COO31" s="350"/>
      <c r="COP31" s="350"/>
      <c r="COQ31" s="350"/>
      <c r="COR31" s="350"/>
      <c r="COS31" s="350"/>
      <c r="COT31" s="350"/>
      <c r="COU31" s="350"/>
      <c r="COV31" s="350"/>
      <c r="COW31" s="350"/>
      <c r="COX31" s="350"/>
      <c r="COY31" s="350"/>
      <c r="COZ31" s="350"/>
      <c r="CPA31" s="350"/>
      <c r="CPB31" s="350"/>
      <c r="CPC31" s="350"/>
      <c r="CPD31" s="350"/>
      <c r="CPE31" s="350"/>
      <c r="CPF31" s="350"/>
      <c r="CPG31" s="350"/>
      <c r="CPH31" s="350"/>
      <c r="CPI31" s="350"/>
      <c r="CPJ31" s="350"/>
      <c r="CPK31" s="350"/>
      <c r="CPL31" s="350"/>
      <c r="CPM31" s="350"/>
      <c r="CPN31" s="350"/>
      <c r="CPO31" s="350"/>
      <c r="CPP31" s="350"/>
      <c r="CPQ31" s="350"/>
      <c r="CPR31" s="350"/>
      <c r="CPS31" s="350"/>
      <c r="CPT31" s="350"/>
      <c r="CPU31" s="350"/>
      <c r="CPV31" s="350"/>
      <c r="CPW31" s="350"/>
      <c r="CPX31" s="350"/>
      <c r="CPY31" s="350"/>
      <c r="CPZ31" s="350"/>
      <c r="CQA31" s="350"/>
      <c r="CQB31" s="350"/>
      <c r="CQC31" s="350"/>
      <c r="CQD31" s="350"/>
      <c r="CQE31" s="350"/>
      <c r="CQF31" s="350"/>
      <c r="CQG31" s="350"/>
      <c r="CQH31" s="350"/>
      <c r="CQI31" s="350"/>
      <c r="CQJ31" s="350"/>
      <c r="CQK31" s="350"/>
      <c r="CQL31" s="350"/>
      <c r="CQM31" s="350"/>
      <c r="CQN31" s="350"/>
      <c r="CQO31" s="350"/>
      <c r="CQP31" s="350"/>
      <c r="CQQ31" s="350"/>
      <c r="CQR31" s="350"/>
      <c r="CQS31" s="350"/>
      <c r="CQT31" s="350"/>
      <c r="CQU31" s="350"/>
      <c r="CQV31" s="350"/>
      <c r="CQW31" s="350"/>
      <c r="CQX31" s="350"/>
      <c r="CQY31" s="350"/>
      <c r="CQZ31" s="350"/>
      <c r="CRA31" s="350"/>
      <c r="CRB31" s="350"/>
      <c r="CRC31" s="350"/>
      <c r="CRD31" s="350"/>
      <c r="CRE31" s="350"/>
      <c r="CRF31" s="350"/>
      <c r="CRG31" s="350"/>
      <c r="CRH31" s="350"/>
      <c r="CRI31" s="350"/>
      <c r="CRJ31" s="350"/>
      <c r="CRK31" s="350"/>
      <c r="CRL31" s="350"/>
      <c r="CRM31" s="350"/>
      <c r="CRN31" s="350"/>
      <c r="CRO31" s="350"/>
      <c r="CRP31" s="350"/>
      <c r="CRQ31" s="350"/>
      <c r="CRR31" s="350"/>
      <c r="CRS31" s="350"/>
      <c r="CRT31" s="350"/>
      <c r="CRU31" s="350"/>
      <c r="CRV31" s="350"/>
      <c r="CRW31" s="350"/>
      <c r="CRX31" s="350"/>
      <c r="CRY31" s="350"/>
      <c r="CRZ31" s="350"/>
      <c r="CSA31" s="350"/>
      <c r="CSB31" s="350"/>
      <c r="CSC31" s="350"/>
      <c r="CSD31" s="350"/>
      <c r="CSE31" s="350"/>
      <c r="CSF31" s="350"/>
      <c r="CSG31" s="350"/>
      <c r="CSH31" s="350"/>
      <c r="CSI31" s="350"/>
      <c r="CSJ31" s="350"/>
      <c r="CSK31" s="350"/>
      <c r="CSL31" s="350"/>
      <c r="CSM31" s="350"/>
      <c r="CSN31" s="350"/>
      <c r="CSO31" s="350"/>
      <c r="CSP31" s="350"/>
      <c r="CSQ31" s="350"/>
      <c r="CSR31" s="350"/>
      <c r="CSS31" s="350"/>
      <c r="CST31" s="350"/>
      <c r="CSU31" s="350"/>
      <c r="CSV31" s="350"/>
      <c r="CSW31" s="350"/>
      <c r="CSX31" s="350"/>
      <c r="CSY31" s="350"/>
      <c r="CSZ31" s="350"/>
      <c r="CTA31" s="350"/>
      <c r="CTB31" s="350"/>
      <c r="CTC31" s="350"/>
      <c r="CTD31" s="350"/>
      <c r="CTE31" s="350"/>
      <c r="CTF31" s="350"/>
      <c r="CTG31" s="350"/>
      <c r="CTH31" s="350"/>
      <c r="CTI31" s="350"/>
      <c r="CTJ31" s="350"/>
      <c r="CTK31" s="350"/>
      <c r="CTL31" s="350"/>
      <c r="CTM31" s="350"/>
      <c r="CTN31" s="350"/>
      <c r="CTO31" s="350"/>
      <c r="CTP31" s="350"/>
      <c r="CTQ31" s="350"/>
      <c r="CTR31" s="350"/>
      <c r="CTS31" s="350"/>
      <c r="CTT31" s="350"/>
      <c r="CTU31" s="350"/>
      <c r="CTV31" s="350"/>
      <c r="CTW31" s="350"/>
      <c r="CTX31" s="350"/>
      <c r="CTY31" s="350"/>
      <c r="CTZ31" s="350"/>
      <c r="CUA31" s="350"/>
      <c r="CUB31" s="350"/>
      <c r="CUC31" s="350"/>
      <c r="CUD31" s="350"/>
      <c r="CUE31" s="350"/>
      <c r="CUF31" s="350"/>
      <c r="CUG31" s="350"/>
      <c r="CUH31" s="350"/>
      <c r="CUI31" s="350"/>
      <c r="CUJ31" s="350"/>
      <c r="CUK31" s="350"/>
      <c r="CUL31" s="350"/>
      <c r="CUM31" s="350"/>
      <c r="CUN31" s="350"/>
      <c r="CUO31" s="350"/>
      <c r="CUP31" s="350"/>
      <c r="CUQ31" s="350"/>
      <c r="CUR31" s="350"/>
      <c r="CUS31" s="350"/>
      <c r="CUT31" s="350"/>
      <c r="CUU31" s="350"/>
      <c r="CUV31" s="350"/>
      <c r="CUW31" s="350"/>
      <c r="CUX31" s="350"/>
      <c r="CUY31" s="350"/>
      <c r="CUZ31" s="350"/>
      <c r="CVA31" s="350"/>
      <c r="CVB31" s="350"/>
      <c r="CVC31" s="350"/>
      <c r="CVD31" s="350"/>
      <c r="CVE31" s="350"/>
      <c r="CVF31" s="350"/>
      <c r="CVG31" s="350"/>
      <c r="CVH31" s="350"/>
      <c r="CVI31" s="350"/>
      <c r="CVJ31" s="350"/>
      <c r="CVK31" s="350"/>
      <c r="CVL31" s="350"/>
      <c r="CVM31" s="350"/>
      <c r="CVN31" s="350"/>
      <c r="CVO31" s="350"/>
      <c r="CVP31" s="350"/>
      <c r="CVQ31" s="350"/>
      <c r="CVR31" s="350"/>
      <c r="CVS31" s="350"/>
      <c r="CVT31" s="350"/>
      <c r="CVU31" s="350"/>
      <c r="CVV31" s="350"/>
      <c r="CVW31" s="350"/>
      <c r="CVX31" s="350"/>
      <c r="CVY31" s="350"/>
      <c r="CVZ31" s="350"/>
      <c r="CWA31" s="350"/>
      <c r="CWB31" s="350"/>
      <c r="CWC31" s="350"/>
      <c r="CWD31" s="350"/>
      <c r="CWE31" s="350"/>
      <c r="CWF31" s="350"/>
      <c r="CWG31" s="350"/>
      <c r="CWH31" s="350"/>
      <c r="CWI31" s="350"/>
      <c r="CWJ31" s="350"/>
      <c r="CWK31" s="350"/>
      <c r="CWL31" s="350"/>
      <c r="CWM31" s="350"/>
      <c r="CWN31" s="350"/>
      <c r="CWO31" s="350"/>
      <c r="CWP31" s="350"/>
      <c r="CWQ31" s="350"/>
      <c r="CWR31" s="350"/>
      <c r="CWS31" s="350"/>
      <c r="CWT31" s="350"/>
      <c r="CWU31" s="350"/>
      <c r="CWV31" s="350"/>
      <c r="CWW31" s="350"/>
      <c r="CWX31" s="350"/>
      <c r="CWY31" s="350"/>
      <c r="CWZ31" s="350"/>
      <c r="CXA31" s="350"/>
      <c r="CXB31" s="350"/>
      <c r="CXC31" s="350"/>
      <c r="CXD31" s="350"/>
      <c r="CXE31" s="350"/>
      <c r="CXF31" s="350"/>
      <c r="CXG31" s="350"/>
      <c r="CXH31" s="350"/>
      <c r="CXI31" s="350"/>
      <c r="CXJ31" s="350"/>
      <c r="CXK31" s="350"/>
      <c r="CXL31" s="350"/>
      <c r="CXM31" s="350"/>
      <c r="CXN31" s="350"/>
      <c r="CXO31" s="350"/>
      <c r="CXP31" s="350"/>
      <c r="CXQ31" s="350"/>
      <c r="CXR31" s="350"/>
      <c r="CXS31" s="350"/>
      <c r="CXT31" s="350"/>
      <c r="CXU31" s="350"/>
      <c r="CXV31" s="350"/>
      <c r="CXW31" s="350"/>
      <c r="CXX31" s="350"/>
      <c r="CXY31" s="350"/>
      <c r="CXZ31" s="350"/>
      <c r="CYA31" s="350"/>
      <c r="CYB31" s="350"/>
      <c r="CYC31" s="350"/>
      <c r="CYD31" s="350"/>
      <c r="CYE31" s="350"/>
      <c r="CYF31" s="350"/>
      <c r="CYG31" s="350"/>
      <c r="CYH31" s="350"/>
      <c r="CYI31" s="350"/>
      <c r="CYJ31" s="350"/>
      <c r="CYK31" s="350"/>
      <c r="CYL31" s="350"/>
      <c r="CYM31" s="350"/>
      <c r="CYN31" s="350"/>
      <c r="CYO31" s="350"/>
      <c r="CYP31" s="350"/>
      <c r="CYQ31" s="350"/>
      <c r="CYR31" s="350"/>
      <c r="CYS31" s="350"/>
      <c r="CYT31" s="350"/>
      <c r="CYU31" s="350"/>
      <c r="CYV31" s="350"/>
      <c r="CYW31" s="350"/>
      <c r="CYX31" s="350"/>
      <c r="CYY31" s="350"/>
      <c r="CYZ31" s="350"/>
      <c r="CZA31" s="350"/>
      <c r="CZB31" s="350"/>
      <c r="CZC31" s="350"/>
      <c r="CZD31" s="350"/>
      <c r="CZE31" s="350"/>
      <c r="CZF31" s="350"/>
      <c r="CZG31" s="350"/>
      <c r="CZH31" s="350"/>
      <c r="CZI31" s="350"/>
      <c r="CZJ31" s="350"/>
      <c r="CZK31" s="350"/>
      <c r="CZL31" s="350"/>
      <c r="CZM31" s="350"/>
      <c r="CZN31" s="350"/>
      <c r="CZO31" s="350"/>
      <c r="CZP31" s="350"/>
      <c r="CZQ31" s="350"/>
      <c r="CZR31" s="350"/>
      <c r="CZS31" s="350"/>
      <c r="CZT31" s="350"/>
      <c r="CZU31" s="350"/>
      <c r="CZV31" s="350"/>
      <c r="CZW31" s="350"/>
      <c r="CZX31" s="350"/>
      <c r="CZY31" s="350"/>
      <c r="CZZ31" s="350"/>
      <c r="DAA31" s="350"/>
      <c r="DAB31" s="350"/>
      <c r="DAC31" s="350"/>
      <c r="DAD31" s="350"/>
      <c r="DAE31" s="350"/>
      <c r="DAF31" s="350"/>
      <c r="DAG31" s="350"/>
      <c r="DAH31" s="350"/>
      <c r="DAI31" s="350"/>
      <c r="DAJ31" s="350"/>
      <c r="DAK31" s="350"/>
      <c r="DAL31" s="350"/>
      <c r="DAM31" s="350"/>
      <c r="DAN31" s="350"/>
      <c r="DAO31" s="350"/>
      <c r="DAP31" s="350"/>
      <c r="DAQ31" s="350"/>
      <c r="DAR31" s="350"/>
      <c r="DAS31" s="350"/>
      <c r="DAT31" s="350"/>
      <c r="DAU31" s="350"/>
      <c r="DAV31" s="350"/>
      <c r="DAW31" s="350"/>
      <c r="DAX31" s="350"/>
      <c r="DAY31" s="350"/>
      <c r="DAZ31" s="350"/>
      <c r="DBA31" s="350"/>
      <c r="DBB31" s="350"/>
      <c r="DBC31" s="350"/>
      <c r="DBD31" s="350"/>
      <c r="DBE31" s="350"/>
      <c r="DBF31" s="350"/>
      <c r="DBG31" s="350"/>
      <c r="DBH31" s="350"/>
      <c r="DBI31" s="350"/>
      <c r="DBJ31" s="350"/>
      <c r="DBK31" s="350"/>
      <c r="DBL31" s="350"/>
      <c r="DBM31" s="350"/>
      <c r="DBN31" s="350"/>
      <c r="DBO31" s="350"/>
      <c r="DBP31" s="350"/>
      <c r="DBQ31" s="350"/>
      <c r="DBR31" s="350"/>
      <c r="DBS31" s="350"/>
      <c r="DBT31" s="350"/>
      <c r="DBU31" s="350"/>
      <c r="DBV31" s="350"/>
      <c r="DBW31" s="350"/>
      <c r="DBX31" s="350"/>
      <c r="DBY31" s="350"/>
      <c r="DBZ31" s="350"/>
      <c r="DCA31" s="350"/>
      <c r="DCB31" s="350"/>
      <c r="DCC31" s="350"/>
      <c r="DCD31" s="350"/>
      <c r="DCE31" s="350"/>
      <c r="DCF31" s="350"/>
      <c r="DCG31" s="350"/>
      <c r="DCH31" s="350"/>
      <c r="DCI31" s="350"/>
      <c r="DCJ31" s="350"/>
      <c r="DCK31" s="350"/>
      <c r="DCL31" s="350"/>
      <c r="DCM31" s="350"/>
      <c r="DCN31" s="350"/>
      <c r="DCO31" s="350"/>
      <c r="DCP31" s="350"/>
      <c r="DCQ31" s="350"/>
      <c r="DCR31" s="350"/>
      <c r="DCS31" s="350"/>
      <c r="DCT31" s="350"/>
      <c r="DCU31" s="350"/>
      <c r="DCV31" s="350"/>
      <c r="DCW31" s="350"/>
      <c r="DCX31" s="350"/>
      <c r="DCY31" s="350"/>
      <c r="DCZ31" s="350"/>
      <c r="DDA31" s="350"/>
      <c r="DDB31" s="350"/>
      <c r="DDC31" s="350"/>
      <c r="DDD31" s="350"/>
      <c r="DDE31" s="350"/>
      <c r="DDF31" s="350"/>
      <c r="DDG31" s="350"/>
      <c r="DDH31" s="350"/>
      <c r="DDI31" s="350"/>
      <c r="DDJ31" s="350"/>
      <c r="DDK31" s="350"/>
      <c r="DDL31" s="350"/>
      <c r="DDM31" s="350"/>
      <c r="DDN31" s="350"/>
      <c r="DDO31" s="350"/>
      <c r="DDP31" s="350"/>
      <c r="DDQ31" s="350"/>
      <c r="DDR31" s="350"/>
      <c r="DDS31" s="350"/>
      <c r="DDT31" s="350"/>
      <c r="DDU31" s="350"/>
      <c r="DDV31" s="350"/>
      <c r="DDW31" s="350"/>
      <c r="DDX31" s="350"/>
      <c r="DDY31" s="350"/>
      <c r="DDZ31" s="350"/>
      <c r="DEA31" s="350"/>
      <c r="DEB31" s="350"/>
      <c r="DEC31" s="350"/>
      <c r="DED31" s="350"/>
      <c r="DEE31" s="350"/>
      <c r="DEF31" s="350"/>
      <c r="DEG31" s="350"/>
      <c r="DEH31" s="350"/>
      <c r="DEI31" s="350"/>
      <c r="DEJ31" s="350"/>
      <c r="DEK31" s="350"/>
      <c r="DEL31" s="350"/>
      <c r="DEM31" s="350"/>
      <c r="DEN31" s="350"/>
      <c r="DEO31" s="350"/>
      <c r="DEP31" s="350"/>
      <c r="DEQ31" s="350"/>
      <c r="DER31" s="350"/>
      <c r="DES31" s="350"/>
      <c r="DET31" s="350"/>
      <c r="DEU31" s="350"/>
      <c r="DEV31" s="350"/>
      <c r="DEW31" s="350"/>
      <c r="DEX31" s="350"/>
      <c r="DEY31" s="350"/>
      <c r="DEZ31" s="350"/>
      <c r="DFA31" s="350"/>
      <c r="DFB31" s="350"/>
      <c r="DFC31" s="350"/>
      <c r="DFD31" s="350"/>
      <c r="DFE31" s="350"/>
      <c r="DFF31" s="350"/>
      <c r="DFG31" s="350"/>
      <c r="DFH31" s="350"/>
      <c r="DFI31" s="350"/>
      <c r="DFJ31" s="350"/>
      <c r="DFK31" s="350"/>
      <c r="DFL31" s="350"/>
      <c r="DFM31" s="350"/>
      <c r="DFN31" s="350"/>
      <c r="DFO31" s="350"/>
      <c r="DFP31" s="350"/>
      <c r="DFQ31" s="350"/>
      <c r="DFR31" s="350"/>
      <c r="DFS31" s="350"/>
      <c r="DFT31" s="350"/>
      <c r="DFU31" s="350"/>
      <c r="DFV31" s="350"/>
      <c r="DFW31" s="350"/>
      <c r="DFX31" s="350"/>
      <c r="DFY31" s="350"/>
      <c r="DFZ31" s="350"/>
      <c r="DGA31" s="350"/>
      <c r="DGB31" s="350"/>
      <c r="DGC31" s="350"/>
      <c r="DGD31" s="350"/>
      <c r="DGE31" s="350"/>
      <c r="DGF31" s="350"/>
      <c r="DGG31" s="350"/>
      <c r="DGH31" s="350"/>
      <c r="DGI31" s="350"/>
      <c r="DGJ31" s="350"/>
      <c r="DGK31" s="350"/>
      <c r="DGL31" s="350"/>
      <c r="DGM31" s="350"/>
      <c r="DGN31" s="350"/>
      <c r="DGO31" s="350"/>
      <c r="DGP31" s="350"/>
      <c r="DGQ31" s="350"/>
      <c r="DGR31" s="350"/>
      <c r="DGS31" s="350"/>
      <c r="DGT31" s="350"/>
      <c r="DGU31" s="350"/>
      <c r="DGV31" s="350"/>
      <c r="DGW31" s="350"/>
      <c r="DGX31" s="350"/>
      <c r="DGY31" s="350"/>
      <c r="DGZ31" s="350"/>
      <c r="DHA31" s="350"/>
      <c r="DHB31" s="350"/>
      <c r="DHC31" s="350"/>
      <c r="DHD31" s="350"/>
      <c r="DHE31" s="350"/>
      <c r="DHF31" s="350"/>
      <c r="DHG31" s="350"/>
      <c r="DHH31" s="350"/>
      <c r="DHI31" s="350"/>
      <c r="DHJ31" s="350"/>
      <c r="DHK31" s="350"/>
      <c r="DHL31" s="350"/>
      <c r="DHM31" s="350"/>
      <c r="DHN31" s="350"/>
      <c r="DHO31" s="350"/>
      <c r="DHP31" s="350"/>
      <c r="DHQ31" s="350"/>
      <c r="DHR31" s="350"/>
      <c r="DHS31" s="350"/>
      <c r="DHT31" s="350"/>
      <c r="DHU31" s="350"/>
      <c r="DHV31" s="350"/>
      <c r="DHW31" s="350"/>
      <c r="DHX31" s="350"/>
      <c r="DHY31" s="350"/>
      <c r="DHZ31" s="350"/>
      <c r="DIA31" s="350"/>
      <c r="DIB31" s="350"/>
      <c r="DIC31" s="350"/>
      <c r="DID31" s="350"/>
      <c r="DIE31" s="350"/>
      <c r="DIF31" s="350"/>
      <c r="DIG31" s="350"/>
      <c r="DIH31" s="350"/>
      <c r="DII31" s="350"/>
      <c r="DIJ31" s="350"/>
      <c r="DIK31" s="350"/>
      <c r="DIL31" s="350"/>
      <c r="DIM31" s="350"/>
      <c r="DIN31" s="350"/>
      <c r="DIO31" s="350"/>
      <c r="DIP31" s="350"/>
      <c r="DIQ31" s="350"/>
      <c r="DIR31" s="350"/>
      <c r="DIS31" s="350"/>
      <c r="DIT31" s="350"/>
      <c r="DIU31" s="350"/>
      <c r="DIV31" s="350"/>
      <c r="DIW31" s="350"/>
      <c r="DIX31" s="350"/>
      <c r="DIY31" s="350"/>
      <c r="DIZ31" s="350"/>
      <c r="DJA31" s="350"/>
      <c r="DJB31" s="350"/>
      <c r="DJC31" s="350"/>
      <c r="DJD31" s="350"/>
      <c r="DJE31" s="350"/>
      <c r="DJF31" s="350"/>
      <c r="DJG31" s="350"/>
      <c r="DJH31" s="350"/>
      <c r="DJI31" s="350"/>
      <c r="DJJ31" s="350"/>
      <c r="DJK31" s="350"/>
      <c r="DJL31" s="350"/>
      <c r="DJM31" s="350"/>
      <c r="DJN31" s="350"/>
      <c r="DJO31" s="350"/>
      <c r="DJP31" s="350"/>
      <c r="DJQ31" s="350"/>
      <c r="DJR31" s="350"/>
      <c r="DJS31" s="350"/>
      <c r="DJT31" s="350"/>
      <c r="DJU31" s="350"/>
      <c r="DJV31" s="350"/>
      <c r="DJW31" s="350"/>
      <c r="DJX31" s="350"/>
      <c r="DJY31" s="350"/>
      <c r="DJZ31" s="350"/>
      <c r="DKA31" s="350"/>
      <c r="DKB31" s="350"/>
      <c r="DKC31" s="350"/>
      <c r="DKD31" s="350"/>
      <c r="DKE31" s="350"/>
      <c r="DKF31" s="350"/>
      <c r="DKG31" s="350"/>
      <c r="DKH31" s="350"/>
      <c r="DKI31" s="350"/>
      <c r="DKJ31" s="350"/>
      <c r="DKK31" s="350"/>
      <c r="DKL31" s="350"/>
      <c r="DKM31" s="350"/>
      <c r="DKN31" s="350"/>
      <c r="DKO31" s="350"/>
      <c r="DKP31" s="350"/>
      <c r="DKQ31" s="350"/>
      <c r="DKR31" s="350"/>
      <c r="DKS31" s="350"/>
      <c r="DKT31" s="350"/>
      <c r="DKU31" s="350"/>
      <c r="DKV31" s="350"/>
      <c r="DKW31" s="350"/>
      <c r="DKX31" s="350"/>
      <c r="DKY31" s="350"/>
      <c r="DKZ31" s="350"/>
      <c r="DLA31" s="350"/>
      <c r="DLB31" s="350"/>
      <c r="DLC31" s="350"/>
      <c r="DLD31" s="350"/>
      <c r="DLE31" s="350"/>
      <c r="DLF31" s="350"/>
      <c r="DLG31" s="350"/>
      <c r="DLH31" s="350"/>
      <c r="DLI31" s="350"/>
      <c r="DLJ31" s="350"/>
      <c r="DLK31" s="350"/>
      <c r="DLL31" s="350"/>
      <c r="DLM31" s="350"/>
      <c r="DLN31" s="350"/>
      <c r="DLO31" s="350"/>
      <c r="DLP31" s="350"/>
      <c r="DLQ31" s="350"/>
      <c r="DLR31" s="350"/>
      <c r="DLS31" s="350"/>
      <c r="DLT31" s="350"/>
      <c r="DLU31" s="350"/>
      <c r="DLV31" s="350"/>
      <c r="DLW31" s="350"/>
      <c r="DLX31" s="350"/>
      <c r="DLY31" s="350"/>
      <c r="DLZ31" s="350"/>
      <c r="DMA31" s="350"/>
      <c r="DMB31" s="350"/>
      <c r="DMC31" s="350"/>
      <c r="DMD31" s="350"/>
      <c r="DME31" s="350"/>
      <c r="DMF31" s="350"/>
      <c r="DMG31" s="350"/>
      <c r="DMH31" s="350"/>
      <c r="DMI31" s="350"/>
      <c r="DMJ31" s="350"/>
      <c r="DMK31" s="350"/>
      <c r="DML31" s="350"/>
      <c r="DMM31" s="350"/>
      <c r="DMN31" s="350"/>
      <c r="DMO31" s="350"/>
      <c r="DMP31" s="350"/>
      <c r="DMQ31" s="350"/>
      <c r="DMR31" s="350"/>
      <c r="DMS31" s="350"/>
      <c r="DMT31" s="350"/>
      <c r="DMU31" s="350"/>
      <c r="DMV31" s="350"/>
      <c r="DMW31" s="350"/>
      <c r="DMX31" s="350"/>
      <c r="DMY31" s="350"/>
      <c r="DMZ31" s="350"/>
      <c r="DNA31" s="350"/>
      <c r="DNB31" s="350"/>
      <c r="DNC31" s="350"/>
      <c r="DND31" s="350"/>
      <c r="DNE31" s="350"/>
      <c r="DNF31" s="350"/>
      <c r="DNG31" s="350"/>
      <c r="DNH31" s="350"/>
      <c r="DNI31" s="350"/>
      <c r="DNJ31" s="350"/>
      <c r="DNK31" s="350"/>
      <c r="DNL31" s="350"/>
      <c r="DNM31" s="350"/>
      <c r="DNN31" s="350"/>
      <c r="DNO31" s="350"/>
      <c r="DNP31" s="350"/>
      <c r="DNQ31" s="350"/>
      <c r="DNR31" s="350"/>
      <c r="DNS31" s="350"/>
      <c r="DNT31" s="350"/>
      <c r="DNU31" s="350"/>
      <c r="DNV31" s="350"/>
      <c r="DNW31" s="350"/>
      <c r="DNX31" s="350"/>
      <c r="DNY31" s="350"/>
      <c r="DNZ31" s="350"/>
      <c r="DOA31" s="350"/>
      <c r="DOB31" s="350"/>
      <c r="DOC31" s="350"/>
      <c r="DOD31" s="350"/>
      <c r="DOE31" s="350"/>
      <c r="DOF31" s="350"/>
      <c r="DOG31" s="350"/>
      <c r="DOH31" s="350"/>
      <c r="DOI31" s="350"/>
      <c r="DOJ31" s="350"/>
      <c r="DOK31" s="350"/>
      <c r="DOL31" s="350"/>
      <c r="DOM31" s="350"/>
      <c r="DON31" s="350"/>
      <c r="DOO31" s="350"/>
      <c r="DOP31" s="350"/>
      <c r="DOQ31" s="350"/>
      <c r="DOR31" s="350"/>
      <c r="DOS31" s="350"/>
      <c r="DOT31" s="350"/>
      <c r="DOU31" s="350"/>
      <c r="DOV31" s="350"/>
      <c r="DOW31" s="350"/>
      <c r="DOX31" s="350"/>
      <c r="DOY31" s="350"/>
      <c r="DOZ31" s="350"/>
      <c r="DPA31" s="350"/>
      <c r="DPB31" s="350"/>
      <c r="DPC31" s="350"/>
      <c r="DPD31" s="350"/>
      <c r="DPE31" s="350"/>
      <c r="DPF31" s="350"/>
      <c r="DPG31" s="350"/>
      <c r="DPH31" s="350"/>
      <c r="DPI31" s="350"/>
      <c r="DPJ31" s="350"/>
      <c r="DPK31" s="350"/>
      <c r="DPL31" s="350"/>
      <c r="DPM31" s="350"/>
      <c r="DPN31" s="350"/>
      <c r="DPO31" s="350"/>
      <c r="DPP31" s="350"/>
      <c r="DPQ31" s="350"/>
      <c r="DPR31" s="350"/>
      <c r="DPS31" s="350"/>
      <c r="DPT31" s="350"/>
      <c r="DPU31" s="350"/>
      <c r="DPV31" s="350"/>
      <c r="DPW31" s="350"/>
      <c r="DPX31" s="350"/>
      <c r="DPY31" s="350"/>
      <c r="DPZ31" s="350"/>
      <c r="DQA31" s="350"/>
      <c r="DQB31" s="350"/>
      <c r="DQC31" s="350"/>
      <c r="DQD31" s="350"/>
      <c r="DQE31" s="350"/>
      <c r="DQF31" s="350"/>
      <c r="DQG31" s="350"/>
      <c r="DQH31" s="350"/>
      <c r="DQI31" s="350"/>
      <c r="DQJ31" s="350"/>
      <c r="DQK31" s="350"/>
      <c r="DQL31" s="350"/>
      <c r="DQM31" s="350"/>
      <c r="DQN31" s="350"/>
      <c r="DQO31" s="350"/>
      <c r="DQP31" s="350"/>
      <c r="DQQ31" s="350"/>
      <c r="DQR31" s="350"/>
      <c r="DQS31" s="350"/>
      <c r="DQT31" s="350"/>
      <c r="DQU31" s="350"/>
      <c r="DQV31" s="350"/>
      <c r="DQW31" s="350"/>
      <c r="DQX31" s="350"/>
      <c r="DQY31" s="350"/>
      <c r="DQZ31" s="350"/>
      <c r="DRA31" s="350"/>
      <c r="DRB31" s="350"/>
      <c r="DRC31" s="350"/>
      <c r="DRD31" s="350"/>
      <c r="DRE31" s="350"/>
      <c r="DRF31" s="350"/>
      <c r="DRG31" s="350"/>
      <c r="DRH31" s="350"/>
      <c r="DRI31" s="350"/>
      <c r="DRJ31" s="350"/>
      <c r="DRK31" s="350"/>
      <c r="DRL31" s="350"/>
      <c r="DRM31" s="350"/>
      <c r="DRN31" s="350"/>
      <c r="DRO31" s="350"/>
      <c r="DRP31" s="350"/>
      <c r="DRQ31" s="350"/>
      <c r="DRR31" s="350"/>
      <c r="DRS31" s="350"/>
      <c r="DRT31" s="350"/>
      <c r="DRU31" s="350"/>
      <c r="DRV31" s="350"/>
      <c r="DRW31" s="350"/>
      <c r="DRX31" s="350"/>
      <c r="DRY31" s="350"/>
      <c r="DRZ31" s="350"/>
      <c r="DSA31" s="350"/>
      <c r="DSB31" s="350"/>
      <c r="DSC31" s="350"/>
      <c r="DSD31" s="350"/>
      <c r="DSE31" s="350"/>
      <c r="DSF31" s="350"/>
      <c r="DSG31" s="350"/>
      <c r="DSH31" s="350"/>
      <c r="DSI31" s="350"/>
      <c r="DSJ31" s="350"/>
      <c r="DSK31" s="350"/>
      <c r="DSL31" s="350"/>
      <c r="DSM31" s="350"/>
      <c r="DSN31" s="350"/>
      <c r="DSO31" s="350"/>
      <c r="DSP31" s="350"/>
      <c r="DSQ31" s="350"/>
      <c r="DSR31" s="350"/>
      <c r="DSS31" s="350"/>
      <c r="DST31" s="350"/>
      <c r="DSU31" s="350"/>
      <c r="DSV31" s="350"/>
      <c r="DSW31" s="350"/>
      <c r="DSX31" s="350"/>
      <c r="DSY31" s="350"/>
      <c r="DSZ31" s="350"/>
      <c r="DTA31" s="350"/>
      <c r="DTB31" s="350"/>
      <c r="DTC31" s="350"/>
      <c r="DTD31" s="350"/>
      <c r="DTE31" s="350"/>
      <c r="DTF31" s="350"/>
      <c r="DTG31" s="350"/>
      <c r="DTH31" s="350"/>
      <c r="DTI31" s="350"/>
      <c r="DTJ31" s="350"/>
      <c r="DTK31" s="350"/>
      <c r="DTL31" s="350"/>
      <c r="DTM31" s="350"/>
      <c r="DTN31" s="350"/>
      <c r="DTO31" s="350"/>
      <c r="DTP31" s="350"/>
      <c r="DTQ31" s="350"/>
      <c r="DTR31" s="350"/>
      <c r="DTS31" s="350"/>
      <c r="DTT31" s="350"/>
      <c r="DTU31" s="350"/>
      <c r="DTV31" s="350"/>
      <c r="DTW31" s="350"/>
      <c r="DTX31" s="350"/>
      <c r="DTY31" s="350"/>
      <c r="DTZ31" s="350"/>
      <c r="DUA31" s="350"/>
      <c r="DUB31" s="350"/>
      <c r="DUC31" s="350"/>
      <c r="DUD31" s="350"/>
      <c r="DUE31" s="350"/>
      <c r="DUF31" s="350"/>
      <c r="DUG31" s="350"/>
      <c r="DUH31" s="350"/>
      <c r="DUI31" s="350"/>
      <c r="DUJ31" s="350"/>
      <c r="DUK31" s="350"/>
      <c r="DUL31" s="350"/>
      <c r="DUM31" s="350"/>
      <c r="DUN31" s="350"/>
      <c r="DUO31" s="350"/>
      <c r="DUP31" s="350"/>
      <c r="DUQ31" s="350"/>
      <c r="DUR31" s="350"/>
      <c r="DUS31" s="350"/>
      <c r="DUT31" s="350"/>
      <c r="DUU31" s="350"/>
      <c r="DUV31" s="350"/>
      <c r="DUW31" s="350"/>
      <c r="DUX31" s="350"/>
      <c r="DUY31" s="350"/>
      <c r="DUZ31" s="350"/>
      <c r="DVA31" s="350"/>
      <c r="DVB31" s="350"/>
      <c r="DVC31" s="350"/>
      <c r="DVD31" s="350"/>
      <c r="DVE31" s="350"/>
      <c r="DVF31" s="350"/>
      <c r="DVG31" s="350"/>
      <c r="DVH31" s="350"/>
      <c r="DVI31" s="350"/>
      <c r="DVJ31" s="350"/>
      <c r="DVK31" s="350"/>
      <c r="DVL31" s="350"/>
      <c r="DVM31" s="350"/>
      <c r="DVN31" s="350"/>
      <c r="DVO31" s="350"/>
      <c r="DVP31" s="350"/>
      <c r="DVQ31" s="350"/>
      <c r="DVR31" s="350"/>
      <c r="DVS31" s="350"/>
      <c r="DVT31" s="350"/>
      <c r="DVU31" s="350"/>
      <c r="DVV31" s="350"/>
      <c r="DVW31" s="350"/>
      <c r="DVX31" s="350"/>
      <c r="DVY31" s="350"/>
      <c r="DVZ31" s="350"/>
      <c r="DWA31" s="350"/>
      <c r="DWB31" s="350"/>
      <c r="DWC31" s="350"/>
      <c r="DWD31" s="350"/>
      <c r="DWE31" s="350"/>
      <c r="DWF31" s="350"/>
      <c r="DWG31" s="350"/>
      <c r="DWH31" s="350"/>
      <c r="DWI31" s="350"/>
      <c r="DWJ31" s="350"/>
      <c r="DWK31" s="350"/>
      <c r="DWL31" s="350"/>
      <c r="DWM31" s="350"/>
      <c r="DWN31" s="350"/>
      <c r="DWO31" s="350"/>
      <c r="DWP31" s="350"/>
      <c r="DWQ31" s="350"/>
      <c r="DWR31" s="350"/>
      <c r="DWS31" s="350"/>
      <c r="DWT31" s="350"/>
      <c r="DWU31" s="350"/>
      <c r="DWV31" s="350"/>
      <c r="DWW31" s="350"/>
      <c r="DWX31" s="350"/>
      <c r="DWY31" s="350"/>
      <c r="DWZ31" s="350"/>
      <c r="DXA31" s="350"/>
      <c r="DXB31" s="350"/>
      <c r="DXC31" s="350"/>
      <c r="DXD31" s="350"/>
      <c r="DXE31" s="350"/>
      <c r="DXF31" s="350"/>
      <c r="DXG31" s="350"/>
      <c r="DXH31" s="350"/>
      <c r="DXI31" s="350"/>
      <c r="DXJ31" s="350"/>
      <c r="DXK31" s="350"/>
      <c r="DXL31" s="350"/>
      <c r="DXM31" s="350"/>
      <c r="DXN31" s="350"/>
      <c r="DXO31" s="350"/>
      <c r="DXP31" s="350"/>
      <c r="DXQ31" s="350"/>
      <c r="DXR31" s="350"/>
      <c r="DXS31" s="350"/>
      <c r="DXT31" s="350"/>
      <c r="DXU31" s="350"/>
      <c r="DXV31" s="350"/>
      <c r="DXW31" s="350"/>
      <c r="DXX31" s="350"/>
      <c r="DXY31" s="350"/>
      <c r="DXZ31" s="350"/>
      <c r="DYA31" s="350"/>
      <c r="DYB31" s="350"/>
      <c r="DYC31" s="350"/>
      <c r="DYD31" s="350"/>
      <c r="DYE31" s="350"/>
      <c r="DYF31" s="350"/>
      <c r="DYG31" s="350"/>
      <c r="DYH31" s="350"/>
      <c r="DYI31" s="350"/>
      <c r="DYJ31" s="350"/>
      <c r="DYK31" s="350"/>
      <c r="DYL31" s="350"/>
      <c r="DYM31" s="350"/>
      <c r="DYN31" s="350"/>
      <c r="DYO31" s="350"/>
      <c r="DYP31" s="350"/>
      <c r="DYQ31" s="350"/>
      <c r="DYR31" s="350"/>
      <c r="DYS31" s="350"/>
      <c r="DYT31" s="350"/>
      <c r="DYU31" s="350"/>
      <c r="DYV31" s="350"/>
      <c r="DYW31" s="350"/>
      <c r="DYX31" s="350"/>
      <c r="DYY31" s="350"/>
      <c r="DYZ31" s="350"/>
      <c r="DZA31" s="350"/>
      <c r="DZB31" s="350"/>
      <c r="DZC31" s="350"/>
      <c r="DZD31" s="350"/>
      <c r="DZE31" s="350"/>
      <c r="DZF31" s="350"/>
      <c r="DZG31" s="350"/>
      <c r="DZH31" s="350"/>
      <c r="DZI31" s="350"/>
      <c r="DZJ31" s="350"/>
      <c r="DZK31" s="350"/>
      <c r="DZL31" s="350"/>
      <c r="DZM31" s="350"/>
      <c r="DZN31" s="350"/>
      <c r="DZO31" s="350"/>
      <c r="DZP31" s="350"/>
      <c r="DZQ31" s="350"/>
      <c r="DZR31" s="350"/>
      <c r="DZS31" s="350"/>
      <c r="DZT31" s="350"/>
      <c r="DZU31" s="350"/>
      <c r="DZV31" s="350"/>
      <c r="DZW31" s="350"/>
      <c r="DZX31" s="350"/>
      <c r="DZY31" s="350"/>
      <c r="DZZ31" s="350"/>
      <c r="EAA31" s="350"/>
      <c r="EAB31" s="350"/>
      <c r="EAC31" s="350"/>
      <c r="EAD31" s="350"/>
      <c r="EAE31" s="350"/>
      <c r="EAF31" s="350"/>
      <c r="EAG31" s="350"/>
      <c r="EAH31" s="350"/>
      <c r="EAI31" s="350"/>
      <c r="EAJ31" s="350"/>
      <c r="EAK31" s="350"/>
      <c r="EAL31" s="350"/>
      <c r="EAM31" s="350"/>
      <c r="EAN31" s="350"/>
      <c r="EAO31" s="350"/>
      <c r="EAP31" s="350"/>
      <c r="EAQ31" s="350"/>
      <c r="EAR31" s="350"/>
      <c r="EAS31" s="350"/>
      <c r="EAT31" s="350"/>
      <c r="EAU31" s="350"/>
      <c r="EAV31" s="350"/>
      <c r="EAW31" s="350"/>
      <c r="EAX31" s="350"/>
      <c r="EAY31" s="350"/>
      <c r="EAZ31" s="350"/>
      <c r="EBA31" s="350"/>
      <c r="EBB31" s="350"/>
      <c r="EBC31" s="350"/>
      <c r="EBD31" s="350"/>
      <c r="EBE31" s="350"/>
      <c r="EBF31" s="350"/>
      <c r="EBG31" s="350"/>
      <c r="EBH31" s="350"/>
      <c r="EBI31" s="350"/>
      <c r="EBJ31" s="350"/>
      <c r="EBK31" s="350"/>
      <c r="EBL31" s="350"/>
      <c r="EBM31" s="350"/>
      <c r="EBN31" s="350"/>
      <c r="EBO31" s="350"/>
      <c r="EBP31" s="350"/>
      <c r="EBQ31" s="350"/>
      <c r="EBR31" s="350"/>
      <c r="EBS31" s="350"/>
      <c r="EBT31" s="350"/>
      <c r="EBU31" s="350"/>
      <c r="EBV31" s="350"/>
      <c r="EBW31" s="350"/>
      <c r="EBX31" s="350"/>
      <c r="EBY31" s="350"/>
      <c r="EBZ31" s="350"/>
      <c r="ECA31" s="350"/>
      <c r="ECB31" s="350"/>
      <c r="ECC31" s="350"/>
      <c r="ECD31" s="350"/>
      <c r="ECE31" s="350"/>
      <c r="ECF31" s="350"/>
      <c r="ECG31" s="350"/>
      <c r="ECH31" s="350"/>
      <c r="ECI31" s="350"/>
      <c r="ECJ31" s="350"/>
      <c r="ECK31" s="350"/>
      <c r="ECL31" s="350"/>
      <c r="ECM31" s="350"/>
      <c r="ECN31" s="350"/>
      <c r="ECO31" s="350"/>
      <c r="ECP31" s="350"/>
      <c r="ECQ31" s="350"/>
      <c r="ECR31" s="350"/>
      <c r="ECS31" s="350"/>
      <c r="ECT31" s="350"/>
      <c r="ECU31" s="350"/>
      <c r="ECV31" s="350"/>
      <c r="ECW31" s="350"/>
      <c r="ECX31" s="350"/>
      <c r="ECY31" s="350"/>
      <c r="ECZ31" s="350"/>
      <c r="EDA31" s="350"/>
      <c r="EDB31" s="350"/>
      <c r="EDC31" s="350"/>
      <c r="EDD31" s="350"/>
      <c r="EDE31" s="350"/>
      <c r="EDF31" s="350"/>
      <c r="EDG31" s="350"/>
      <c r="EDH31" s="350"/>
      <c r="EDI31" s="350"/>
      <c r="EDJ31" s="350"/>
      <c r="EDK31" s="350"/>
      <c r="EDL31" s="350"/>
      <c r="EDM31" s="350"/>
      <c r="EDN31" s="350"/>
      <c r="EDO31" s="350"/>
      <c r="EDP31" s="350"/>
      <c r="EDQ31" s="350"/>
      <c r="EDR31" s="350"/>
      <c r="EDS31" s="350"/>
      <c r="EDT31" s="350"/>
      <c r="EDU31" s="350"/>
      <c r="EDV31" s="350"/>
      <c r="EDW31" s="350"/>
      <c r="EDX31" s="350"/>
      <c r="EDY31" s="350"/>
      <c r="EDZ31" s="350"/>
      <c r="EEA31" s="350"/>
      <c r="EEB31" s="350"/>
      <c r="EEC31" s="350"/>
      <c r="EED31" s="350"/>
      <c r="EEE31" s="350"/>
      <c r="EEF31" s="350"/>
      <c r="EEG31" s="350"/>
      <c r="EEH31" s="350"/>
      <c r="EEI31" s="350"/>
      <c r="EEJ31" s="350"/>
      <c r="EEK31" s="350"/>
      <c r="EEL31" s="350"/>
      <c r="EEM31" s="350"/>
      <c r="EEN31" s="350"/>
      <c r="EEO31" s="350"/>
      <c r="EEP31" s="350"/>
      <c r="EEQ31" s="350"/>
      <c r="EER31" s="350"/>
      <c r="EES31" s="350"/>
      <c r="EET31" s="350"/>
      <c r="EEU31" s="350"/>
      <c r="EEV31" s="350"/>
      <c r="EEW31" s="350"/>
      <c r="EEX31" s="350"/>
      <c r="EEY31" s="350"/>
      <c r="EEZ31" s="350"/>
      <c r="EFA31" s="350"/>
      <c r="EFB31" s="350"/>
      <c r="EFC31" s="350"/>
      <c r="EFD31" s="350"/>
      <c r="EFE31" s="350"/>
      <c r="EFF31" s="350"/>
      <c r="EFG31" s="350"/>
      <c r="EFH31" s="350"/>
      <c r="EFI31" s="350"/>
      <c r="EFJ31" s="350"/>
      <c r="EFK31" s="350"/>
      <c r="EFL31" s="350"/>
      <c r="EFM31" s="350"/>
      <c r="EFN31" s="350"/>
      <c r="EFO31" s="350"/>
      <c r="EFP31" s="350"/>
      <c r="EFQ31" s="350"/>
      <c r="EFR31" s="350"/>
      <c r="EFS31" s="350"/>
      <c r="EFT31" s="350"/>
      <c r="EFU31" s="350"/>
      <c r="EFV31" s="350"/>
      <c r="EFW31" s="350"/>
      <c r="EFX31" s="350"/>
      <c r="EFY31" s="350"/>
      <c r="EFZ31" s="350"/>
      <c r="EGA31" s="350"/>
      <c r="EGB31" s="350"/>
      <c r="EGC31" s="350"/>
      <c r="EGD31" s="350"/>
      <c r="EGE31" s="350"/>
      <c r="EGF31" s="350"/>
      <c r="EGG31" s="350"/>
      <c r="EGH31" s="350"/>
      <c r="EGI31" s="350"/>
      <c r="EGJ31" s="350"/>
      <c r="EGK31" s="350"/>
      <c r="EGL31" s="350"/>
      <c r="EGM31" s="350"/>
      <c r="EGN31" s="350"/>
      <c r="EGO31" s="350"/>
      <c r="EGP31" s="350"/>
      <c r="EGQ31" s="350"/>
      <c r="EGR31" s="350"/>
      <c r="EGS31" s="350"/>
      <c r="EGT31" s="350"/>
      <c r="EGU31" s="350"/>
      <c r="EGV31" s="350"/>
      <c r="EGW31" s="350"/>
      <c r="EGX31" s="350"/>
      <c r="EGY31" s="350"/>
      <c r="EGZ31" s="350"/>
      <c r="EHA31" s="350"/>
      <c r="EHB31" s="350"/>
      <c r="EHC31" s="350"/>
      <c r="EHD31" s="350"/>
      <c r="EHE31" s="350"/>
      <c r="EHF31" s="350"/>
      <c r="EHG31" s="350"/>
      <c r="EHH31" s="350"/>
      <c r="EHI31" s="350"/>
      <c r="EHJ31" s="350"/>
      <c r="EHK31" s="350"/>
      <c r="EHL31" s="350"/>
      <c r="EHM31" s="350"/>
      <c r="EHN31" s="350"/>
      <c r="EHO31" s="350"/>
      <c r="EHP31" s="350"/>
      <c r="EHQ31" s="350"/>
      <c r="EHR31" s="350"/>
      <c r="EHS31" s="350"/>
      <c r="EHT31" s="350"/>
      <c r="EHU31" s="350"/>
      <c r="EHV31" s="350"/>
      <c r="EHW31" s="350"/>
      <c r="EHX31" s="350"/>
      <c r="EHY31" s="350"/>
      <c r="EHZ31" s="350"/>
      <c r="EIA31" s="350"/>
      <c r="EIB31" s="350"/>
      <c r="EIC31" s="350"/>
      <c r="EID31" s="350"/>
      <c r="EIE31" s="350"/>
      <c r="EIF31" s="350"/>
      <c r="EIG31" s="350"/>
      <c r="EIH31" s="350"/>
      <c r="EII31" s="350"/>
      <c r="EIJ31" s="350"/>
      <c r="EIK31" s="350"/>
      <c r="EIL31" s="350"/>
      <c r="EIM31" s="350"/>
      <c r="EIN31" s="350"/>
      <c r="EIO31" s="350"/>
      <c r="EIP31" s="350"/>
      <c r="EIQ31" s="350"/>
      <c r="EIR31" s="350"/>
      <c r="EIS31" s="350"/>
      <c r="EIT31" s="350"/>
      <c r="EIU31" s="350"/>
      <c r="EIV31" s="350"/>
      <c r="EIW31" s="350"/>
      <c r="EIX31" s="350"/>
      <c r="EIY31" s="350"/>
      <c r="EIZ31" s="350"/>
      <c r="EJA31" s="350"/>
      <c r="EJB31" s="350"/>
      <c r="EJC31" s="350"/>
      <c r="EJD31" s="350"/>
      <c r="EJE31" s="350"/>
      <c r="EJF31" s="350"/>
      <c r="EJG31" s="350"/>
      <c r="EJH31" s="350"/>
      <c r="EJI31" s="350"/>
      <c r="EJJ31" s="350"/>
      <c r="EJK31" s="350"/>
      <c r="EJL31" s="350"/>
      <c r="EJM31" s="350"/>
      <c r="EJN31" s="350"/>
      <c r="EJO31" s="350"/>
      <c r="EJP31" s="350"/>
      <c r="EJQ31" s="350"/>
      <c r="EJR31" s="350"/>
      <c r="EJS31" s="350"/>
      <c r="EJT31" s="350"/>
      <c r="EJU31" s="350"/>
      <c r="EJV31" s="350"/>
      <c r="EJW31" s="350"/>
      <c r="EJX31" s="350"/>
      <c r="EJY31" s="350"/>
      <c r="EJZ31" s="350"/>
      <c r="EKA31" s="350"/>
      <c r="EKB31" s="350"/>
      <c r="EKC31" s="350"/>
      <c r="EKD31" s="350"/>
      <c r="EKE31" s="350"/>
      <c r="EKF31" s="350"/>
      <c r="EKG31" s="350"/>
      <c r="EKH31" s="350"/>
      <c r="EKI31" s="350"/>
      <c r="EKJ31" s="350"/>
      <c r="EKK31" s="350"/>
      <c r="EKL31" s="350"/>
      <c r="EKM31" s="350"/>
      <c r="EKN31" s="350"/>
      <c r="EKO31" s="350"/>
      <c r="EKP31" s="350"/>
      <c r="EKQ31" s="350"/>
      <c r="EKR31" s="350"/>
      <c r="EKS31" s="350"/>
      <c r="EKT31" s="350"/>
      <c r="EKU31" s="350"/>
      <c r="EKV31" s="350"/>
      <c r="EKW31" s="350"/>
      <c r="EKX31" s="350"/>
      <c r="EKY31" s="350"/>
      <c r="EKZ31" s="350"/>
      <c r="ELA31" s="350"/>
      <c r="ELB31" s="350"/>
      <c r="ELC31" s="350"/>
      <c r="ELD31" s="350"/>
      <c r="ELE31" s="350"/>
      <c r="ELF31" s="350"/>
      <c r="ELG31" s="350"/>
      <c r="ELH31" s="350"/>
      <c r="ELI31" s="350"/>
      <c r="ELJ31" s="350"/>
      <c r="ELK31" s="350"/>
      <c r="ELL31" s="350"/>
      <c r="ELM31" s="350"/>
      <c r="ELN31" s="350"/>
      <c r="ELO31" s="350"/>
      <c r="ELP31" s="350"/>
      <c r="ELQ31" s="350"/>
      <c r="ELR31" s="350"/>
      <c r="ELS31" s="350"/>
      <c r="ELT31" s="350"/>
      <c r="ELU31" s="350"/>
      <c r="ELV31" s="350"/>
      <c r="ELW31" s="350"/>
      <c r="ELX31" s="350"/>
      <c r="ELY31" s="350"/>
      <c r="ELZ31" s="350"/>
      <c r="EMA31" s="350"/>
      <c r="EMB31" s="350"/>
      <c r="EMC31" s="350"/>
      <c r="EMD31" s="350"/>
      <c r="EME31" s="350"/>
      <c r="EMF31" s="350"/>
      <c r="EMG31" s="350"/>
      <c r="EMH31" s="350"/>
      <c r="EMI31" s="350"/>
      <c r="EMJ31" s="350"/>
      <c r="EMK31" s="350"/>
      <c r="EML31" s="350"/>
      <c r="EMM31" s="350"/>
      <c r="EMN31" s="350"/>
      <c r="EMO31" s="350"/>
      <c r="EMP31" s="350"/>
      <c r="EMQ31" s="350"/>
      <c r="EMR31" s="350"/>
      <c r="EMS31" s="350"/>
      <c r="EMT31" s="350"/>
      <c r="EMU31" s="350"/>
      <c r="EMV31" s="350"/>
      <c r="EMW31" s="350"/>
      <c r="EMX31" s="350"/>
      <c r="EMY31" s="350"/>
      <c r="EMZ31" s="350"/>
      <c r="ENA31" s="350"/>
      <c r="ENB31" s="350"/>
      <c r="ENC31" s="350"/>
      <c r="END31" s="350"/>
      <c r="ENE31" s="350"/>
      <c r="ENF31" s="350"/>
      <c r="ENG31" s="350"/>
      <c r="ENH31" s="350"/>
      <c r="ENI31" s="350"/>
      <c r="ENJ31" s="350"/>
      <c r="ENK31" s="350"/>
      <c r="ENL31" s="350"/>
      <c r="ENM31" s="350"/>
      <c r="ENN31" s="350"/>
      <c r="ENO31" s="350"/>
      <c r="ENP31" s="350"/>
      <c r="ENQ31" s="350"/>
      <c r="ENR31" s="350"/>
      <c r="ENS31" s="350"/>
      <c r="ENT31" s="350"/>
      <c r="ENU31" s="350"/>
      <c r="ENV31" s="350"/>
      <c r="ENW31" s="350"/>
      <c r="ENX31" s="350"/>
      <c r="ENY31" s="350"/>
      <c r="ENZ31" s="350"/>
      <c r="EOA31" s="350"/>
      <c r="EOB31" s="350"/>
      <c r="EOC31" s="350"/>
      <c r="EOD31" s="350"/>
      <c r="EOE31" s="350"/>
      <c r="EOF31" s="350"/>
      <c r="EOG31" s="350"/>
      <c r="EOH31" s="350"/>
      <c r="EOI31" s="350"/>
      <c r="EOJ31" s="350"/>
      <c r="EOK31" s="350"/>
      <c r="EOL31" s="350"/>
      <c r="EOM31" s="350"/>
      <c r="EON31" s="350"/>
      <c r="EOO31" s="350"/>
      <c r="EOP31" s="350"/>
      <c r="EOQ31" s="350"/>
      <c r="EOR31" s="350"/>
      <c r="EOS31" s="350"/>
      <c r="EOT31" s="350"/>
      <c r="EOU31" s="350"/>
      <c r="EOV31" s="350"/>
      <c r="EOW31" s="350"/>
      <c r="EOX31" s="350"/>
      <c r="EOY31" s="350"/>
      <c r="EOZ31" s="350"/>
      <c r="EPA31" s="350"/>
      <c r="EPB31" s="350"/>
      <c r="EPC31" s="350"/>
      <c r="EPD31" s="350"/>
      <c r="EPE31" s="350"/>
      <c r="EPF31" s="350"/>
      <c r="EPG31" s="350"/>
      <c r="EPH31" s="350"/>
      <c r="EPI31" s="350"/>
      <c r="EPJ31" s="350"/>
      <c r="EPK31" s="350"/>
      <c r="EPL31" s="350"/>
      <c r="EPM31" s="350"/>
      <c r="EPN31" s="350"/>
      <c r="EPO31" s="350"/>
      <c r="EPP31" s="350"/>
      <c r="EPQ31" s="350"/>
      <c r="EPR31" s="350"/>
      <c r="EPS31" s="350"/>
      <c r="EPT31" s="350"/>
      <c r="EPU31" s="350"/>
      <c r="EPV31" s="350"/>
      <c r="EPW31" s="350"/>
      <c r="EPX31" s="350"/>
      <c r="EPY31" s="350"/>
      <c r="EPZ31" s="350"/>
      <c r="EQA31" s="350"/>
      <c r="EQB31" s="350"/>
      <c r="EQC31" s="350"/>
      <c r="EQD31" s="350"/>
      <c r="EQE31" s="350"/>
      <c r="EQF31" s="350"/>
      <c r="EQG31" s="350"/>
      <c r="EQH31" s="350"/>
      <c r="EQI31" s="350"/>
      <c r="EQJ31" s="350"/>
      <c r="EQK31" s="350"/>
      <c r="EQL31" s="350"/>
      <c r="EQM31" s="350"/>
      <c r="EQN31" s="350"/>
      <c r="EQO31" s="350"/>
      <c r="EQP31" s="350"/>
      <c r="EQQ31" s="350"/>
      <c r="EQR31" s="350"/>
      <c r="EQS31" s="350"/>
      <c r="EQT31" s="350"/>
      <c r="EQU31" s="350"/>
      <c r="EQV31" s="350"/>
      <c r="EQW31" s="350"/>
      <c r="EQX31" s="350"/>
      <c r="EQY31" s="350"/>
      <c r="EQZ31" s="350"/>
      <c r="ERA31" s="350"/>
      <c r="ERB31" s="350"/>
      <c r="ERC31" s="350"/>
      <c r="ERD31" s="350"/>
      <c r="ERE31" s="350"/>
      <c r="ERF31" s="350"/>
      <c r="ERG31" s="350"/>
      <c r="ERH31" s="350"/>
      <c r="ERI31" s="350"/>
      <c r="ERJ31" s="350"/>
      <c r="ERK31" s="350"/>
      <c r="ERL31" s="350"/>
      <c r="ERM31" s="350"/>
      <c r="ERN31" s="350"/>
      <c r="ERO31" s="350"/>
      <c r="ERP31" s="350"/>
      <c r="ERQ31" s="350"/>
      <c r="ERR31" s="350"/>
      <c r="ERS31" s="350"/>
      <c r="ERT31" s="350"/>
      <c r="ERU31" s="350"/>
      <c r="ERV31" s="350"/>
      <c r="ERW31" s="350"/>
      <c r="ERX31" s="350"/>
      <c r="ERY31" s="350"/>
      <c r="ERZ31" s="350"/>
      <c r="ESA31" s="350"/>
      <c r="ESB31" s="350"/>
      <c r="ESC31" s="350"/>
      <c r="ESD31" s="350"/>
      <c r="ESE31" s="350"/>
      <c r="ESF31" s="350"/>
      <c r="ESG31" s="350"/>
      <c r="ESH31" s="350"/>
      <c r="ESI31" s="350"/>
      <c r="ESJ31" s="350"/>
      <c r="ESK31" s="350"/>
      <c r="ESL31" s="350"/>
      <c r="ESM31" s="350"/>
      <c r="ESN31" s="350"/>
      <c r="ESO31" s="350"/>
      <c r="ESP31" s="350"/>
      <c r="ESQ31" s="350"/>
      <c r="ESR31" s="350"/>
      <c r="ESS31" s="350"/>
      <c r="EST31" s="350"/>
      <c r="ESU31" s="350"/>
      <c r="ESV31" s="350"/>
      <c r="ESW31" s="350"/>
      <c r="ESX31" s="350"/>
      <c r="ESY31" s="350"/>
      <c r="ESZ31" s="350"/>
      <c r="ETA31" s="350"/>
      <c r="ETB31" s="350"/>
      <c r="ETC31" s="350"/>
      <c r="ETD31" s="350"/>
      <c r="ETE31" s="350"/>
      <c r="ETF31" s="350"/>
      <c r="ETG31" s="350"/>
      <c r="ETH31" s="350"/>
      <c r="ETI31" s="350"/>
      <c r="ETJ31" s="350"/>
      <c r="ETK31" s="350"/>
      <c r="ETL31" s="350"/>
      <c r="ETM31" s="350"/>
      <c r="ETN31" s="350"/>
      <c r="ETO31" s="350"/>
      <c r="ETP31" s="350"/>
      <c r="ETQ31" s="350"/>
      <c r="ETR31" s="350"/>
      <c r="ETS31" s="350"/>
      <c r="ETT31" s="350"/>
      <c r="ETU31" s="350"/>
      <c r="ETV31" s="350"/>
      <c r="ETW31" s="350"/>
      <c r="ETX31" s="350"/>
      <c r="ETY31" s="350"/>
      <c r="ETZ31" s="350"/>
      <c r="EUA31" s="350"/>
      <c r="EUB31" s="350"/>
      <c r="EUC31" s="350"/>
      <c r="EUD31" s="350"/>
      <c r="EUE31" s="350"/>
      <c r="EUF31" s="350"/>
      <c r="EUG31" s="350"/>
      <c r="EUH31" s="350"/>
      <c r="EUI31" s="350"/>
      <c r="EUJ31" s="350"/>
      <c r="EUK31" s="350"/>
      <c r="EUL31" s="350"/>
      <c r="EUM31" s="350"/>
      <c r="EUN31" s="350"/>
      <c r="EUO31" s="350"/>
      <c r="EUP31" s="350"/>
      <c r="EUQ31" s="350"/>
      <c r="EUR31" s="350"/>
      <c r="EUS31" s="350"/>
      <c r="EUT31" s="350"/>
      <c r="EUU31" s="350"/>
      <c r="EUV31" s="350"/>
      <c r="EUW31" s="350"/>
      <c r="EUX31" s="350"/>
      <c r="EUY31" s="350"/>
      <c r="EUZ31" s="350"/>
      <c r="EVA31" s="350"/>
      <c r="EVB31" s="350"/>
      <c r="EVC31" s="350"/>
      <c r="EVD31" s="350"/>
      <c r="EVE31" s="350"/>
      <c r="EVF31" s="350"/>
      <c r="EVG31" s="350"/>
      <c r="EVH31" s="350"/>
      <c r="EVI31" s="350"/>
      <c r="EVJ31" s="350"/>
      <c r="EVK31" s="350"/>
      <c r="EVL31" s="350"/>
      <c r="EVM31" s="350"/>
      <c r="EVN31" s="350"/>
      <c r="EVO31" s="350"/>
      <c r="EVP31" s="350"/>
      <c r="EVQ31" s="350"/>
      <c r="EVR31" s="350"/>
      <c r="EVS31" s="350"/>
      <c r="EVT31" s="350"/>
      <c r="EVU31" s="350"/>
      <c r="EVV31" s="350"/>
      <c r="EVW31" s="350"/>
      <c r="EVX31" s="350"/>
      <c r="EVY31" s="350"/>
      <c r="EVZ31" s="350"/>
      <c r="EWA31" s="350"/>
      <c r="EWB31" s="350"/>
      <c r="EWC31" s="350"/>
      <c r="EWD31" s="350"/>
      <c r="EWE31" s="350"/>
      <c r="EWF31" s="350"/>
      <c r="EWG31" s="350"/>
      <c r="EWH31" s="350"/>
      <c r="EWI31" s="350"/>
      <c r="EWJ31" s="350"/>
      <c r="EWK31" s="350"/>
      <c r="EWL31" s="350"/>
      <c r="EWM31" s="350"/>
      <c r="EWN31" s="350"/>
      <c r="EWO31" s="350"/>
      <c r="EWP31" s="350"/>
      <c r="EWQ31" s="350"/>
      <c r="EWR31" s="350"/>
      <c r="EWS31" s="350"/>
      <c r="EWT31" s="350"/>
      <c r="EWU31" s="350"/>
      <c r="EWV31" s="350"/>
      <c r="EWW31" s="350"/>
      <c r="EWX31" s="350"/>
      <c r="EWY31" s="350"/>
      <c r="EWZ31" s="350"/>
      <c r="EXA31" s="350"/>
      <c r="EXB31" s="350"/>
      <c r="EXC31" s="350"/>
      <c r="EXD31" s="350"/>
      <c r="EXE31" s="350"/>
      <c r="EXF31" s="350"/>
      <c r="EXG31" s="350"/>
      <c r="EXH31" s="350"/>
      <c r="EXI31" s="350"/>
      <c r="EXJ31" s="350"/>
      <c r="EXK31" s="350"/>
      <c r="EXL31" s="350"/>
      <c r="EXM31" s="350"/>
      <c r="EXN31" s="350"/>
      <c r="EXO31" s="350"/>
      <c r="EXP31" s="350"/>
      <c r="EXQ31" s="350"/>
      <c r="EXR31" s="350"/>
      <c r="EXS31" s="350"/>
      <c r="EXT31" s="350"/>
      <c r="EXU31" s="350"/>
      <c r="EXV31" s="350"/>
      <c r="EXW31" s="350"/>
      <c r="EXX31" s="350"/>
      <c r="EXY31" s="350"/>
      <c r="EXZ31" s="350"/>
      <c r="EYA31" s="350"/>
      <c r="EYB31" s="350"/>
      <c r="EYC31" s="350"/>
      <c r="EYD31" s="350"/>
      <c r="EYE31" s="350"/>
      <c r="EYF31" s="350"/>
      <c r="EYG31" s="350"/>
      <c r="EYH31" s="350"/>
      <c r="EYI31" s="350"/>
      <c r="EYJ31" s="350"/>
      <c r="EYK31" s="350"/>
      <c r="EYL31" s="350"/>
      <c r="EYM31" s="350"/>
      <c r="EYN31" s="350"/>
      <c r="EYO31" s="350"/>
      <c r="EYP31" s="350"/>
      <c r="EYQ31" s="350"/>
      <c r="EYR31" s="350"/>
      <c r="EYS31" s="350"/>
      <c r="EYT31" s="350"/>
      <c r="EYU31" s="350"/>
      <c r="EYV31" s="350"/>
      <c r="EYW31" s="350"/>
      <c r="EYX31" s="350"/>
      <c r="EYY31" s="350"/>
      <c r="EYZ31" s="350"/>
      <c r="EZA31" s="350"/>
      <c r="EZB31" s="350"/>
      <c r="EZC31" s="350"/>
      <c r="EZD31" s="350"/>
      <c r="EZE31" s="350"/>
      <c r="EZF31" s="350"/>
      <c r="EZG31" s="350"/>
      <c r="EZH31" s="350"/>
      <c r="EZI31" s="350"/>
      <c r="EZJ31" s="350"/>
      <c r="EZK31" s="350"/>
      <c r="EZL31" s="350"/>
      <c r="EZM31" s="350"/>
      <c r="EZN31" s="350"/>
      <c r="EZO31" s="350"/>
      <c r="EZP31" s="350"/>
      <c r="EZQ31" s="350"/>
      <c r="EZR31" s="350"/>
      <c r="EZS31" s="350"/>
      <c r="EZT31" s="350"/>
      <c r="EZU31" s="350"/>
      <c r="EZV31" s="350"/>
      <c r="EZW31" s="350"/>
      <c r="EZX31" s="350"/>
      <c r="EZY31" s="350"/>
      <c r="EZZ31" s="350"/>
      <c r="FAA31" s="350"/>
      <c r="FAB31" s="350"/>
      <c r="FAC31" s="350"/>
      <c r="FAD31" s="350"/>
      <c r="FAE31" s="350"/>
      <c r="FAF31" s="350"/>
      <c r="FAG31" s="350"/>
      <c r="FAH31" s="350"/>
      <c r="FAI31" s="350"/>
      <c r="FAJ31" s="350"/>
      <c r="FAK31" s="350"/>
      <c r="FAL31" s="350"/>
      <c r="FAM31" s="350"/>
      <c r="FAN31" s="350"/>
      <c r="FAO31" s="350"/>
      <c r="FAP31" s="350"/>
      <c r="FAQ31" s="350"/>
      <c r="FAR31" s="350"/>
      <c r="FAS31" s="350"/>
      <c r="FAT31" s="350"/>
      <c r="FAU31" s="350"/>
      <c r="FAV31" s="350"/>
      <c r="FAW31" s="350"/>
      <c r="FAX31" s="350"/>
      <c r="FAY31" s="350"/>
      <c r="FAZ31" s="350"/>
      <c r="FBA31" s="350"/>
      <c r="FBB31" s="350"/>
      <c r="FBC31" s="350"/>
      <c r="FBD31" s="350"/>
      <c r="FBE31" s="350"/>
      <c r="FBF31" s="350"/>
      <c r="FBG31" s="350"/>
      <c r="FBH31" s="350"/>
      <c r="FBI31" s="350"/>
      <c r="FBJ31" s="350"/>
      <c r="FBK31" s="350"/>
      <c r="FBL31" s="350"/>
      <c r="FBM31" s="350"/>
      <c r="FBN31" s="350"/>
      <c r="FBO31" s="350"/>
      <c r="FBP31" s="350"/>
      <c r="FBQ31" s="350"/>
      <c r="FBR31" s="350"/>
      <c r="FBS31" s="350"/>
      <c r="FBT31" s="350"/>
      <c r="FBU31" s="350"/>
      <c r="FBV31" s="350"/>
      <c r="FBW31" s="350"/>
      <c r="FBX31" s="350"/>
      <c r="FBY31" s="350"/>
      <c r="FBZ31" s="350"/>
      <c r="FCA31" s="350"/>
      <c r="FCB31" s="350"/>
      <c r="FCC31" s="350"/>
      <c r="FCD31" s="350"/>
      <c r="FCE31" s="350"/>
      <c r="FCF31" s="350"/>
      <c r="FCG31" s="350"/>
      <c r="FCH31" s="350"/>
      <c r="FCI31" s="350"/>
      <c r="FCJ31" s="350"/>
      <c r="FCK31" s="350"/>
      <c r="FCL31" s="350"/>
      <c r="FCM31" s="350"/>
      <c r="FCN31" s="350"/>
      <c r="FCO31" s="350"/>
      <c r="FCP31" s="350"/>
      <c r="FCQ31" s="350"/>
      <c r="FCR31" s="350"/>
      <c r="FCS31" s="350"/>
      <c r="FCT31" s="350"/>
      <c r="FCU31" s="350"/>
      <c r="FCV31" s="350"/>
      <c r="FCW31" s="350"/>
      <c r="FCX31" s="350"/>
      <c r="FCY31" s="350"/>
      <c r="FCZ31" s="350"/>
      <c r="FDA31" s="350"/>
      <c r="FDB31" s="350"/>
      <c r="FDC31" s="350"/>
      <c r="FDD31" s="350"/>
      <c r="FDE31" s="350"/>
      <c r="FDF31" s="350"/>
      <c r="FDG31" s="350"/>
      <c r="FDH31" s="350"/>
      <c r="FDI31" s="350"/>
      <c r="FDJ31" s="350"/>
      <c r="FDK31" s="350"/>
      <c r="FDL31" s="350"/>
      <c r="FDM31" s="350"/>
      <c r="FDN31" s="350"/>
      <c r="FDO31" s="350"/>
      <c r="FDP31" s="350"/>
      <c r="FDQ31" s="350"/>
      <c r="FDR31" s="350"/>
      <c r="FDS31" s="350"/>
      <c r="FDT31" s="350"/>
      <c r="FDU31" s="350"/>
      <c r="FDV31" s="350"/>
      <c r="FDW31" s="350"/>
      <c r="FDX31" s="350"/>
      <c r="FDY31" s="350"/>
      <c r="FDZ31" s="350"/>
      <c r="FEA31" s="350"/>
      <c r="FEB31" s="350"/>
      <c r="FEC31" s="350"/>
      <c r="FED31" s="350"/>
      <c r="FEE31" s="350"/>
      <c r="FEF31" s="350"/>
      <c r="FEG31" s="350"/>
      <c r="FEH31" s="350"/>
      <c r="FEI31" s="350"/>
      <c r="FEJ31" s="350"/>
      <c r="FEK31" s="350"/>
      <c r="FEL31" s="350"/>
      <c r="FEM31" s="350"/>
      <c r="FEN31" s="350"/>
      <c r="FEO31" s="350"/>
      <c r="FEP31" s="350"/>
      <c r="FEQ31" s="350"/>
      <c r="FER31" s="350"/>
      <c r="FES31" s="350"/>
      <c r="FET31" s="350"/>
      <c r="FEU31" s="350"/>
      <c r="FEV31" s="350"/>
      <c r="FEW31" s="350"/>
      <c r="FEX31" s="350"/>
      <c r="FEY31" s="350"/>
      <c r="FEZ31" s="350"/>
      <c r="FFA31" s="350"/>
      <c r="FFB31" s="350"/>
      <c r="FFC31" s="350"/>
      <c r="FFD31" s="350"/>
      <c r="FFE31" s="350"/>
      <c r="FFF31" s="350"/>
      <c r="FFG31" s="350"/>
      <c r="FFH31" s="350"/>
      <c r="FFI31" s="350"/>
      <c r="FFJ31" s="350"/>
      <c r="FFK31" s="350"/>
      <c r="FFL31" s="350"/>
      <c r="FFM31" s="350"/>
      <c r="FFN31" s="350"/>
      <c r="FFO31" s="350"/>
      <c r="FFP31" s="350"/>
      <c r="FFQ31" s="350"/>
      <c r="FFR31" s="350"/>
      <c r="FFS31" s="350"/>
      <c r="FFT31" s="350"/>
      <c r="FFU31" s="350"/>
      <c r="FFV31" s="350"/>
      <c r="FFW31" s="350"/>
      <c r="FFX31" s="350"/>
      <c r="FFY31" s="350"/>
      <c r="FFZ31" s="350"/>
      <c r="FGA31" s="350"/>
      <c r="FGB31" s="350"/>
      <c r="FGC31" s="350"/>
      <c r="FGD31" s="350"/>
      <c r="FGE31" s="350"/>
      <c r="FGF31" s="350"/>
      <c r="FGG31" s="350"/>
      <c r="FGH31" s="350"/>
      <c r="FGI31" s="350"/>
      <c r="FGJ31" s="350"/>
      <c r="FGK31" s="350"/>
      <c r="FGL31" s="350"/>
      <c r="FGM31" s="350"/>
      <c r="FGN31" s="350"/>
      <c r="FGO31" s="350"/>
      <c r="FGP31" s="350"/>
      <c r="FGQ31" s="350"/>
      <c r="FGR31" s="350"/>
      <c r="FGS31" s="350"/>
      <c r="FGT31" s="350"/>
      <c r="FGU31" s="350"/>
      <c r="FGV31" s="350"/>
      <c r="FGW31" s="350"/>
      <c r="FGX31" s="350"/>
      <c r="FGY31" s="350"/>
      <c r="FGZ31" s="350"/>
      <c r="FHA31" s="350"/>
      <c r="FHB31" s="350"/>
      <c r="FHC31" s="350"/>
      <c r="FHD31" s="350"/>
      <c r="FHE31" s="350"/>
      <c r="FHF31" s="350"/>
      <c r="FHG31" s="350"/>
      <c r="FHH31" s="350"/>
      <c r="FHI31" s="350"/>
      <c r="FHJ31" s="350"/>
      <c r="FHK31" s="350"/>
      <c r="FHL31" s="350"/>
      <c r="FHM31" s="350"/>
      <c r="FHN31" s="350"/>
      <c r="FHO31" s="350"/>
      <c r="FHP31" s="350"/>
      <c r="FHQ31" s="350"/>
      <c r="FHR31" s="350"/>
      <c r="FHS31" s="350"/>
      <c r="FHT31" s="350"/>
      <c r="FHU31" s="350"/>
      <c r="FHV31" s="350"/>
      <c r="FHW31" s="350"/>
      <c r="FHX31" s="350"/>
      <c r="FHY31" s="350"/>
      <c r="FHZ31" s="350"/>
      <c r="FIA31" s="350"/>
      <c r="FIB31" s="350"/>
      <c r="FIC31" s="350"/>
      <c r="FID31" s="350"/>
      <c r="FIE31" s="350"/>
      <c r="FIF31" s="350"/>
      <c r="FIG31" s="350"/>
      <c r="FIH31" s="350"/>
      <c r="FII31" s="350"/>
      <c r="FIJ31" s="350"/>
      <c r="FIK31" s="350"/>
      <c r="FIL31" s="350"/>
      <c r="FIM31" s="350"/>
      <c r="FIN31" s="350"/>
      <c r="FIO31" s="350"/>
      <c r="FIP31" s="350"/>
      <c r="FIQ31" s="350"/>
      <c r="FIR31" s="350"/>
      <c r="FIS31" s="350"/>
      <c r="FIT31" s="350"/>
      <c r="FIU31" s="350"/>
      <c r="FIV31" s="350"/>
      <c r="FIW31" s="350"/>
      <c r="FIX31" s="350"/>
      <c r="FIY31" s="350"/>
      <c r="FIZ31" s="350"/>
      <c r="FJA31" s="350"/>
      <c r="FJB31" s="350"/>
      <c r="FJC31" s="350"/>
      <c r="FJD31" s="350"/>
      <c r="FJE31" s="350"/>
      <c r="FJF31" s="350"/>
      <c r="FJG31" s="350"/>
      <c r="FJH31" s="350"/>
      <c r="FJI31" s="350"/>
      <c r="FJJ31" s="350"/>
      <c r="FJK31" s="350"/>
      <c r="FJL31" s="350"/>
      <c r="FJM31" s="350"/>
      <c r="FJN31" s="350"/>
      <c r="FJO31" s="350"/>
      <c r="FJP31" s="350"/>
      <c r="FJQ31" s="350"/>
      <c r="FJR31" s="350"/>
      <c r="FJS31" s="350"/>
      <c r="FJT31" s="350"/>
      <c r="FJU31" s="350"/>
      <c r="FJV31" s="350"/>
      <c r="FJW31" s="350"/>
      <c r="FJX31" s="350"/>
      <c r="FJY31" s="350"/>
      <c r="FJZ31" s="350"/>
      <c r="FKA31" s="350"/>
      <c r="FKB31" s="350"/>
      <c r="FKC31" s="350"/>
      <c r="FKD31" s="350"/>
      <c r="FKE31" s="350"/>
      <c r="FKF31" s="350"/>
      <c r="FKG31" s="350"/>
      <c r="FKH31" s="350"/>
      <c r="FKI31" s="350"/>
      <c r="FKJ31" s="350"/>
      <c r="FKK31" s="350"/>
      <c r="FKL31" s="350"/>
      <c r="FKM31" s="350"/>
      <c r="FKN31" s="350"/>
      <c r="FKO31" s="350"/>
      <c r="FKP31" s="350"/>
      <c r="FKQ31" s="350"/>
      <c r="FKR31" s="350"/>
      <c r="FKS31" s="350"/>
      <c r="FKT31" s="350"/>
      <c r="FKU31" s="350"/>
      <c r="FKV31" s="350"/>
      <c r="FKW31" s="350"/>
      <c r="FKX31" s="350"/>
      <c r="FKY31" s="350"/>
      <c r="FKZ31" s="350"/>
      <c r="FLA31" s="350"/>
      <c r="FLB31" s="350"/>
      <c r="FLC31" s="350"/>
      <c r="FLD31" s="350"/>
      <c r="FLE31" s="350"/>
      <c r="FLF31" s="350"/>
      <c r="FLG31" s="350"/>
      <c r="FLH31" s="350"/>
      <c r="FLI31" s="350"/>
      <c r="FLJ31" s="350"/>
      <c r="FLK31" s="350"/>
      <c r="FLL31" s="350"/>
      <c r="FLM31" s="350"/>
      <c r="FLN31" s="350"/>
      <c r="FLO31" s="350"/>
      <c r="FLP31" s="350"/>
      <c r="FLQ31" s="350"/>
      <c r="FLR31" s="350"/>
      <c r="FLS31" s="350"/>
      <c r="FLT31" s="350"/>
      <c r="FLU31" s="350"/>
      <c r="FLV31" s="350"/>
      <c r="FLW31" s="350"/>
      <c r="FLX31" s="350"/>
      <c r="FLY31" s="350"/>
      <c r="FLZ31" s="350"/>
      <c r="FMA31" s="350"/>
      <c r="FMB31" s="350"/>
      <c r="FMC31" s="350"/>
      <c r="FMD31" s="350"/>
      <c r="FME31" s="350"/>
      <c r="FMF31" s="350"/>
      <c r="FMG31" s="350"/>
      <c r="FMH31" s="350"/>
      <c r="FMI31" s="350"/>
      <c r="FMJ31" s="350"/>
      <c r="FMK31" s="350"/>
      <c r="FML31" s="350"/>
      <c r="FMM31" s="350"/>
      <c r="FMN31" s="350"/>
      <c r="FMO31" s="350"/>
      <c r="FMP31" s="350"/>
      <c r="FMQ31" s="350"/>
      <c r="FMR31" s="350"/>
      <c r="FMS31" s="350"/>
      <c r="FMT31" s="350"/>
      <c r="FMU31" s="350"/>
      <c r="FMV31" s="350"/>
      <c r="FMW31" s="350"/>
      <c r="FMX31" s="350"/>
      <c r="FMY31" s="350"/>
      <c r="FMZ31" s="350"/>
      <c r="FNA31" s="350"/>
      <c r="FNB31" s="350"/>
      <c r="FNC31" s="350"/>
      <c r="FND31" s="350"/>
      <c r="FNE31" s="350"/>
      <c r="FNF31" s="350"/>
      <c r="FNG31" s="350"/>
      <c r="FNH31" s="350"/>
      <c r="FNI31" s="350"/>
      <c r="FNJ31" s="350"/>
      <c r="FNK31" s="350"/>
      <c r="FNL31" s="350"/>
      <c r="FNM31" s="350"/>
      <c r="FNN31" s="350"/>
      <c r="FNO31" s="350"/>
      <c r="FNP31" s="350"/>
      <c r="FNQ31" s="350"/>
      <c r="FNR31" s="350"/>
      <c r="FNS31" s="350"/>
      <c r="FNT31" s="350"/>
      <c r="FNU31" s="350"/>
      <c r="FNV31" s="350"/>
      <c r="FNW31" s="350"/>
      <c r="FNX31" s="350"/>
      <c r="FNY31" s="350"/>
      <c r="FNZ31" s="350"/>
      <c r="FOA31" s="350"/>
      <c r="FOB31" s="350"/>
      <c r="FOC31" s="350"/>
      <c r="FOD31" s="350"/>
      <c r="FOE31" s="350"/>
      <c r="FOF31" s="350"/>
      <c r="FOG31" s="350"/>
      <c r="FOH31" s="350"/>
      <c r="FOI31" s="350"/>
      <c r="FOJ31" s="350"/>
      <c r="FOK31" s="350"/>
      <c r="FOL31" s="350"/>
      <c r="FOM31" s="350"/>
      <c r="FON31" s="350"/>
      <c r="FOO31" s="350"/>
      <c r="FOP31" s="350"/>
      <c r="FOQ31" s="350"/>
      <c r="FOR31" s="350"/>
      <c r="FOS31" s="350"/>
      <c r="FOT31" s="350"/>
      <c r="FOU31" s="350"/>
      <c r="FOV31" s="350"/>
      <c r="FOW31" s="350"/>
      <c r="FOX31" s="350"/>
      <c r="FOY31" s="350"/>
      <c r="FOZ31" s="350"/>
      <c r="FPA31" s="350"/>
      <c r="FPB31" s="350"/>
      <c r="FPC31" s="350"/>
      <c r="FPD31" s="350"/>
      <c r="FPE31" s="350"/>
      <c r="FPF31" s="350"/>
      <c r="FPG31" s="350"/>
      <c r="FPH31" s="350"/>
      <c r="FPI31" s="350"/>
      <c r="FPJ31" s="350"/>
      <c r="FPK31" s="350"/>
      <c r="FPL31" s="350"/>
      <c r="FPM31" s="350"/>
      <c r="FPN31" s="350"/>
      <c r="FPO31" s="350"/>
      <c r="FPP31" s="350"/>
      <c r="FPQ31" s="350"/>
      <c r="FPR31" s="350"/>
      <c r="FPS31" s="350"/>
      <c r="FPT31" s="350"/>
      <c r="FPU31" s="350"/>
      <c r="FPV31" s="350"/>
      <c r="FPW31" s="350"/>
      <c r="FPX31" s="350"/>
      <c r="FPY31" s="350"/>
      <c r="FPZ31" s="350"/>
      <c r="FQA31" s="350"/>
      <c r="FQB31" s="350"/>
      <c r="FQC31" s="350"/>
      <c r="FQD31" s="350"/>
      <c r="FQE31" s="350"/>
      <c r="FQF31" s="350"/>
      <c r="FQG31" s="350"/>
      <c r="FQH31" s="350"/>
      <c r="FQI31" s="350"/>
      <c r="FQJ31" s="350"/>
      <c r="FQK31" s="350"/>
      <c r="FQL31" s="350"/>
      <c r="FQM31" s="350"/>
      <c r="FQN31" s="350"/>
      <c r="FQO31" s="350"/>
      <c r="FQP31" s="350"/>
      <c r="FQQ31" s="350"/>
      <c r="FQR31" s="350"/>
      <c r="FQS31" s="350"/>
      <c r="FQT31" s="350"/>
      <c r="FQU31" s="350"/>
      <c r="FQV31" s="350"/>
      <c r="FQW31" s="350"/>
      <c r="FQX31" s="350"/>
      <c r="FQY31" s="350"/>
      <c r="FQZ31" s="350"/>
      <c r="FRA31" s="350"/>
      <c r="FRB31" s="350"/>
      <c r="FRC31" s="350"/>
      <c r="FRD31" s="350"/>
      <c r="FRE31" s="350"/>
      <c r="FRF31" s="350"/>
      <c r="FRG31" s="350"/>
      <c r="FRH31" s="350"/>
      <c r="FRI31" s="350"/>
      <c r="FRJ31" s="350"/>
      <c r="FRK31" s="350"/>
      <c r="FRL31" s="350"/>
      <c r="FRM31" s="350"/>
      <c r="FRN31" s="350"/>
      <c r="FRO31" s="350"/>
      <c r="FRP31" s="350"/>
      <c r="FRQ31" s="350"/>
      <c r="FRR31" s="350"/>
      <c r="FRS31" s="350"/>
      <c r="FRT31" s="350"/>
      <c r="FRU31" s="350"/>
      <c r="FRV31" s="350"/>
      <c r="FRW31" s="350"/>
      <c r="FRX31" s="350"/>
      <c r="FRY31" s="350"/>
      <c r="FRZ31" s="350"/>
      <c r="FSA31" s="350"/>
      <c r="FSB31" s="350"/>
      <c r="FSC31" s="350"/>
      <c r="FSD31" s="350"/>
      <c r="FSE31" s="350"/>
      <c r="FSF31" s="350"/>
      <c r="FSG31" s="350"/>
      <c r="FSH31" s="350"/>
      <c r="FSI31" s="350"/>
      <c r="FSJ31" s="350"/>
      <c r="FSK31" s="350"/>
      <c r="FSL31" s="350"/>
      <c r="FSM31" s="350"/>
      <c r="FSN31" s="350"/>
      <c r="FSO31" s="350"/>
      <c r="FSP31" s="350"/>
      <c r="FSQ31" s="350"/>
      <c r="FSR31" s="350"/>
      <c r="FSS31" s="350"/>
      <c r="FST31" s="350"/>
      <c r="FSU31" s="350"/>
      <c r="FSV31" s="350"/>
      <c r="FSW31" s="350"/>
      <c r="FSX31" s="350"/>
      <c r="FSY31" s="350"/>
      <c r="FSZ31" s="350"/>
      <c r="FTA31" s="350"/>
      <c r="FTB31" s="350"/>
      <c r="FTC31" s="350"/>
      <c r="FTD31" s="350"/>
      <c r="FTE31" s="350"/>
      <c r="FTF31" s="350"/>
      <c r="FTG31" s="350"/>
      <c r="FTH31" s="350"/>
      <c r="FTI31" s="350"/>
      <c r="FTJ31" s="350"/>
      <c r="FTK31" s="350"/>
      <c r="FTL31" s="350"/>
      <c r="FTM31" s="350"/>
      <c r="FTN31" s="350"/>
      <c r="FTO31" s="350"/>
      <c r="FTP31" s="350"/>
      <c r="FTQ31" s="350"/>
      <c r="FTR31" s="350"/>
      <c r="FTS31" s="350"/>
      <c r="FTT31" s="350"/>
      <c r="FTU31" s="350"/>
      <c r="FTV31" s="350"/>
      <c r="FTW31" s="350"/>
      <c r="FTX31" s="350"/>
      <c r="FTY31" s="350"/>
      <c r="FTZ31" s="350"/>
      <c r="FUA31" s="350"/>
      <c r="FUB31" s="350"/>
      <c r="FUC31" s="350"/>
      <c r="FUD31" s="350"/>
      <c r="FUE31" s="350"/>
      <c r="FUF31" s="350"/>
      <c r="FUG31" s="350"/>
      <c r="FUH31" s="350"/>
      <c r="FUI31" s="350"/>
      <c r="FUJ31" s="350"/>
      <c r="FUK31" s="350"/>
      <c r="FUL31" s="350"/>
      <c r="FUM31" s="350"/>
      <c r="FUN31" s="350"/>
      <c r="FUO31" s="350"/>
      <c r="FUP31" s="350"/>
      <c r="FUQ31" s="350"/>
      <c r="FUR31" s="350"/>
      <c r="FUS31" s="350"/>
      <c r="FUT31" s="350"/>
      <c r="FUU31" s="350"/>
      <c r="FUV31" s="350"/>
      <c r="FUW31" s="350"/>
      <c r="FUX31" s="350"/>
      <c r="FUY31" s="350"/>
      <c r="FUZ31" s="350"/>
      <c r="FVA31" s="350"/>
      <c r="FVB31" s="350"/>
      <c r="FVC31" s="350"/>
      <c r="FVD31" s="350"/>
      <c r="FVE31" s="350"/>
      <c r="FVF31" s="350"/>
      <c r="FVG31" s="350"/>
      <c r="FVH31" s="350"/>
      <c r="FVI31" s="350"/>
      <c r="FVJ31" s="350"/>
      <c r="FVK31" s="350"/>
      <c r="FVL31" s="350"/>
      <c r="FVM31" s="350"/>
      <c r="FVN31" s="350"/>
      <c r="FVO31" s="350"/>
      <c r="FVP31" s="350"/>
      <c r="FVQ31" s="350"/>
      <c r="FVR31" s="350"/>
      <c r="FVS31" s="350"/>
      <c r="FVT31" s="350"/>
      <c r="FVU31" s="350"/>
      <c r="FVV31" s="350"/>
      <c r="FVW31" s="350"/>
      <c r="FVX31" s="350"/>
      <c r="FVY31" s="350"/>
      <c r="FVZ31" s="350"/>
      <c r="FWA31" s="350"/>
      <c r="FWB31" s="350"/>
      <c r="FWC31" s="350"/>
      <c r="FWD31" s="350"/>
      <c r="FWE31" s="350"/>
      <c r="FWF31" s="350"/>
      <c r="FWG31" s="350"/>
      <c r="FWH31" s="350"/>
      <c r="FWI31" s="350"/>
      <c r="FWJ31" s="350"/>
      <c r="FWK31" s="350"/>
      <c r="FWL31" s="350"/>
      <c r="FWM31" s="350"/>
      <c r="FWN31" s="350"/>
      <c r="FWO31" s="350"/>
      <c r="FWP31" s="350"/>
      <c r="FWQ31" s="350"/>
      <c r="FWR31" s="350"/>
      <c r="FWS31" s="350"/>
      <c r="FWT31" s="350"/>
      <c r="FWU31" s="350"/>
      <c r="FWV31" s="350"/>
      <c r="FWW31" s="350"/>
      <c r="FWX31" s="350"/>
      <c r="FWY31" s="350"/>
      <c r="FWZ31" s="350"/>
      <c r="FXA31" s="350"/>
      <c r="FXB31" s="350"/>
      <c r="FXC31" s="350"/>
      <c r="FXD31" s="350"/>
      <c r="FXE31" s="350"/>
      <c r="FXF31" s="350"/>
      <c r="FXG31" s="350"/>
      <c r="FXH31" s="350"/>
      <c r="FXI31" s="350"/>
      <c r="FXJ31" s="350"/>
      <c r="FXK31" s="350"/>
      <c r="FXL31" s="350"/>
      <c r="FXM31" s="350"/>
      <c r="FXN31" s="350"/>
      <c r="FXO31" s="350"/>
      <c r="FXP31" s="350"/>
      <c r="FXQ31" s="350"/>
      <c r="FXR31" s="350"/>
      <c r="FXS31" s="350"/>
      <c r="FXT31" s="350"/>
      <c r="FXU31" s="350"/>
      <c r="FXV31" s="350"/>
      <c r="FXW31" s="350"/>
      <c r="FXX31" s="350"/>
      <c r="FXY31" s="350"/>
      <c r="FXZ31" s="350"/>
      <c r="FYA31" s="350"/>
      <c r="FYB31" s="350"/>
      <c r="FYC31" s="350"/>
      <c r="FYD31" s="350"/>
      <c r="FYE31" s="350"/>
      <c r="FYF31" s="350"/>
      <c r="FYG31" s="350"/>
      <c r="FYH31" s="350"/>
      <c r="FYI31" s="350"/>
      <c r="FYJ31" s="350"/>
      <c r="FYK31" s="350"/>
      <c r="FYL31" s="350"/>
      <c r="FYM31" s="350"/>
      <c r="FYN31" s="350"/>
      <c r="FYO31" s="350"/>
      <c r="FYP31" s="350"/>
      <c r="FYQ31" s="350"/>
      <c r="FYR31" s="350"/>
      <c r="FYS31" s="350"/>
      <c r="FYT31" s="350"/>
      <c r="FYU31" s="350"/>
      <c r="FYV31" s="350"/>
      <c r="FYW31" s="350"/>
      <c r="FYX31" s="350"/>
      <c r="FYY31" s="350"/>
      <c r="FYZ31" s="350"/>
      <c r="FZA31" s="350"/>
      <c r="FZB31" s="350"/>
      <c r="FZC31" s="350"/>
      <c r="FZD31" s="350"/>
      <c r="FZE31" s="350"/>
      <c r="FZF31" s="350"/>
      <c r="FZG31" s="350"/>
      <c r="FZH31" s="350"/>
      <c r="FZI31" s="350"/>
      <c r="FZJ31" s="350"/>
      <c r="FZK31" s="350"/>
      <c r="FZL31" s="350"/>
      <c r="FZM31" s="350"/>
      <c r="FZN31" s="350"/>
      <c r="FZO31" s="350"/>
      <c r="FZP31" s="350"/>
      <c r="FZQ31" s="350"/>
      <c r="FZR31" s="350"/>
      <c r="FZS31" s="350"/>
      <c r="FZT31" s="350"/>
      <c r="FZU31" s="350"/>
      <c r="FZV31" s="350"/>
      <c r="FZW31" s="350"/>
      <c r="FZX31" s="350"/>
      <c r="FZY31" s="350"/>
      <c r="FZZ31" s="350"/>
      <c r="GAA31" s="350"/>
      <c r="GAB31" s="350"/>
      <c r="GAC31" s="350"/>
      <c r="GAD31" s="350"/>
      <c r="GAE31" s="350"/>
      <c r="GAF31" s="350"/>
      <c r="GAG31" s="350"/>
      <c r="GAH31" s="350"/>
      <c r="GAI31" s="350"/>
      <c r="GAJ31" s="350"/>
      <c r="GAK31" s="350"/>
      <c r="GAL31" s="350"/>
      <c r="GAM31" s="350"/>
      <c r="GAN31" s="350"/>
      <c r="GAO31" s="350"/>
      <c r="GAP31" s="350"/>
      <c r="GAQ31" s="350"/>
      <c r="GAR31" s="350"/>
      <c r="GAS31" s="350"/>
      <c r="GAT31" s="350"/>
      <c r="GAU31" s="350"/>
      <c r="GAV31" s="350"/>
      <c r="GAW31" s="350"/>
      <c r="GAX31" s="350"/>
      <c r="GAY31" s="350"/>
      <c r="GAZ31" s="350"/>
      <c r="GBA31" s="350"/>
      <c r="GBB31" s="350"/>
      <c r="GBC31" s="350"/>
      <c r="GBD31" s="350"/>
      <c r="GBE31" s="350"/>
      <c r="GBF31" s="350"/>
      <c r="GBG31" s="350"/>
      <c r="GBH31" s="350"/>
      <c r="GBI31" s="350"/>
      <c r="GBJ31" s="350"/>
      <c r="GBK31" s="350"/>
      <c r="GBL31" s="350"/>
      <c r="GBM31" s="350"/>
      <c r="GBN31" s="350"/>
      <c r="GBO31" s="350"/>
      <c r="GBP31" s="350"/>
      <c r="GBQ31" s="350"/>
      <c r="GBR31" s="350"/>
      <c r="GBS31" s="350"/>
      <c r="GBT31" s="350"/>
      <c r="GBU31" s="350"/>
      <c r="GBV31" s="350"/>
      <c r="GBW31" s="350"/>
      <c r="GBX31" s="350"/>
      <c r="GBY31" s="350"/>
      <c r="GBZ31" s="350"/>
      <c r="GCA31" s="350"/>
      <c r="GCB31" s="350"/>
      <c r="GCC31" s="350"/>
      <c r="GCD31" s="350"/>
      <c r="GCE31" s="350"/>
      <c r="GCF31" s="350"/>
      <c r="GCG31" s="350"/>
      <c r="GCH31" s="350"/>
      <c r="GCI31" s="350"/>
      <c r="GCJ31" s="350"/>
      <c r="GCK31" s="350"/>
      <c r="GCL31" s="350"/>
      <c r="GCM31" s="350"/>
      <c r="GCN31" s="350"/>
      <c r="GCO31" s="350"/>
      <c r="GCP31" s="350"/>
      <c r="GCQ31" s="350"/>
      <c r="GCR31" s="350"/>
      <c r="GCS31" s="350"/>
      <c r="GCT31" s="350"/>
      <c r="GCU31" s="350"/>
      <c r="GCV31" s="350"/>
      <c r="GCW31" s="350"/>
      <c r="GCX31" s="350"/>
      <c r="GCY31" s="350"/>
      <c r="GCZ31" s="350"/>
      <c r="GDA31" s="350"/>
      <c r="GDB31" s="350"/>
      <c r="GDC31" s="350"/>
      <c r="GDD31" s="350"/>
      <c r="GDE31" s="350"/>
      <c r="GDF31" s="350"/>
      <c r="GDG31" s="350"/>
      <c r="GDH31" s="350"/>
      <c r="GDI31" s="350"/>
      <c r="GDJ31" s="350"/>
      <c r="GDK31" s="350"/>
      <c r="GDL31" s="350"/>
      <c r="GDM31" s="350"/>
      <c r="GDN31" s="350"/>
      <c r="GDO31" s="350"/>
      <c r="GDP31" s="350"/>
      <c r="GDQ31" s="350"/>
      <c r="GDR31" s="350"/>
      <c r="GDS31" s="350"/>
      <c r="GDT31" s="350"/>
      <c r="GDU31" s="350"/>
      <c r="GDV31" s="350"/>
      <c r="GDW31" s="350"/>
      <c r="GDX31" s="350"/>
      <c r="GDY31" s="350"/>
      <c r="GDZ31" s="350"/>
      <c r="GEA31" s="350"/>
      <c r="GEB31" s="350"/>
      <c r="GEC31" s="350"/>
      <c r="GED31" s="350"/>
      <c r="GEE31" s="350"/>
      <c r="GEF31" s="350"/>
      <c r="GEG31" s="350"/>
      <c r="GEH31" s="350"/>
      <c r="GEI31" s="350"/>
      <c r="GEJ31" s="350"/>
      <c r="GEK31" s="350"/>
      <c r="GEL31" s="350"/>
      <c r="GEM31" s="350"/>
      <c r="GEN31" s="350"/>
      <c r="GEO31" s="350"/>
      <c r="GEP31" s="350"/>
      <c r="GEQ31" s="350"/>
      <c r="GER31" s="350"/>
      <c r="GES31" s="350"/>
      <c r="GET31" s="350"/>
      <c r="GEU31" s="350"/>
      <c r="GEV31" s="350"/>
      <c r="GEW31" s="350"/>
      <c r="GEX31" s="350"/>
      <c r="GEY31" s="350"/>
      <c r="GEZ31" s="350"/>
      <c r="GFA31" s="350"/>
      <c r="GFB31" s="350"/>
      <c r="GFC31" s="350"/>
      <c r="GFD31" s="350"/>
      <c r="GFE31" s="350"/>
      <c r="GFF31" s="350"/>
      <c r="GFG31" s="350"/>
      <c r="GFH31" s="350"/>
      <c r="GFI31" s="350"/>
      <c r="GFJ31" s="350"/>
      <c r="GFK31" s="350"/>
      <c r="GFL31" s="350"/>
      <c r="GFM31" s="350"/>
      <c r="GFN31" s="350"/>
      <c r="GFO31" s="350"/>
      <c r="GFP31" s="350"/>
      <c r="GFQ31" s="350"/>
      <c r="GFR31" s="350"/>
      <c r="GFS31" s="350"/>
      <c r="GFT31" s="350"/>
      <c r="GFU31" s="350"/>
      <c r="GFV31" s="350"/>
      <c r="GFW31" s="350"/>
      <c r="GFX31" s="350"/>
      <c r="GFY31" s="350"/>
      <c r="GFZ31" s="350"/>
      <c r="GGA31" s="350"/>
      <c r="GGB31" s="350"/>
      <c r="GGC31" s="350"/>
      <c r="GGD31" s="350"/>
      <c r="GGE31" s="350"/>
      <c r="GGF31" s="350"/>
      <c r="GGG31" s="350"/>
      <c r="GGH31" s="350"/>
      <c r="GGI31" s="350"/>
      <c r="GGJ31" s="350"/>
      <c r="GGK31" s="350"/>
      <c r="GGL31" s="350"/>
      <c r="GGM31" s="350"/>
      <c r="GGN31" s="350"/>
      <c r="GGO31" s="350"/>
      <c r="GGP31" s="350"/>
      <c r="GGQ31" s="350"/>
      <c r="GGR31" s="350"/>
      <c r="GGS31" s="350"/>
      <c r="GGT31" s="350"/>
      <c r="GGU31" s="350"/>
      <c r="GGV31" s="350"/>
      <c r="GGW31" s="350"/>
      <c r="GGX31" s="350"/>
      <c r="GGY31" s="350"/>
      <c r="GGZ31" s="350"/>
      <c r="GHA31" s="350"/>
      <c r="GHB31" s="350"/>
      <c r="GHC31" s="350"/>
      <c r="GHD31" s="350"/>
      <c r="GHE31" s="350"/>
      <c r="GHF31" s="350"/>
      <c r="GHG31" s="350"/>
      <c r="GHH31" s="350"/>
      <c r="GHI31" s="350"/>
      <c r="GHJ31" s="350"/>
      <c r="GHK31" s="350"/>
      <c r="GHL31" s="350"/>
      <c r="GHM31" s="350"/>
      <c r="GHN31" s="350"/>
      <c r="GHO31" s="350"/>
      <c r="GHP31" s="350"/>
      <c r="GHQ31" s="350"/>
      <c r="GHR31" s="350"/>
      <c r="GHS31" s="350"/>
      <c r="GHT31" s="350"/>
      <c r="GHU31" s="350"/>
      <c r="GHV31" s="350"/>
      <c r="GHW31" s="350"/>
      <c r="GHX31" s="350"/>
      <c r="GHY31" s="350"/>
      <c r="GHZ31" s="350"/>
      <c r="GIA31" s="350"/>
      <c r="GIB31" s="350"/>
      <c r="GIC31" s="350"/>
      <c r="GID31" s="350"/>
      <c r="GIE31" s="350"/>
      <c r="GIF31" s="350"/>
      <c r="GIG31" s="350"/>
      <c r="GIH31" s="350"/>
      <c r="GII31" s="350"/>
      <c r="GIJ31" s="350"/>
      <c r="GIK31" s="350"/>
      <c r="GIL31" s="350"/>
      <c r="GIM31" s="350"/>
      <c r="GIN31" s="350"/>
      <c r="GIO31" s="350"/>
      <c r="GIP31" s="350"/>
      <c r="GIQ31" s="350"/>
      <c r="GIR31" s="350"/>
      <c r="GIS31" s="350"/>
      <c r="GIT31" s="350"/>
      <c r="GIU31" s="350"/>
      <c r="GIV31" s="350"/>
      <c r="GIW31" s="350"/>
      <c r="GIX31" s="350"/>
      <c r="GIY31" s="350"/>
      <c r="GIZ31" s="350"/>
      <c r="GJA31" s="350"/>
      <c r="GJB31" s="350"/>
      <c r="GJC31" s="350"/>
      <c r="GJD31" s="350"/>
      <c r="GJE31" s="350"/>
      <c r="GJF31" s="350"/>
      <c r="GJG31" s="350"/>
      <c r="GJH31" s="350"/>
      <c r="GJI31" s="350"/>
      <c r="GJJ31" s="350"/>
      <c r="GJK31" s="350"/>
      <c r="GJL31" s="350"/>
      <c r="GJM31" s="350"/>
      <c r="GJN31" s="350"/>
      <c r="GJO31" s="350"/>
      <c r="GJP31" s="350"/>
      <c r="GJQ31" s="350"/>
      <c r="GJR31" s="350"/>
      <c r="GJS31" s="350"/>
      <c r="GJT31" s="350"/>
      <c r="GJU31" s="350"/>
      <c r="GJV31" s="350"/>
      <c r="GJW31" s="350"/>
      <c r="GJX31" s="350"/>
      <c r="GJY31" s="350"/>
      <c r="GJZ31" s="350"/>
      <c r="GKA31" s="350"/>
      <c r="GKB31" s="350"/>
      <c r="GKC31" s="350"/>
      <c r="GKD31" s="350"/>
      <c r="GKE31" s="350"/>
      <c r="GKF31" s="350"/>
      <c r="GKG31" s="350"/>
      <c r="GKH31" s="350"/>
      <c r="GKI31" s="350"/>
      <c r="GKJ31" s="350"/>
      <c r="GKK31" s="350"/>
      <c r="GKL31" s="350"/>
      <c r="GKM31" s="350"/>
      <c r="GKN31" s="350"/>
      <c r="GKO31" s="350"/>
      <c r="GKP31" s="350"/>
      <c r="GKQ31" s="350"/>
      <c r="GKR31" s="350"/>
      <c r="GKS31" s="350"/>
      <c r="GKT31" s="350"/>
      <c r="GKU31" s="350"/>
      <c r="GKV31" s="350"/>
      <c r="GKW31" s="350"/>
      <c r="GKX31" s="350"/>
      <c r="GKY31" s="350"/>
      <c r="GKZ31" s="350"/>
      <c r="GLA31" s="350"/>
      <c r="GLB31" s="350"/>
      <c r="GLC31" s="350"/>
      <c r="GLD31" s="350"/>
      <c r="GLE31" s="350"/>
      <c r="GLF31" s="350"/>
      <c r="GLG31" s="350"/>
      <c r="GLH31" s="350"/>
      <c r="GLI31" s="350"/>
      <c r="GLJ31" s="350"/>
      <c r="GLK31" s="350"/>
      <c r="GLL31" s="350"/>
      <c r="GLM31" s="350"/>
      <c r="GLN31" s="350"/>
      <c r="GLO31" s="350"/>
      <c r="GLP31" s="350"/>
      <c r="GLQ31" s="350"/>
      <c r="GLR31" s="350"/>
      <c r="GLS31" s="350"/>
      <c r="GLT31" s="350"/>
      <c r="GLU31" s="350"/>
      <c r="GLV31" s="350"/>
      <c r="GLW31" s="350"/>
      <c r="GLX31" s="350"/>
      <c r="GLY31" s="350"/>
      <c r="GLZ31" s="350"/>
      <c r="GMA31" s="350"/>
      <c r="GMB31" s="350"/>
      <c r="GMC31" s="350"/>
      <c r="GMD31" s="350"/>
      <c r="GME31" s="350"/>
      <c r="GMF31" s="350"/>
      <c r="GMG31" s="350"/>
      <c r="GMH31" s="350"/>
      <c r="GMI31" s="350"/>
      <c r="GMJ31" s="350"/>
      <c r="GMK31" s="350"/>
      <c r="GML31" s="350"/>
      <c r="GMM31" s="350"/>
      <c r="GMN31" s="350"/>
      <c r="GMO31" s="350"/>
      <c r="GMP31" s="350"/>
      <c r="GMQ31" s="350"/>
      <c r="GMR31" s="350"/>
      <c r="GMS31" s="350"/>
      <c r="GMT31" s="350"/>
      <c r="GMU31" s="350"/>
      <c r="GMV31" s="350"/>
      <c r="GMW31" s="350"/>
      <c r="GMX31" s="350"/>
      <c r="GMY31" s="350"/>
      <c r="GMZ31" s="350"/>
      <c r="GNA31" s="350"/>
      <c r="GNB31" s="350"/>
      <c r="GNC31" s="350"/>
      <c r="GND31" s="350"/>
      <c r="GNE31" s="350"/>
      <c r="GNF31" s="350"/>
      <c r="GNG31" s="350"/>
      <c r="GNH31" s="350"/>
      <c r="GNI31" s="350"/>
      <c r="GNJ31" s="350"/>
      <c r="GNK31" s="350"/>
      <c r="GNL31" s="350"/>
      <c r="GNM31" s="350"/>
      <c r="GNN31" s="350"/>
      <c r="GNO31" s="350"/>
      <c r="GNP31" s="350"/>
      <c r="GNQ31" s="350"/>
      <c r="GNR31" s="350"/>
      <c r="GNS31" s="350"/>
      <c r="GNT31" s="350"/>
      <c r="GNU31" s="350"/>
      <c r="GNV31" s="350"/>
      <c r="GNW31" s="350"/>
      <c r="GNX31" s="350"/>
      <c r="GNY31" s="350"/>
      <c r="GNZ31" s="350"/>
      <c r="GOA31" s="350"/>
      <c r="GOB31" s="350"/>
      <c r="GOC31" s="350"/>
      <c r="GOD31" s="350"/>
      <c r="GOE31" s="350"/>
      <c r="GOF31" s="350"/>
      <c r="GOG31" s="350"/>
      <c r="GOH31" s="350"/>
      <c r="GOI31" s="350"/>
      <c r="GOJ31" s="350"/>
      <c r="GOK31" s="350"/>
      <c r="GOL31" s="350"/>
      <c r="GOM31" s="350"/>
      <c r="GON31" s="350"/>
      <c r="GOO31" s="350"/>
      <c r="GOP31" s="350"/>
      <c r="GOQ31" s="350"/>
      <c r="GOR31" s="350"/>
      <c r="GOS31" s="350"/>
      <c r="GOT31" s="350"/>
      <c r="GOU31" s="350"/>
      <c r="GOV31" s="350"/>
      <c r="GOW31" s="350"/>
      <c r="GOX31" s="350"/>
      <c r="GOY31" s="350"/>
      <c r="GOZ31" s="350"/>
      <c r="GPA31" s="350"/>
      <c r="GPB31" s="350"/>
      <c r="GPC31" s="350"/>
      <c r="GPD31" s="350"/>
      <c r="GPE31" s="350"/>
      <c r="GPF31" s="350"/>
      <c r="GPG31" s="350"/>
      <c r="GPH31" s="350"/>
      <c r="GPI31" s="350"/>
      <c r="GPJ31" s="350"/>
      <c r="GPK31" s="350"/>
      <c r="GPL31" s="350"/>
      <c r="GPM31" s="350"/>
      <c r="GPN31" s="350"/>
      <c r="GPO31" s="350"/>
      <c r="GPP31" s="350"/>
      <c r="GPQ31" s="350"/>
      <c r="GPR31" s="350"/>
      <c r="GPS31" s="350"/>
      <c r="GPT31" s="350"/>
      <c r="GPU31" s="350"/>
      <c r="GPV31" s="350"/>
      <c r="GPW31" s="350"/>
      <c r="GPX31" s="350"/>
      <c r="GPY31" s="350"/>
      <c r="GPZ31" s="350"/>
      <c r="GQA31" s="350"/>
      <c r="GQB31" s="350"/>
      <c r="GQC31" s="350"/>
      <c r="GQD31" s="350"/>
      <c r="GQE31" s="350"/>
      <c r="GQF31" s="350"/>
      <c r="GQG31" s="350"/>
      <c r="GQH31" s="350"/>
      <c r="GQI31" s="350"/>
      <c r="GQJ31" s="350"/>
      <c r="GQK31" s="350"/>
      <c r="GQL31" s="350"/>
      <c r="GQM31" s="350"/>
      <c r="GQN31" s="350"/>
      <c r="GQO31" s="350"/>
      <c r="GQP31" s="350"/>
      <c r="GQQ31" s="350"/>
      <c r="GQR31" s="350"/>
      <c r="GQS31" s="350"/>
      <c r="GQT31" s="350"/>
      <c r="GQU31" s="350"/>
      <c r="GQV31" s="350"/>
      <c r="GQW31" s="350"/>
      <c r="GQX31" s="350"/>
      <c r="GQY31" s="350"/>
      <c r="GQZ31" s="350"/>
      <c r="GRA31" s="350"/>
      <c r="GRB31" s="350"/>
      <c r="GRC31" s="350"/>
      <c r="GRD31" s="350"/>
      <c r="GRE31" s="350"/>
      <c r="GRF31" s="350"/>
      <c r="GRG31" s="350"/>
      <c r="GRH31" s="350"/>
      <c r="GRI31" s="350"/>
      <c r="GRJ31" s="350"/>
      <c r="GRK31" s="350"/>
      <c r="GRL31" s="350"/>
      <c r="GRM31" s="350"/>
      <c r="GRN31" s="350"/>
      <c r="GRO31" s="350"/>
      <c r="GRP31" s="350"/>
      <c r="GRQ31" s="350"/>
      <c r="GRR31" s="350"/>
      <c r="GRS31" s="350"/>
      <c r="GRT31" s="350"/>
      <c r="GRU31" s="350"/>
      <c r="GRV31" s="350"/>
      <c r="GRW31" s="350"/>
      <c r="GRX31" s="350"/>
      <c r="GRY31" s="350"/>
      <c r="GRZ31" s="350"/>
      <c r="GSA31" s="350"/>
      <c r="GSB31" s="350"/>
      <c r="GSC31" s="350"/>
      <c r="GSD31" s="350"/>
      <c r="GSE31" s="350"/>
      <c r="GSF31" s="350"/>
      <c r="GSG31" s="350"/>
      <c r="GSH31" s="350"/>
      <c r="GSI31" s="350"/>
      <c r="GSJ31" s="350"/>
      <c r="GSK31" s="350"/>
      <c r="GSL31" s="350"/>
      <c r="GSM31" s="350"/>
      <c r="GSN31" s="350"/>
      <c r="GSO31" s="350"/>
      <c r="GSP31" s="350"/>
      <c r="GSQ31" s="350"/>
      <c r="GSR31" s="350"/>
      <c r="GSS31" s="350"/>
      <c r="GST31" s="350"/>
      <c r="GSU31" s="350"/>
      <c r="GSV31" s="350"/>
      <c r="GSW31" s="350"/>
      <c r="GSX31" s="350"/>
      <c r="GSY31" s="350"/>
      <c r="GSZ31" s="350"/>
      <c r="GTA31" s="350"/>
      <c r="GTB31" s="350"/>
      <c r="GTC31" s="350"/>
      <c r="GTD31" s="350"/>
      <c r="GTE31" s="350"/>
      <c r="GTF31" s="350"/>
      <c r="GTG31" s="350"/>
      <c r="GTH31" s="350"/>
      <c r="GTI31" s="350"/>
      <c r="GTJ31" s="350"/>
      <c r="GTK31" s="350"/>
      <c r="GTL31" s="350"/>
      <c r="GTM31" s="350"/>
      <c r="GTN31" s="350"/>
      <c r="GTO31" s="350"/>
      <c r="GTP31" s="350"/>
      <c r="GTQ31" s="350"/>
      <c r="GTR31" s="350"/>
      <c r="GTS31" s="350"/>
      <c r="GTT31" s="350"/>
      <c r="GTU31" s="350"/>
      <c r="GTV31" s="350"/>
      <c r="GTW31" s="350"/>
      <c r="GTX31" s="350"/>
      <c r="GTY31" s="350"/>
      <c r="GTZ31" s="350"/>
      <c r="GUA31" s="350"/>
      <c r="GUB31" s="350"/>
      <c r="GUC31" s="350"/>
      <c r="GUD31" s="350"/>
      <c r="GUE31" s="350"/>
      <c r="GUF31" s="350"/>
      <c r="GUG31" s="350"/>
      <c r="GUH31" s="350"/>
      <c r="GUI31" s="350"/>
      <c r="GUJ31" s="350"/>
      <c r="GUK31" s="350"/>
      <c r="GUL31" s="350"/>
      <c r="GUM31" s="350"/>
      <c r="GUN31" s="350"/>
      <c r="GUO31" s="350"/>
      <c r="GUP31" s="350"/>
      <c r="GUQ31" s="350"/>
      <c r="GUR31" s="350"/>
      <c r="GUS31" s="350"/>
      <c r="GUT31" s="350"/>
      <c r="GUU31" s="350"/>
      <c r="GUV31" s="350"/>
      <c r="GUW31" s="350"/>
      <c r="GUX31" s="350"/>
      <c r="GUY31" s="350"/>
      <c r="GUZ31" s="350"/>
      <c r="GVA31" s="350"/>
      <c r="GVB31" s="350"/>
      <c r="GVC31" s="350"/>
      <c r="GVD31" s="350"/>
      <c r="GVE31" s="350"/>
      <c r="GVF31" s="350"/>
      <c r="GVG31" s="350"/>
      <c r="GVH31" s="350"/>
      <c r="GVI31" s="350"/>
      <c r="GVJ31" s="350"/>
      <c r="GVK31" s="350"/>
      <c r="GVL31" s="350"/>
      <c r="GVM31" s="350"/>
      <c r="GVN31" s="350"/>
      <c r="GVO31" s="350"/>
      <c r="GVP31" s="350"/>
      <c r="GVQ31" s="350"/>
      <c r="GVR31" s="350"/>
      <c r="GVS31" s="350"/>
      <c r="GVT31" s="350"/>
      <c r="GVU31" s="350"/>
      <c r="GVV31" s="350"/>
      <c r="GVW31" s="350"/>
      <c r="GVX31" s="350"/>
      <c r="GVY31" s="350"/>
      <c r="GVZ31" s="350"/>
      <c r="GWA31" s="350"/>
      <c r="GWB31" s="350"/>
      <c r="GWC31" s="350"/>
      <c r="GWD31" s="350"/>
      <c r="GWE31" s="350"/>
      <c r="GWF31" s="350"/>
      <c r="GWG31" s="350"/>
      <c r="GWH31" s="350"/>
      <c r="GWI31" s="350"/>
      <c r="GWJ31" s="350"/>
      <c r="GWK31" s="350"/>
      <c r="GWL31" s="350"/>
      <c r="GWM31" s="350"/>
      <c r="GWN31" s="350"/>
      <c r="GWO31" s="350"/>
      <c r="GWP31" s="350"/>
      <c r="GWQ31" s="350"/>
      <c r="GWR31" s="350"/>
      <c r="GWS31" s="350"/>
      <c r="GWT31" s="350"/>
      <c r="GWU31" s="350"/>
      <c r="GWV31" s="350"/>
      <c r="GWW31" s="350"/>
      <c r="GWX31" s="350"/>
      <c r="GWY31" s="350"/>
      <c r="GWZ31" s="350"/>
      <c r="GXA31" s="350"/>
      <c r="GXB31" s="350"/>
      <c r="GXC31" s="350"/>
      <c r="GXD31" s="350"/>
      <c r="GXE31" s="350"/>
      <c r="GXF31" s="350"/>
      <c r="GXG31" s="350"/>
      <c r="GXH31" s="350"/>
      <c r="GXI31" s="350"/>
      <c r="GXJ31" s="350"/>
      <c r="GXK31" s="350"/>
      <c r="GXL31" s="350"/>
      <c r="GXM31" s="350"/>
      <c r="GXN31" s="350"/>
      <c r="GXO31" s="350"/>
      <c r="GXP31" s="350"/>
      <c r="GXQ31" s="350"/>
      <c r="GXR31" s="350"/>
      <c r="GXS31" s="350"/>
      <c r="GXT31" s="350"/>
      <c r="GXU31" s="350"/>
      <c r="GXV31" s="350"/>
      <c r="GXW31" s="350"/>
      <c r="GXX31" s="350"/>
      <c r="GXY31" s="350"/>
      <c r="GXZ31" s="350"/>
      <c r="GYA31" s="350"/>
      <c r="GYB31" s="350"/>
      <c r="GYC31" s="350"/>
      <c r="GYD31" s="350"/>
      <c r="GYE31" s="350"/>
      <c r="GYF31" s="350"/>
      <c r="GYG31" s="350"/>
      <c r="GYH31" s="350"/>
      <c r="GYI31" s="350"/>
      <c r="GYJ31" s="350"/>
      <c r="GYK31" s="350"/>
      <c r="GYL31" s="350"/>
      <c r="GYM31" s="350"/>
      <c r="GYN31" s="350"/>
      <c r="GYO31" s="350"/>
      <c r="GYP31" s="350"/>
      <c r="GYQ31" s="350"/>
      <c r="GYR31" s="350"/>
      <c r="GYS31" s="350"/>
      <c r="GYT31" s="350"/>
      <c r="GYU31" s="350"/>
      <c r="GYV31" s="350"/>
      <c r="GYW31" s="350"/>
      <c r="GYX31" s="350"/>
      <c r="GYY31" s="350"/>
      <c r="GYZ31" s="350"/>
      <c r="GZA31" s="350"/>
      <c r="GZB31" s="350"/>
      <c r="GZC31" s="350"/>
      <c r="GZD31" s="350"/>
      <c r="GZE31" s="350"/>
      <c r="GZF31" s="350"/>
      <c r="GZG31" s="350"/>
      <c r="GZH31" s="350"/>
      <c r="GZI31" s="350"/>
      <c r="GZJ31" s="350"/>
      <c r="GZK31" s="350"/>
      <c r="GZL31" s="350"/>
      <c r="GZM31" s="350"/>
      <c r="GZN31" s="350"/>
      <c r="GZO31" s="350"/>
      <c r="GZP31" s="350"/>
      <c r="GZQ31" s="350"/>
      <c r="GZR31" s="350"/>
      <c r="GZS31" s="350"/>
      <c r="GZT31" s="350"/>
      <c r="GZU31" s="350"/>
      <c r="GZV31" s="350"/>
      <c r="GZW31" s="350"/>
      <c r="GZX31" s="350"/>
      <c r="GZY31" s="350"/>
      <c r="GZZ31" s="350"/>
      <c r="HAA31" s="350"/>
      <c r="HAB31" s="350"/>
      <c r="HAC31" s="350"/>
      <c r="HAD31" s="350"/>
      <c r="HAE31" s="350"/>
      <c r="HAF31" s="350"/>
      <c r="HAG31" s="350"/>
      <c r="HAH31" s="350"/>
      <c r="HAI31" s="350"/>
      <c r="HAJ31" s="350"/>
      <c r="HAK31" s="350"/>
      <c r="HAL31" s="350"/>
      <c r="HAM31" s="350"/>
      <c r="HAN31" s="350"/>
      <c r="HAO31" s="350"/>
      <c r="HAP31" s="350"/>
      <c r="HAQ31" s="350"/>
      <c r="HAR31" s="350"/>
      <c r="HAS31" s="350"/>
      <c r="HAT31" s="350"/>
      <c r="HAU31" s="350"/>
      <c r="HAV31" s="350"/>
      <c r="HAW31" s="350"/>
      <c r="HAX31" s="350"/>
      <c r="HAY31" s="350"/>
      <c r="HAZ31" s="350"/>
      <c r="HBA31" s="350"/>
      <c r="HBB31" s="350"/>
      <c r="HBC31" s="350"/>
      <c r="HBD31" s="350"/>
      <c r="HBE31" s="350"/>
      <c r="HBF31" s="350"/>
      <c r="HBG31" s="350"/>
      <c r="HBH31" s="350"/>
      <c r="HBI31" s="350"/>
      <c r="HBJ31" s="350"/>
      <c r="HBK31" s="350"/>
      <c r="HBL31" s="350"/>
      <c r="HBM31" s="350"/>
      <c r="HBN31" s="350"/>
      <c r="HBO31" s="350"/>
      <c r="HBP31" s="350"/>
      <c r="HBQ31" s="350"/>
      <c r="HBR31" s="350"/>
      <c r="HBS31" s="350"/>
      <c r="HBT31" s="350"/>
      <c r="HBU31" s="350"/>
      <c r="HBV31" s="350"/>
      <c r="HBW31" s="350"/>
      <c r="HBX31" s="350"/>
      <c r="HBY31" s="350"/>
      <c r="HBZ31" s="350"/>
      <c r="HCA31" s="350"/>
      <c r="HCB31" s="350"/>
      <c r="HCC31" s="350"/>
      <c r="HCD31" s="350"/>
      <c r="HCE31" s="350"/>
      <c r="HCF31" s="350"/>
      <c r="HCG31" s="350"/>
      <c r="HCH31" s="350"/>
      <c r="HCI31" s="350"/>
      <c r="HCJ31" s="350"/>
      <c r="HCK31" s="350"/>
      <c r="HCL31" s="350"/>
      <c r="HCM31" s="350"/>
      <c r="HCN31" s="350"/>
      <c r="HCO31" s="350"/>
      <c r="HCP31" s="350"/>
      <c r="HCQ31" s="350"/>
      <c r="HCR31" s="350"/>
      <c r="HCS31" s="350"/>
      <c r="HCT31" s="350"/>
      <c r="HCU31" s="350"/>
      <c r="HCV31" s="350"/>
      <c r="HCW31" s="350"/>
      <c r="HCX31" s="350"/>
      <c r="HCY31" s="350"/>
      <c r="HCZ31" s="350"/>
      <c r="HDA31" s="350"/>
      <c r="HDB31" s="350"/>
      <c r="HDC31" s="350"/>
      <c r="HDD31" s="350"/>
      <c r="HDE31" s="350"/>
      <c r="HDF31" s="350"/>
      <c r="HDG31" s="350"/>
      <c r="HDH31" s="350"/>
      <c r="HDI31" s="350"/>
      <c r="HDJ31" s="350"/>
      <c r="HDK31" s="350"/>
      <c r="HDL31" s="350"/>
      <c r="HDM31" s="350"/>
      <c r="HDN31" s="350"/>
      <c r="HDO31" s="350"/>
      <c r="HDP31" s="350"/>
      <c r="HDQ31" s="350"/>
      <c r="HDR31" s="350"/>
      <c r="HDS31" s="350"/>
      <c r="HDT31" s="350"/>
      <c r="HDU31" s="350"/>
      <c r="HDV31" s="350"/>
      <c r="HDW31" s="350"/>
      <c r="HDX31" s="350"/>
      <c r="HDY31" s="350"/>
      <c r="HDZ31" s="350"/>
      <c r="HEA31" s="350"/>
      <c r="HEB31" s="350"/>
      <c r="HEC31" s="350"/>
      <c r="HED31" s="350"/>
      <c r="HEE31" s="350"/>
      <c r="HEF31" s="350"/>
      <c r="HEG31" s="350"/>
      <c r="HEH31" s="350"/>
      <c r="HEI31" s="350"/>
      <c r="HEJ31" s="350"/>
      <c r="HEK31" s="350"/>
      <c r="HEL31" s="350"/>
      <c r="HEM31" s="350"/>
      <c r="HEN31" s="350"/>
      <c r="HEO31" s="350"/>
      <c r="HEP31" s="350"/>
      <c r="HEQ31" s="350"/>
      <c r="HER31" s="350"/>
      <c r="HES31" s="350"/>
      <c r="HET31" s="350"/>
      <c r="HEU31" s="350"/>
      <c r="HEV31" s="350"/>
      <c r="HEW31" s="350"/>
      <c r="HEX31" s="350"/>
      <c r="HEY31" s="350"/>
      <c r="HEZ31" s="350"/>
      <c r="HFA31" s="350"/>
      <c r="HFB31" s="350"/>
      <c r="HFC31" s="350"/>
      <c r="HFD31" s="350"/>
      <c r="HFE31" s="350"/>
      <c r="HFF31" s="350"/>
      <c r="HFG31" s="350"/>
      <c r="HFH31" s="350"/>
      <c r="HFI31" s="350"/>
      <c r="HFJ31" s="350"/>
      <c r="HFK31" s="350"/>
      <c r="HFL31" s="350"/>
      <c r="HFM31" s="350"/>
      <c r="HFN31" s="350"/>
      <c r="HFO31" s="350"/>
      <c r="HFP31" s="350"/>
      <c r="HFQ31" s="350"/>
      <c r="HFR31" s="350"/>
      <c r="HFS31" s="350"/>
      <c r="HFT31" s="350"/>
      <c r="HFU31" s="350"/>
      <c r="HFV31" s="350"/>
      <c r="HFW31" s="350"/>
      <c r="HFX31" s="350"/>
      <c r="HFY31" s="350"/>
      <c r="HFZ31" s="350"/>
      <c r="HGA31" s="350"/>
      <c r="HGB31" s="350"/>
      <c r="HGC31" s="350"/>
      <c r="HGD31" s="350"/>
      <c r="HGE31" s="350"/>
      <c r="HGF31" s="350"/>
      <c r="HGG31" s="350"/>
      <c r="HGH31" s="350"/>
      <c r="HGI31" s="350"/>
      <c r="HGJ31" s="350"/>
      <c r="HGK31" s="350"/>
      <c r="HGL31" s="350"/>
      <c r="HGM31" s="350"/>
      <c r="HGN31" s="350"/>
      <c r="HGO31" s="350"/>
      <c r="HGP31" s="350"/>
      <c r="HGQ31" s="350"/>
      <c r="HGR31" s="350"/>
      <c r="HGS31" s="350"/>
      <c r="HGT31" s="350"/>
      <c r="HGU31" s="350"/>
      <c r="HGV31" s="350"/>
      <c r="HGW31" s="350"/>
      <c r="HGX31" s="350"/>
      <c r="HGY31" s="350"/>
      <c r="HGZ31" s="350"/>
      <c r="HHA31" s="350"/>
      <c r="HHB31" s="350"/>
      <c r="HHC31" s="350"/>
      <c r="HHD31" s="350"/>
      <c r="HHE31" s="350"/>
      <c r="HHF31" s="350"/>
      <c r="HHG31" s="350"/>
      <c r="HHH31" s="350"/>
      <c r="HHI31" s="350"/>
      <c r="HHJ31" s="350"/>
      <c r="HHK31" s="350"/>
      <c r="HHL31" s="350"/>
      <c r="HHM31" s="350"/>
      <c r="HHN31" s="350"/>
      <c r="HHO31" s="350"/>
      <c r="HHP31" s="350"/>
      <c r="HHQ31" s="350"/>
      <c r="HHR31" s="350"/>
      <c r="HHS31" s="350"/>
      <c r="HHT31" s="350"/>
      <c r="HHU31" s="350"/>
      <c r="HHV31" s="350"/>
      <c r="HHW31" s="350"/>
      <c r="HHX31" s="350"/>
      <c r="HHY31" s="350"/>
      <c r="HHZ31" s="350"/>
      <c r="HIA31" s="350"/>
      <c r="HIB31" s="350"/>
      <c r="HIC31" s="350"/>
      <c r="HID31" s="350"/>
      <c r="HIE31" s="350"/>
      <c r="HIF31" s="350"/>
      <c r="HIG31" s="350"/>
      <c r="HIH31" s="350"/>
      <c r="HII31" s="350"/>
      <c r="HIJ31" s="350"/>
      <c r="HIK31" s="350"/>
      <c r="HIL31" s="350"/>
      <c r="HIM31" s="350"/>
      <c r="HIN31" s="350"/>
      <c r="HIO31" s="350"/>
      <c r="HIP31" s="350"/>
      <c r="HIQ31" s="350"/>
      <c r="HIR31" s="350"/>
      <c r="HIS31" s="350"/>
      <c r="HIT31" s="350"/>
      <c r="HIU31" s="350"/>
      <c r="HIV31" s="350"/>
      <c r="HIW31" s="350"/>
      <c r="HIX31" s="350"/>
      <c r="HIY31" s="350"/>
      <c r="HIZ31" s="350"/>
      <c r="HJA31" s="350"/>
      <c r="HJB31" s="350"/>
      <c r="HJC31" s="350"/>
      <c r="HJD31" s="350"/>
      <c r="HJE31" s="350"/>
      <c r="HJF31" s="350"/>
      <c r="HJG31" s="350"/>
      <c r="HJH31" s="350"/>
      <c r="HJI31" s="350"/>
      <c r="HJJ31" s="350"/>
      <c r="HJK31" s="350"/>
      <c r="HJL31" s="350"/>
      <c r="HJM31" s="350"/>
      <c r="HJN31" s="350"/>
      <c r="HJO31" s="350"/>
      <c r="HJP31" s="350"/>
      <c r="HJQ31" s="350"/>
      <c r="HJR31" s="350"/>
      <c r="HJS31" s="350"/>
      <c r="HJT31" s="350"/>
      <c r="HJU31" s="350"/>
      <c r="HJV31" s="350"/>
      <c r="HJW31" s="350"/>
      <c r="HJX31" s="350"/>
      <c r="HJY31" s="350"/>
      <c r="HJZ31" s="350"/>
      <c r="HKA31" s="350"/>
      <c r="HKB31" s="350"/>
      <c r="HKC31" s="350"/>
      <c r="HKD31" s="350"/>
      <c r="HKE31" s="350"/>
      <c r="HKF31" s="350"/>
      <c r="HKG31" s="350"/>
      <c r="HKH31" s="350"/>
      <c r="HKI31" s="350"/>
      <c r="HKJ31" s="350"/>
      <c r="HKK31" s="350"/>
      <c r="HKL31" s="350"/>
      <c r="HKM31" s="350"/>
      <c r="HKN31" s="350"/>
      <c r="HKO31" s="350"/>
      <c r="HKP31" s="350"/>
      <c r="HKQ31" s="350"/>
      <c r="HKR31" s="350"/>
      <c r="HKS31" s="350"/>
      <c r="HKT31" s="350"/>
      <c r="HKU31" s="350"/>
      <c r="HKV31" s="350"/>
      <c r="HKW31" s="350"/>
      <c r="HKX31" s="350"/>
      <c r="HKY31" s="350"/>
      <c r="HKZ31" s="350"/>
      <c r="HLA31" s="350"/>
      <c r="HLB31" s="350"/>
      <c r="HLC31" s="350"/>
      <c r="HLD31" s="350"/>
      <c r="HLE31" s="350"/>
      <c r="HLF31" s="350"/>
      <c r="HLG31" s="350"/>
      <c r="HLH31" s="350"/>
      <c r="HLI31" s="350"/>
      <c r="HLJ31" s="350"/>
      <c r="HLK31" s="350"/>
      <c r="HLL31" s="350"/>
      <c r="HLM31" s="350"/>
      <c r="HLN31" s="350"/>
      <c r="HLO31" s="350"/>
      <c r="HLP31" s="350"/>
      <c r="HLQ31" s="350"/>
      <c r="HLR31" s="350"/>
      <c r="HLS31" s="350"/>
      <c r="HLT31" s="350"/>
      <c r="HLU31" s="350"/>
      <c r="HLV31" s="350"/>
      <c r="HLW31" s="350"/>
      <c r="HLX31" s="350"/>
      <c r="HLY31" s="350"/>
      <c r="HLZ31" s="350"/>
      <c r="HMA31" s="350"/>
      <c r="HMB31" s="350"/>
      <c r="HMC31" s="350"/>
      <c r="HMD31" s="350"/>
      <c r="HME31" s="350"/>
      <c r="HMF31" s="350"/>
      <c r="HMG31" s="350"/>
      <c r="HMH31" s="350"/>
      <c r="HMI31" s="350"/>
      <c r="HMJ31" s="350"/>
      <c r="HMK31" s="350"/>
      <c r="HML31" s="350"/>
      <c r="HMM31" s="350"/>
      <c r="HMN31" s="350"/>
      <c r="HMO31" s="350"/>
      <c r="HMP31" s="350"/>
      <c r="HMQ31" s="350"/>
      <c r="HMR31" s="350"/>
      <c r="HMS31" s="350"/>
      <c r="HMT31" s="350"/>
      <c r="HMU31" s="350"/>
      <c r="HMV31" s="350"/>
      <c r="HMW31" s="350"/>
      <c r="HMX31" s="350"/>
      <c r="HMY31" s="350"/>
      <c r="HMZ31" s="350"/>
      <c r="HNA31" s="350"/>
      <c r="HNB31" s="350"/>
      <c r="HNC31" s="350"/>
      <c r="HND31" s="350"/>
      <c r="HNE31" s="350"/>
      <c r="HNF31" s="350"/>
      <c r="HNG31" s="350"/>
      <c r="HNH31" s="350"/>
      <c r="HNI31" s="350"/>
      <c r="HNJ31" s="350"/>
      <c r="HNK31" s="350"/>
      <c r="HNL31" s="350"/>
      <c r="HNM31" s="350"/>
      <c r="HNN31" s="350"/>
      <c r="HNO31" s="350"/>
      <c r="HNP31" s="350"/>
      <c r="HNQ31" s="350"/>
      <c r="HNR31" s="350"/>
      <c r="HNS31" s="350"/>
      <c r="HNT31" s="350"/>
      <c r="HNU31" s="350"/>
      <c r="HNV31" s="350"/>
      <c r="HNW31" s="350"/>
      <c r="HNX31" s="350"/>
      <c r="HNY31" s="350"/>
      <c r="HNZ31" s="350"/>
      <c r="HOA31" s="350"/>
      <c r="HOB31" s="350"/>
      <c r="HOC31" s="350"/>
      <c r="HOD31" s="350"/>
      <c r="HOE31" s="350"/>
      <c r="HOF31" s="350"/>
      <c r="HOG31" s="350"/>
      <c r="HOH31" s="350"/>
      <c r="HOI31" s="350"/>
      <c r="HOJ31" s="350"/>
      <c r="HOK31" s="350"/>
      <c r="HOL31" s="350"/>
      <c r="HOM31" s="350"/>
      <c r="HON31" s="350"/>
      <c r="HOO31" s="350"/>
      <c r="HOP31" s="350"/>
      <c r="HOQ31" s="350"/>
      <c r="HOR31" s="350"/>
      <c r="HOS31" s="350"/>
      <c r="HOT31" s="350"/>
      <c r="HOU31" s="350"/>
      <c r="HOV31" s="350"/>
      <c r="HOW31" s="350"/>
      <c r="HOX31" s="350"/>
      <c r="HOY31" s="350"/>
      <c r="HOZ31" s="350"/>
      <c r="HPA31" s="350"/>
      <c r="HPB31" s="350"/>
      <c r="HPC31" s="350"/>
      <c r="HPD31" s="350"/>
      <c r="HPE31" s="350"/>
      <c r="HPF31" s="350"/>
      <c r="HPG31" s="350"/>
      <c r="HPH31" s="350"/>
      <c r="HPI31" s="350"/>
      <c r="HPJ31" s="350"/>
      <c r="HPK31" s="350"/>
      <c r="HPL31" s="350"/>
      <c r="HPM31" s="350"/>
      <c r="HPN31" s="350"/>
      <c r="HPO31" s="350"/>
      <c r="HPP31" s="350"/>
      <c r="HPQ31" s="350"/>
      <c r="HPR31" s="350"/>
      <c r="HPS31" s="350"/>
      <c r="HPT31" s="350"/>
      <c r="HPU31" s="350"/>
      <c r="HPV31" s="350"/>
      <c r="HPW31" s="350"/>
      <c r="HPX31" s="350"/>
      <c r="HPY31" s="350"/>
      <c r="HPZ31" s="350"/>
      <c r="HQA31" s="350"/>
      <c r="HQB31" s="350"/>
      <c r="HQC31" s="350"/>
      <c r="HQD31" s="350"/>
      <c r="HQE31" s="350"/>
      <c r="HQF31" s="350"/>
      <c r="HQG31" s="350"/>
      <c r="HQH31" s="350"/>
      <c r="HQI31" s="350"/>
      <c r="HQJ31" s="350"/>
      <c r="HQK31" s="350"/>
      <c r="HQL31" s="350"/>
      <c r="HQM31" s="350"/>
      <c r="HQN31" s="350"/>
      <c r="HQO31" s="350"/>
      <c r="HQP31" s="350"/>
      <c r="HQQ31" s="350"/>
      <c r="HQR31" s="350"/>
      <c r="HQS31" s="350"/>
      <c r="HQT31" s="350"/>
      <c r="HQU31" s="350"/>
      <c r="HQV31" s="350"/>
      <c r="HQW31" s="350"/>
      <c r="HQX31" s="350"/>
      <c r="HQY31" s="350"/>
      <c r="HQZ31" s="350"/>
      <c r="HRA31" s="350"/>
      <c r="HRB31" s="350"/>
      <c r="HRC31" s="350"/>
      <c r="HRD31" s="350"/>
      <c r="HRE31" s="350"/>
      <c r="HRF31" s="350"/>
      <c r="HRG31" s="350"/>
      <c r="HRH31" s="350"/>
      <c r="HRI31" s="350"/>
      <c r="HRJ31" s="350"/>
      <c r="HRK31" s="350"/>
      <c r="HRL31" s="350"/>
      <c r="HRM31" s="350"/>
      <c r="HRN31" s="350"/>
      <c r="HRO31" s="350"/>
      <c r="HRP31" s="350"/>
      <c r="HRQ31" s="350"/>
      <c r="HRR31" s="350"/>
      <c r="HRS31" s="350"/>
      <c r="HRT31" s="350"/>
      <c r="HRU31" s="350"/>
      <c r="HRV31" s="350"/>
      <c r="HRW31" s="350"/>
      <c r="HRX31" s="350"/>
      <c r="HRY31" s="350"/>
      <c r="HRZ31" s="350"/>
      <c r="HSA31" s="350"/>
      <c r="HSB31" s="350"/>
      <c r="HSC31" s="350"/>
      <c r="HSD31" s="350"/>
      <c r="HSE31" s="350"/>
      <c r="HSF31" s="350"/>
      <c r="HSG31" s="350"/>
      <c r="HSH31" s="350"/>
      <c r="HSI31" s="350"/>
      <c r="HSJ31" s="350"/>
      <c r="HSK31" s="350"/>
      <c r="HSL31" s="350"/>
      <c r="HSM31" s="350"/>
      <c r="HSN31" s="350"/>
      <c r="HSO31" s="350"/>
      <c r="HSP31" s="350"/>
      <c r="HSQ31" s="350"/>
      <c r="HSR31" s="350"/>
      <c r="HSS31" s="350"/>
      <c r="HST31" s="350"/>
      <c r="HSU31" s="350"/>
      <c r="HSV31" s="350"/>
      <c r="HSW31" s="350"/>
      <c r="HSX31" s="350"/>
      <c r="HSY31" s="350"/>
      <c r="HSZ31" s="350"/>
      <c r="HTA31" s="350"/>
      <c r="HTB31" s="350"/>
      <c r="HTC31" s="350"/>
      <c r="HTD31" s="350"/>
      <c r="HTE31" s="350"/>
      <c r="HTF31" s="350"/>
      <c r="HTG31" s="350"/>
      <c r="HTH31" s="350"/>
      <c r="HTI31" s="350"/>
      <c r="HTJ31" s="350"/>
      <c r="HTK31" s="350"/>
      <c r="HTL31" s="350"/>
      <c r="HTM31" s="350"/>
      <c r="HTN31" s="350"/>
      <c r="HTO31" s="350"/>
      <c r="HTP31" s="350"/>
      <c r="HTQ31" s="350"/>
      <c r="HTR31" s="350"/>
      <c r="HTS31" s="350"/>
      <c r="HTT31" s="350"/>
      <c r="HTU31" s="350"/>
      <c r="HTV31" s="350"/>
      <c r="HTW31" s="350"/>
      <c r="HTX31" s="350"/>
      <c r="HTY31" s="350"/>
      <c r="HTZ31" s="350"/>
      <c r="HUA31" s="350"/>
      <c r="HUB31" s="350"/>
      <c r="HUC31" s="350"/>
      <c r="HUD31" s="350"/>
      <c r="HUE31" s="350"/>
      <c r="HUF31" s="350"/>
      <c r="HUG31" s="350"/>
      <c r="HUH31" s="350"/>
      <c r="HUI31" s="350"/>
      <c r="HUJ31" s="350"/>
      <c r="HUK31" s="350"/>
      <c r="HUL31" s="350"/>
      <c r="HUM31" s="350"/>
      <c r="HUN31" s="350"/>
      <c r="HUO31" s="350"/>
      <c r="HUP31" s="350"/>
      <c r="HUQ31" s="350"/>
      <c r="HUR31" s="350"/>
      <c r="HUS31" s="350"/>
      <c r="HUT31" s="350"/>
      <c r="HUU31" s="350"/>
      <c r="HUV31" s="350"/>
      <c r="HUW31" s="350"/>
      <c r="HUX31" s="350"/>
      <c r="HUY31" s="350"/>
      <c r="HUZ31" s="350"/>
      <c r="HVA31" s="350"/>
      <c r="HVB31" s="350"/>
      <c r="HVC31" s="350"/>
      <c r="HVD31" s="350"/>
      <c r="HVE31" s="350"/>
      <c r="HVF31" s="350"/>
      <c r="HVG31" s="350"/>
      <c r="HVH31" s="350"/>
      <c r="HVI31" s="350"/>
      <c r="HVJ31" s="350"/>
      <c r="HVK31" s="350"/>
      <c r="HVL31" s="350"/>
      <c r="HVM31" s="350"/>
      <c r="HVN31" s="350"/>
      <c r="HVO31" s="350"/>
      <c r="HVP31" s="350"/>
      <c r="HVQ31" s="350"/>
      <c r="HVR31" s="350"/>
      <c r="HVS31" s="350"/>
      <c r="HVT31" s="350"/>
      <c r="HVU31" s="350"/>
      <c r="HVV31" s="350"/>
      <c r="HVW31" s="350"/>
      <c r="HVX31" s="350"/>
      <c r="HVY31" s="350"/>
      <c r="HVZ31" s="350"/>
      <c r="HWA31" s="350"/>
      <c r="HWB31" s="350"/>
      <c r="HWC31" s="350"/>
      <c r="HWD31" s="350"/>
      <c r="HWE31" s="350"/>
      <c r="HWF31" s="350"/>
      <c r="HWG31" s="350"/>
      <c r="HWH31" s="350"/>
      <c r="HWI31" s="350"/>
      <c r="HWJ31" s="350"/>
      <c r="HWK31" s="350"/>
      <c r="HWL31" s="350"/>
      <c r="HWM31" s="350"/>
      <c r="HWN31" s="350"/>
      <c r="HWO31" s="350"/>
      <c r="HWP31" s="350"/>
      <c r="HWQ31" s="350"/>
      <c r="HWR31" s="350"/>
      <c r="HWS31" s="350"/>
      <c r="HWT31" s="350"/>
      <c r="HWU31" s="350"/>
      <c r="HWV31" s="350"/>
      <c r="HWW31" s="350"/>
      <c r="HWX31" s="350"/>
      <c r="HWY31" s="350"/>
      <c r="HWZ31" s="350"/>
      <c r="HXA31" s="350"/>
      <c r="HXB31" s="350"/>
      <c r="HXC31" s="350"/>
      <c r="HXD31" s="350"/>
      <c r="HXE31" s="350"/>
      <c r="HXF31" s="350"/>
      <c r="HXG31" s="350"/>
      <c r="HXH31" s="350"/>
      <c r="HXI31" s="350"/>
      <c r="HXJ31" s="350"/>
      <c r="HXK31" s="350"/>
      <c r="HXL31" s="350"/>
      <c r="HXM31" s="350"/>
      <c r="HXN31" s="350"/>
      <c r="HXO31" s="350"/>
      <c r="HXP31" s="350"/>
      <c r="HXQ31" s="350"/>
      <c r="HXR31" s="350"/>
      <c r="HXS31" s="350"/>
      <c r="HXT31" s="350"/>
      <c r="HXU31" s="350"/>
      <c r="HXV31" s="350"/>
      <c r="HXW31" s="350"/>
      <c r="HXX31" s="350"/>
      <c r="HXY31" s="350"/>
      <c r="HXZ31" s="350"/>
      <c r="HYA31" s="350"/>
      <c r="HYB31" s="350"/>
      <c r="HYC31" s="350"/>
      <c r="HYD31" s="350"/>
      <c r="HYE31" s="350"/>
      <c r="HYF31" s="350"/>
      <c r="HYG31" s="350"/>
      <c r="HYH31" s="350"/>
      <c r="HYI31" s="350"/>
      <c r="HYJ31" s="350"/>
      <c r="HYK31" s="350"/>
      <c r="HYL31" s="350"/>
      <c r="HYM31" s="350"/>
      <c r="HYN31" s="350"/>
      <c r="HYO31" s="350"/>
      <c r="HYP31" s="350"/>
      <c r="HYQ31" s="350"/>
      <c r="HYR31" s="350"/>
      <c r="HYS31" s="350"/>
      <c r="HYT31" s="350"/>
      <c r="HYU31" s="350"/>
      <c r="HYV31" s="350"/>
      <c r="HYW31" s="350"/>
      <c r="HYX31" s="350"/>
      <c r="HYY31" s="350"/>
      <c r="HYZ31" s="350"/>
      <c r="HZA31" s="350"/>
      <c r="HZB31" s="350"/>
      <c r="HZC31" s="350"/>
      <c r="HZD31" s="350"/>
      <c r="HZE31" s="350"/>
      <c r="HZF31" s="350"/>
      <c r="HZG31" s="350"/>
      <c r="HZH31" s="350"/>
      <c r="HZI31" s="350"/>
      <c r="HZJ31" s="350"/>
      <c r="HZK31" s="350"/>
      <c r="HZL31" s="350"/>
      <c r="HZM31" s="350"/>
      <c r="HZN31" s="350"/>
      <c r="HZO31" s="350"/>
      <c r="HZP31" s="350"/>
      <c r="HZQ31" s="350"/>
      <c r="HZR31" s="350"/>
      <c r="HZS31" s="350"/>
      <c r="HZT31" s="350"/>
      <c r="HZU31" s="350"/>
      <c r="HZV31" s="350"/>
      <c r="HZW31" s="350"/>
      <c r="HZX31" s="350"/>
      <c r="HZY31" s="350"/>
      <c r="HZZ31" s="350"/>
      <c r="IAA31" s="350"/>
      <c r="IAB31" s="350"/>
      <c r="IAC31" s="350"/>
      <c r="IAD31" s="350"/>
      <c r="IAE31" s="350"/>
      <c r="IAF31" s="350"/>
      <c r="IAG31" s="350"/>
      <c r="IAH31" s="350"/>
      <c r="IAI31" s="350"/>
      <c r="IAJ31" s="350"/>
      <c r="IAK31" s="350"/>
      <c r="IAL31" s="350"/>
      <c r="IAM31" s="350"/>
      <c r="IAN31" s="350"/>
      <c r="IAO31" s="350"/>
      <c r="IAP31" s="350"/>
      <c r="IAQ31" s="350"/>
      <c r="IAR31" s="350"/>
      <c r="IAS31" s="350"/>
      <c r="IAT31" s="350"/>
      <c r="IAU31" s="350"/>
      <c r="IAV31" s="350"/>
      <c r="IAW31" s="350"/>
      <c r="IAX31" s="350"/>
      <c r="IAY31" s="350"/>
      <c r="IAZ31" s="350"/>
      <c r="IBA31" s="350"/>
      <c r="IBB31" s="350"/>
      <c r="IBC31" s="350"/>
      <c r="IBD31" s="350"/>
      <c r="IBE31" s="350"/>
      <c r="IBF31" s="350"/>
      <c r="IBG31" s="350"/>
      <c r="IBH31" s="350"/>
      <c r="IBI31" s="350"/>
      <c r="IBJ31" s="350"/>
      <c r="IBK31" s="350"/>
      <c r="IBL31" s="350"/>
      <c r="IBM31" s="350"/>
      <c r="IBN31" s="350"/>
      <c r="IBO31" s="350"/>
      <c r="IBP31" s="350"/>
      <c r="IBQ31" s="350"/>
      <c r="IBR31" s="350"/>
      <c r="IBS31" s="350"/>
      <c r="IBT31" s="350"/>
      <c r="IBU31" s="350"/>
      <c r="IBV31" s="350"/>
      <c r="IBW31" s="350"/>
      <c r="IBX31" s="350"/>
      <c r="IBY31" s="350"/>
      <c r="IBZ31" s="350"/>
      <c r="ICA31" s="350"/>
      <c r="ICB31" s="350"/>
      <c r="ICC31" s="350"/>
      <c r="ICD31" s="350"/>
      <c r="ICE31" s="350"/>
      <c r="ICF31" s="350"/>
      <c r="ICG31" s="350"/>
      <c r="ICH31" s="350"/>
      <c r="ICI31" s="350"/>
      <c r="ICJ31" s="350"/>
      <c r="ICK31" s="350"/>
      <c r="ICL31" s="350"/>
      <c r="ICM31" s="350"/>
      <c r="ICN31" s="350"/>
      <c r="ICO31" s="350"/>
      <c r="ICP31" s="350"/>
      <c r="ICQ31" s="350"/>
      <c r="ICR31" s="350"/>
      <c r="ICS31" s="350"/>
      <c r="ICT31" s="350"/>
      <c r="ICU31" s="350"/>
      <c r="ICV31" s="350"/>
      <c r="ICW31" s="350"/>
      <c r="ICX31" s="350"/>
      <c r="ICY31" s="350"/>
      <c r="ICZ31" s="350"/>
      <c r="IDA31" s="350"/>
      <c r="IDB31" s="350"/>
      <c r="IDC31" s="350"/>
      <c r="IDD31" s="350"/>
      <c r="IDE31" s="350"/>
      <c r="IDF31" s="350"/>
      <c r="IDG31" s="350"/>
      <c r="IDH31" s="350"/>
      <c r="IDI31" s="350"/>
      <c r="IDJ31" s="350"/>
      <c r="IDK31" s="350"/>
      <c r="IDL31" s="350"/>
      <c r="IDM31" s="350"/>
      <c r="IDN31" s="350"/>
      <c r="IDO31" s="350"/>
      <c r="IDP31" s="350"/>
      <c r="IDQ31" s="350"/>
      <c r="IDR31" s="350"/>
      <c r="IDS31" s="350"/>
      <c r="IDT31" s="350"/>
      <c r="IDU31" s="350"/>
      <c r="IDV31" s="350"/>
      <c r="IDW31" s="350"/>
      <c r="IDX31" s="350"/>
      <c r="IDY31" s="350"/>
      <c r="IDZ31" s="350"/>
      <c r="IEA31" s="350"/>
      <c r="IEB31" s="350"/>
      <c r="IEC31" s="350"/>
      <c r="IED31" s="350"/>
      <c r="IEE31" s="350"/>
      <c r="IEF31" s="350"/>
      <c r="IEG31" s="350"/>
      <c r="IEH31" s="350"/>
      <c r="IEI31" s="350"/>
      <c r="IEJ31" s="350"/>
      <c r="IEK31" s="350"/>
      <c r="IEL31" s="350"/>
      <c r="IEM31" s="350"/>
      <c r="IEN31" s="350"/>
      <c r="IEO31" s="350"/>
      <c r="IEP31" s="350"/>
      <c r="IEQ31" s="350"/>
      <c r="IER31" s="350"/>
      <c r="IES31" s="350"/>
      <c r="IET31" s="350"/>
      <c r="IEU31" s="350"/>
      <c r="IEV31" s="350"/>
      <c r="IEW31" s="350"/>
      <c r="IEX31" s="350"/>
      <c r="IEY31" s="350"/>
      <c r="IEZ31" s="350"/>
      <c r="IFA31" s="350"/>
      <c r="IFB31" s="350"/>
      <c r="IFC31" s="350"/>
      <c r="IFD31" s="350"/>
      <c r="IFE31" s="350"/>
      <c r="IFF31" s="350"/>
      <c r="IFG31" s="350"/>
      <c r="IFH31" s="350"/>
      <c r="IFI31" s="350"/>
      <c r="IFJ31" s="350"/>
      <c r="IFK31" s="350"/>
      <c r="IFL31" s="350"/>
      <c r="IFM31" s="350"/>
      <c r="IFN31" s="350"/>
      <c r="IFO31" s="350"/>
      <c r="IFP31" s="350"/>
      <c r="IFQ31" s="350"/>
      <c r="IFR31" s="350"/>
      <c r="IFS31" s="350"/>
      <c r="IFT31" s="350"/>
      <c r="IFU31" s="350"/>
      <c r="IFV31" s="350"/>
      <c r="IFW31" s="350"/>
      <c r="IFX31" s="350"/>
      <c r="IFY31" s="350"/>
      <c r="IFZ31" s="350"/>
      <c r="IGA31" s="350"/>
      <c r="IGB31" s="350"/>
      <c r="IGC31" s="350"/>
      <c r="IGD31" s="350"/>
      <c r="IGE31" s="350"/>
      <c r="IGF31" s="350"/>
      <c r="IGG31" s="350"/>
      <c r="IGH31" s="350"/>
      <c r="IGI31" s="350"/>
      <c r="IGJ31" s="350"/>
      <c r="IGK31" s="350"/>
      <c r="IGL31" s="350"/>
      <c r="IGM31" s="350"/>
      <c r="IGN31" s="350"/>
      <c r="IGO31" s="350"/>
      <c r="IGP31" s="350"/>
      <c r="IGQ31" s="350"/>
      <c r="IGR31" s="350"/>
      <c r="IGS31" s="350"/>
      <c r="IGT31" s="350"/>
      <c r="IGU31" s="350"/>
      <c r="IGV31" s="350"/>
      <c r="IGW31" s="350"/>
      <c r="IGX31" s="350"/>
      <c r="IGY31" s="350"/>
      <c r="IGZ31" s="350"/>
      <c r="IHA31" s="350"/>
      <c r="IHB31" s="350"/>
      <c r="IHC31" s="350"/>
      <c r="IHD31" s="350"/>
      <c r="IHE31" s="350"/>
      <c r="IHF31" s="350"/>
      <c r="IHG31" s="350"/>
      <c r="IHH31" s="350"/>
      <c r="IHI31" s="350"/>
      <c r="IHJ31" s="350"/>
      <c r="IHK31" s="350"/>
      <c r="IHL31" s="350"/>
      <c r="IHM31" s="350"/>
      <c r="IHN31" s="350"/>
      <c r="IHO31" s="350"/>
      <c r="IHP31" s="350"/>
      <c r="IHQ31" s="350"/>
      <c r="IHR31" s="350"/>
      <c r="IHS31" s="350"/>
      <c r="IHT31" s="350"/>
      <c r="IHU31" s="350"/>
      <c r="IHV31" s="350"/>
      <c r="IHW31" s="350"/>
      <c r="IHX31" s="350"/>
      <c r="IHY31" s="350"/>
      <c r="IHZ31" s="350"/>
      <c r="IIA31" s="350"/>
      <c r="IIB31" s="350"/>
      <c r="IIC31" s="350"/>
      <c r="IID31" s="350"/>
      <c r="IIE31" s="350"/>
      <c r="IIF31" s="350"/>
      <c r="IIG31" s="350"/>
      <c r="IIH31" s="350"/>
      <c r="III31" s="350"/>
      <c r="IIJ31" s="350"/>
      <c r="IIK31" s="350"/>
      <c r="IIL31" s="350"/>
      <c r="IIM31" s="350"/>
      <c r="IIN31" s="350"/>
      <c r="IIO31" s="350"/>
      <c r="IIP31" s="350"/>
      <c r="IIQ31" s="350"/>
      <c r="IIR31" s="350"/>
      <c r="IIS31" s="350"/>
      <c r="IIT31" s="350"/>
      <c r="IIU31" s="350"/>
      <c r="IIV31" s="350"/>
      <c r="IIW31" s="350"/>
      <c r="IIX31" s="350"/>
      <c r="IIY31" s="350"/>
      <c r="IIZ31" s="350"/>
      <c r="IJA31" s="350"/>
      <c r="IJB31" s="350"/>
      <c r="IJC31" s="350"/>
      <c r="IJD31" s="350"/>
      <c r="IJE31" s="350"/>
      <c r="IJF31" s="350"/>
      <c r="IJG31" s="350"/>
      <c r="IJH31" s="350"/>
      <c r="IJI31" s="350"/>
      <c r="IJJ31" s="350"/>
      <c r="IJK31" s="350"/>
      <c r="IJL31" s="350"/>
      <c r="IJM31" s="350"/>
      <c r="IJN31" s="350"/>
      <c r="IJO31" s="350"/>
      <c r="IJP31" s="350"/>
      <c r="IJQ31" s="350"/>
      <c r="IJR31" s="350"/>
      <c r="IJS31" s="350"/>
      <c r="IJT31" s="350"/>
      <c r="IJU31" s="350"/>
      <c r="IJV31" s="350"/>
      <c r="IJW31" s="350"/>
      <c r="IJX31" s="350"/>
      <c r="IJY31" s="350"/>
      <c r="IJZ31" s="350"/>
      <c r="IKA31" s="350"/>
      <c r="IKB31" s="350"/>
      <c r="IKC31" s="350"/>
      <c r="IKD31" s="350"/>
      <c r="IKE31" s="350"/>
      <c r="IKF31" s="350"/>
      <c r="IKG31" s="350"/>
      <c r="IKH31" s="350"/>
      <c r="IKI31" s="350"/>
      <c r="IKJ31" s="350"/>
      <c r="IKK31" s="350"/>
      <c r="IKL31" s="350"/>
      <c r="IKM31" s="350"/>
      <c r="IKN31" s="350"/>
      <c r="IKO31" s="350"/>
      <c r="IKP31" s="350"/>
      <c r="IKQ31" s="350"/>
      <c r="IKR31" s="350"/>
      <c r="IKS31" s="350"/>
      <c r="IKT31" s="350"/>
      <c r="IKU31" s="350"/>
      <c r="IKV31" s="350"/>
      <c r="IKW31" s="350"/>
      <c r="IKX31" s="350"/>
      <c r="IKY31" s="350"/>
      <c r="IKZ31" s="350"/>
      <c r="ILA31" s="350"/>
      <c r="ILB31" s="350"/>
      <c r="ILC31" s="350"/>
      <c r="ILD31" s="350"/>
      <c r="ILE31" s="350"/>
      <c r="ILF31" s="350"/>
      <c r="ILG31" s="350"/>
      <c r="ILH31" s="350"/>
      <c r="ILI31" s="350"/>
      <c r="ILJ31" s="350"/>
      <c r="ILK31" s="350"/>
      <c r="ILL31" s="350"/>
      <c r="ILM31" s="350"/>
      <c r="ILN31" s="350"/>
      <c r="ILO31" s="350"/>
      <c r="ILP31" s="350"/>
      <c r="ILQ31" s="350"/>
      <c r="ILR31" s="350"/>
      <c r="ILS31" s="350"/>
      <c r="ILT31" s="350"/>
      <c r="ILU31" s="350"/>
      <c r="ILV31" s="350"/>
      <c r="ILW31" s="350"/>
      <c r="ILX31" s="350"/>
      <c r="ILY31" s="350"/>
      <c r="ILZ31" s="350"/>
      <c r="IMA31" s="350"/>
      <c r="IMB31" s="350"/>
      <c r="IMC31" s="350"/>
      <c r="IMD31" s="350"/>
      <c r="IME31" s="350"/>
      <c r="IMF31" s="350"/>
      <c r="IMG31" s="350"/>
      <c r="IMH31" s="350"/>
      <c r="IMI31" s="350"/>
      <c r="IMJ31" s="350"/>
      <c r="IMK31" s="350"/>
      <c r="IML31" s="350"/>
      <c r="IMM31" s="350"/>
      <c r="IMN31" s="350"/>
      <c r="IMO31" s="350"/>
      <c r="IMP31" s="350"/>
      <c r="IMQ31" s="350"/>
      <c r="IMR31" s="350"/>
      <c r="IMS31" s="350"/>
      <c r="IMT31" s="350"/>
      <c r="IMU31" s="350"/>
      <c r="IMV31" s="350"/>
      <c r="IMW31" s="350"/>
      <c r="IMX31" s="350"/>
      <c r="IMY31" s="350"/>
      <c r="IMZ31" s="350"/>
      <c r="INA31" s="350"/>
      <c r="INB31" s="350"/>
      <c r="INC31" s="350"/>
      <c r="IND31" s="350"/>
      <c r="INE31" s="350"/>
      <c r="INF31" s="350"/>
      <c r="ING31" s="350"/>
      <c r="INH31" s="350"/>
      <c r="INI31" s="350"/>
      <c r="INJ31" s="350"/>
      <c r="INK31" s="350"/>
      <c r="INL31" s="350"/>
      <c r="INM31" s="350"/>
      <c r="INN31" s="350"/>
      <c r="INO31" s="350"/>
      <c r="INP31" s="350"/>
      <c r="INQ31" s="350"/>
      <c r="INR31" s="350"/>
      <c r="INS31" s="350"/>
      <c r="INT31" s="350"/>
      <c r="INU31" s="350"/>
      <c r="INV31" s="350"/>
      <c r="INW31" s="350"/>
      <c r="INX31" s="350"/>
      <c r="INY31" s="350"/>
      <c r="INZ31" s="350"/>
      <c r="IOA31" s="350"/>
      <c r="IOB31" s="350"/>
      <c r="IOC31" s="350"/>
      <c r="IOD31" s="350"/>
      <c r="IOE31" s="350"/>
      <c r="IOF31" s="350"/>
      <c r="IOG31" s="350"/>
      <c r="IOH31" s="350"/>
      <c r="IOI31" s="350"/>
      <c r="IOJ31" s="350"/>
      <c r="IOK31" s="350"/>
      <c r="IOL31" s="350"/>
      <c r="IOM31" s="350"/>
      <c r="ION31" s="350"/>
      <c r="IOO31" s="350"/>
      <c r="IOP31" s="350"/>
      <c r="IOQ31" s="350"/>
      <c r="IOR31" s="350"/>
      <c r="IOS31" s="350"/>
      <c r="IOT31" s="350"/>
      <c r="IOU31" s="350"/>
      <c r="IOV31" s="350"/>
      <c r="IOW31" s="350"/>
      <c r="IOX31" s="350"/>
      <c r="IOY31" s="350"/>
      <c r="IOZ31" s="350"/>
      <c r="IPA31" s="350"/>
      <c r="IPB31" s="350"/>
      <c r="IPC31" s="350"/>
      <c r="IPD31" s="350"/>
      <c r="IPE31" s="350"/>
      <c r="IPF31" s="350"/>
      <c r="IPG31" s="350"/>
      <c r="IPH31" s="350"/>
      <c r="IPI31" s="350"/>
      <c r="IPJ31" s="350"/>
      <c r="IPK31" s="350"/>
      <c r="IPL31" s="350"/>
      <c r="IPM31" s="350"/>
      <c r="IPN31" s="350"/>
      <c r="IPO31" s="350"/>
      <c r="IPP31" s="350"/>
      <c r="IPQ31" s="350"/>
      <c r="IPR31" s="350"/>
      <c r="IPS31" s="350"/>
      <c r="IPT31" s="350"/>
      <c r="IPU31" s="350"/>
      <c r="IPV31" s="350"/>
      <c r="IPW31" s="350"/>
      <c r="IPX31" s="350"/>
      <c r="IPY31" s="350"/>
      <c r="IPZ31" s="350"/>
      <c r="IQA31" s="350"/>
      <c r="IQB31" s="350"/>
      <c r="IQC31" s="350"/>
      <c r="IQD31" s="350"/>
      <c r="IQE31" s="350"/>
      <c r="IQF31" s="350"/>
      <c r="IQG31" s="350"/>
      <c r="IQH31" s="350"/>
      <c r="IQI31" s="350"/>
      <c r="IQJ31" s="350"/>
      <c r="IQK31" s="350"/>
      <c r="IQL31" s="350"/>
      <c r="IQM31" s="350"/>
      <c r="IQN31" s="350"/>
      <c r="IQO31" s="350"/>
      <c r="IQP31" s="350"/>
      <c r="IQQ31" s="350"/>
      <c r="IQR31" s="350"/>
      <c r="IQS31" s="350"/>
      <c r="IQT31" s="350"/>
      <c r="IQU31" s="350"/>
      <c r="IQV31" s="350"/>
      <c r="IQW31" s="350"/>
      <c r="IQX31" s="350"/>
      <c r="IQY31" s="350"/>
      <c r="IQZ31" s="350"/>
      <c r="IRA31" s="350"/>
      <c r="IRB31" s="350"/>
      <c r="IRC31" s="350"/>
      <c r="IRD31" s="350"/>
      <c r="IRE31" s="350"/>
      <c r="IRF31" s="350"/>
      <c r="IRG31" s="350"/>
      <c r="IRH31" s="350"/>
      <c r="IRI31" s="350"/>
      <c r="IRJ31" s="350"/>
      <c r="IRK31" s="350"/>
      <c r="IRL31" s="350"/>
      <c r="IRM31" s="350"/>
      <c r="IRN31" s="350"/>
      <c r="IRO31" s="350"/>
      <c r="IRP31" s="350"/>
      <c r="IRQ31" s="350"/>
      <c r="IRR31" s="350"/>
      <c r="IRS31" s="350"/>
      <c r="IRT31" s="350"/>
      <c r="IRU31" s="350"/>
      <c r="IRV31" s="350"/>
      <c r="IRW31" s="350"/>
      <c r="IRX31" s="350"/>
      <c r="IRY31" s="350"/>
      <c r="IRZ31" s="350"/>
      <c r="ISA31" s="350"/>
      <c r="ISB31" s="350"/>
      <c r="ISC31" s="350"/>
      <c r="ISD31" s="350"/>
      <c r="ISE31" s="350"/>
      <c r="ISF31" s="350"/>
      <c r="ISG31" s="350"/>
      <c r="ISH31" s="350"/>
      <c r="ISI31" s="350"/>
      <c r="ISJ31" s="350"/>
      <c r="ISK31" s="350"/>
      <c r="ISL31" s="350"/>
      <c r="ISM31" s="350"/>
      <c r="ISN31" s="350"/>
      <c r="ISO31" s="350"/>
      <c r="ISP31" s="350"/>
      <c r="ISQ31" s="350"/>
      <c r="ISR31" s="350"/>
      <c r="ISS31" s="350"/>
      <c r="IST31" s="350"/>
      <c r="ISU31" s="350"/>
      <c r="ISV31" s="350"/>
      <c r="ISW31" s="350"/>
      <c r="ISX31" s="350"/>
      <c r="ISY31" s="350"/>
      <c r="ISZ31" s="350"/>
      <c r="ITA31" s="350"/>
      <c r="ITB31" s="350"/>
      <c r="ITC31" s="350"/>
      <c r="ITD31" s="350"/>
      <c r="ITE31" s="350"/>
      <c r="ITF31" s="350"/>
      <c r="ITG31" s="350"/>
      <c r="ITH31" s="350"/>
      <c r="ITI31" s="350"/>
      <c r="ITJ31" s="350"/>
      <c r="ITK31" s="350"/>
      <c r="ITL31" s="350"/>
      <c r="ITM31" s="350"/>
      <c r="ITN31" s="350"/>
      <c r="ITO31" s="350"/>
      <c r="ITP31" s="350"/>
      <c r="ITQ31" s="350"/>
      <c r="ITR31" s="350"/>
      <c r="ITS31" s="350"/>
      <c r="ITT31" s="350"/>
      <c r="ITU31" s="350"/>
      <c r="ITV31" s="350"/>
      <c r="ITW31" s="350"/>
      <c r="ITX31" s="350"/>
      <c r="ITY31" s="350"/>
      <c r="ITZ31" s="350"/>
      <c r="IUA31" s="350"/>
      <c r="IUB31" s="350"/>
      <c r="IUC31" s="350"/>
      <c r="IUD31" s="350"/>
      <c r="IUE31" s="350"/>
      <c r="IUF31" s="350"/>
      <c r="IUG31" s="350"/>
      <c r="IUH31" s="350"/>
      <c r="IUI31" s="350"/>
      <c r="IUJ31" s="350"/>
      <c r="IUK31" s="350"/>
      <c r="IUL31" s="350"/>
      <c r="IUM31" s="350"/>
      <c r="IUN31" s="350"/>
      <c r="IUO31" s="350"/>
      <c r="IUP31" s="350"/>
      <c r="IUQ31" s="350"/>
      <c r="IUR31" s="350"/>
      <c r="IUS31" s="350"/>
      <c r="IUT31" s="350"/>
      <c r="IUU31" s="350"/>
      <c r="IUV31" s="350"/>
      <c r="IUW31" s="350"/>
      <c r="IUX31" s="350"/>
      <c r="IUY31" s="350"/>
      <c r="IUZ31" s="350"/>
      <c r="IVA31" s="350"/>
      <c r="IVB31" s="350"/>
      <c r="IVC31" s="350"/>
      <c r="IVD31" s="350"/>
      <c r="IVE31" s="350"/>
      <c r="IVF31" s="350"/>
      <c r="IVG31" s="350"/>
      <c r="IVH31" s="350"/>
      <c r="IVI31" s="350"/>
      <c r="IVJ31" s="350"/>
      <c r="IVK31" s="350"/>
      <c r="IVL31" s="350"/>
      <c r="IVM31" s="350"/>
      <c r="IVN31" s="350"/>
      <c r="IVO31" s="350"/>
      <c r="IVP31" s="350"/>
      <c r="IVQ31" s="350"/>
      <c r="IVR31" s="350"/>
      <c r="IVS31" s="350"/>
      <c r="IVT31" s="350"/>
      <c r="IVU31" s="350"/>
      <c r="IVV31" s="350"/>
      <c r="IVW31" s="350"/>
      <c r="IVX31" s="350"/>
      <c r="IVY31" s="350"/>
      <c r="IVZ31" s="350"/>
      <c r="IWA31" s="350"/>
      <c r="IWB31" s="350"/>
      <c r="IWC31" s="350"/>
      <c r="IWD31" s="350"/>
      <c r="IWE31" s="350"/>
      <c r="IWF31" s="350"/>
      <c r="IWG31" s="350"/>
      <c r="IWH31" s="350"/>
      <c r="IWI31" s="350"/>
      <c r="IWJ31" s="350"/>
      <c r="IWK31" s="350"/>
      <c r="IWL31" s="350"/>
      <c r="IWM31" s="350"/>
      <c r="IWN31" s="350"/>
      <c r="IWO31" s="350"/>
      <c r="IWP31" s="350"/>
      <c r="IWQ31" s="350"/>
      <c r="IWR31" s="350"/>
      <c r="IWS31" s="350"/>
      <c r="IWT31" s="350"/>
      <c r="IWU31" s="350"/>
      <c r="IWV31" s="350"/>
      <c r="IWW31" s="350"/>
      <c r="IWX31" s="350"/>
      <c r="IWY31" s="350"/>
      <c r="IWZ31" s="350"/>
      <c r="IXA31" s="350"/>
      <c r="IXB31" s="350"/>
      <c r="IXC31" s="350"/>
      <c r="IXD31" s="350"/>
      <c r="IXE31" s="350"/>
      <c r="IXF31" s="350"/>
      <c r="IXG31" s="350"/>
      <c r="IXH31" s="350"/>
      <c r="IXI31" s="350"/>
      <c r="IXJ31" s="350"/>
      <c r="IXK31" s="350"/>
      <c r="IXL31" s="350"/>
      <c r="IXM31" s="350"/>
      <c r="IXN31" s="350"/>
      <c r="IXO31" s="350"/>
      <c r="IXP31" s="350"/>
      <c r="IXQ31" s="350"/>
      <c r="IXR31" s="350"/>
      <c r="IXS31" s="350"/>
      <c r="IXT31" s="350"/>
      <c r="IXU31" s="350"/>
      <c r="IXV31" s="350"/>
      <c r="IXW31" s="350"/>
      <c r="IXX31" s="350"/>
      <c r="IXY31" s="350"/>
      <c r="IXZ31" s="350"/>
      <c r="IYA31" s="350"/>
      <c r="IYB31" s="350"/>
      <c r="IYC31" s="350"/>
      <c r="IYD31" s="350"/>
      <c r="IYE31" s="350"/>
      <c r="IYF31" s="350"/>
      <c r="IYG31" s="350"/>
      <c r="IYH31" s="350"/>
      <c r="IYI31" s="350"/>
      <c r="IYJ31" s="350"/>
      <c r="IYK31" s="350"/>
      <c r="IYL31" s="350"/>
      <c r="IYM31" s="350"/>
      <c r="IYN31" s="350"/>
      <c r="IYO31" s="350"/>
      <c r="IYP31" s="350"/>
      <c r="IYQ31" s="350"/>
      <c r="IYR31" s="350"/>
      <c r="IYS31" s="350"/>
      <c r="IYT31" s="350"/>
      <c r="IYU31" s="350"/>
      <c r="IYV31" s="350"/>
      <c r="IYW31" s="350"/>
      <c r="IYX31" s="350"/>
      <c r="IYY31" s="350"/>
      <c r="IYZ31" s="350"/>
      <c r="IZA31" s="350"/>
      <c r="IZB31" s="350"/>
      <c r="IZC31" s="350"/>
      <c r="IZD31" s="350"/>
      <c r="IZE31" s="350"/>
      <c r="IZF31" s="350"/>
      <c r="IZG31" s="350"/>
      <c r="IZH31" s="350"/>
      <c r="IZI31" s="350"/>
      <c r="IZJ31" s="350"/>
      <c r="IZK31" s="350"/>
      <c r="IZL31" s="350"/>
      <c r="IZM31" s="350"/>
      <c r="IZN31" s="350"/>
      <c r="IZO31" s="350"/>
      <c r="IZP31" s="350"/>
      <c r="IZQ31" s="350"/>
      <c r="IZR31" s="350"/>
      <c r="IZS31" s="350"/>
      <c r="IZT31" s="350"/>
      <c r="IZU31" s="350"/>
      <c r="IZV31" s="350"/>
      <c r="IZW31" s="350"/>
      <c r="IZX31" s="350"/>
      <c r="IZY31" s="350"/>
      <c r="IZZ31" s="350"/>
      <c r="JAA31" s="350"/>
      <c r="JAB31" s="350"/>
      <c r="JAC31" s="350"/>
      <c r="JAD31" s="350"/>
      <c r="JAE31" s="350"/>
      <c r="JAF31" s="350"/>
      <c r="JAG31" s="350"/>
      <c r="JAH31" s="350"/>
      <c r="JAI31" s="350"/>
      <c r="JAJ31" s="350"/>
      <c r="JAK31" s="350"/>
      <c r="JAL31" s="350"/>
      <c r="JAM31" s="350"/>
      <c r="JAN31" s="350"/>
      <c r="JAO31" s="350"/>
      <c r="JAP31" s="350"/>
      <c r="JAQ31" s="350"/>
      <c r="JAR31" s="350"/>
      <c r="JAS31" s="350"/>
      <c r="JAT31" s="350"/>
      <c r="JAU31" s="350"/>
      <c r="JAV31" s="350"/>
      <c r="JAW31" s="350"/>
      <c r="JAX31" s="350"/>
      <c r="JAY31" s="350"/>
      <c r="JAZ31" s="350"/>
      <c r="JBA31" s="350"/>
      <c r="JBB31" s="350"/>
      <c r="JBC31" s="350"/>
      <c r="JBD31" s="350"/>
      <c r="JBE31" s="350"/>
      <c r="JBF31" s="350"/>
      <c r="JBG31" s="350"/>
      <c r="JBH31" s="350"/>
      <c r="JBI31" s="350"/>
      <c r="JBJ31" s="350"/>
      <c r="JBK31" s="350"/>
      <c r="JBL31" s="350"/>
      <c r="JBM31" s="350"/>
      <c r="JBN31" s="350"/>
      <c r="JBO31" s="350"/>
      <c r="JBP31" s="350"/>
      <c r="JBQ31" s="350"/>
      <c r="JBR31" s="350"/>
      <c r="JBS31" s="350"/>
      <c r="JBT31" s="350"/>
      <c r="JBU31" s="350"/>
      <c r="JBV31" s="350"/>
      <c r="JBW31" s="350"/>
      <c r="JBX31" s="350"/>
      <c r="JBY31" s="350"/>
      <c r="JBZ31" s="350"/>
      <c r="JCA31" s="350"/>
      <c r="JCB31" s="350"/>
      <c r="JCC31" s="350"/>
      <c r="JCD31" s="350"/>
      <c r="JCE31" s="350"/>
      <c r="JCF31" s="350"/>
      <c r="JCG31" s="350"/>
      <c r="JCH31" s="350"/>
      <c r="JCI31" s="350"/>
      <c r="JCJ31" s="350"/>
      <c r="JCK31" s="350"/>
      <c r="JCL31" s="350"/>
      <c r="JCM31" s="350"/>
      <c r="JCN31" s="350"/>
      <c r="JCO31" s="350"/>
      <c r="JCP31" s="350"/>
      <c r="JCQ31" s="350"/>
      <c r="JCR31" s="350"/>
      <c r="JCS31" s="350"/>
      <c r="JCT31" s="350"/>
      <c r="JCU31" s="350"/>
      <c r="JCV31" s="350"/>
      <c r="JCW31" s="350"/>
      <c r="JCX31" s="350"/>
      <c r="JCY31" s="350"/>
      <c r="JCZ31" s="350"/>
      <c r="JDA31" s="350"/>
      <c r="JDB31" s="350"/>
      <c r="JDC31" s="350"/>
      <c r="JDD31" s="350"/>
      <c r="JDE31" s="350"/>
      <c r="JDF31" s="350"/>
      <c r="JDG31" s="350"/>
      <c r="JDH31" s="350"/>
      <c r="JDI31" s="350"/>
      <c r="JDJ31" s="350"/>
      <c r="JDK31" s="350"/>
      <c r="JDL31" s="350"/>
      <c r="JDM31" s="350"/>
      <c r="JDN31" s="350"/>
      <c r="JDO31" s="350"/>
      <c r="JDP31" s="350"/>
      <c r="JDQ31" s="350"/>
      <c r="JDR31" s="350"/>
      <c r="JDS31" s="350"/>
      <c r="JDT31" s="350"/>
      <c r="JDU31" s="350"/>
      <c r="JDV31" s="350"/>
      <c r="JDW31" s="350"/>
      <c r="JDX31" s="350"/>
      <c r="JDY31" s="350"/>
      <c r="JDZ31" s="350"/>
      <c r="JEA31" s="350"/>
      <c r="JEB31" s="350"/>
      <c r="JEC31" s="350"/>
      <c r="JED31" s="350"/>
      <c r="JEE31" s="350"/>
      <c r="JEF31" s="350"/>
      <c r="JEG31" s="350"/>
      <c r="JEH31" s="350"/>
      <c r="JEI31" s="350"/>
      <c r="JEJ31" s="350"/>
      <c r="JEK31" s="350"/>
      <c r="JEL31" s="350"/>
      <c r="JEM31" s="350"/>
      <c r="JEN31" s="350"/>
      <c r="JEO31" s="350"/>
      <c r="JEP31" s="350"/>
      <c r="JEQ31" s="350"/>
      <c r="JER31" s="350"/>
      <c r="JES31" s="350"/>
      <c r="JET31" s="350"/>
      <c r="JEU31" s="350"/>
      <c r="JEV31" s="350"/>
      <c r="JEW31" s="350"/>
      <c r="JEX31" s="350"/>
      <c r="JEY31" s="350"/>
      <c r="JEZ31" s="350"/>
      <c r="JFA31" s="350"/>
      <c r="JFB31" s="350"/>
      <c r="JFC31" s="350"/>
      <c r="JFD31" s="350"/>
      <c r="JFE31" s="350"/>
      <c r="JFF31" s="350"/>
      <c r="JFG31" s="350"/>
      <c r="JFH31" s="350"/>
      <c r="JFI31" s="350"/>
      <c r="JFJ31" s="350"/>
      <c r="JFK31" s="350"/>
      <c r="JFL31" s="350"/>
      <c r="JFM31" s="350"/>
      <c r="JFN31" s="350"/>
      <c r="JFO31" s="350"/>
      <c r="JFP31" s="350"/>
      <c r="JFQ31" s="350"/>
      <c r="JFR31" s="350"/>
      <c r="JFS31" s="350"/>
      <c r="JFT31" s="350"/>
      <c r="JFU31" s="350"/>
      <c r="JFV31" s="350"/>
      <c r="JFW31" s="350"/>
      <c r="JFX31" s="350"/>
      <c r="JFY31" s="350"/>
      <c r="JFZ31" s="350"/>
      <c r="JGA31" s="350"/>
      <c r="JGB31" s="350"/>
      <c r="JGC31" s="350"/>
      <c r="JGD31" s="350"/>
      <c r="JGE31" s="350"/>
      <c r="JGF31" s="350"/>
      <c r="JGG31" s="350"/>
      <c r="JGH31" s="350"/>
      <c r="JGI31" s="350"/>
      <c r="JGJ31" s="350"/>
      <c r="JGK31" s="350"/>
      <c r="JGL31" s="350"/>
      <c r="JGM31" s="350"/>
      <c r="JGN31" s="350"/>
      <c r="JGO31" s="350"/>
      <c r="JGP31" s="350"/>
      <c r="JGQ31" s="350"/>
      <c r="JGR31" s="350"/>
      <c r="JGS31" s="350"/>
      <c r="JGT31" s="350"/>
      <c r="JGU31" s="350"/>
      <c r="JGV31" s="350"/>
      <c r="JGW31" s="350"/>
      <c r="JGX31" s="350"/>
      <c r="JGY31" s="350"/>
      <c r="JGZ31" s="350"/>
      <c r="JHA31" s="350"/>
      <c r="JHB31" s="350"/>
      <c r="JHC31" s="350"/>
      <c r="JHD31" s="350"/>
      <c r="JHE31" s="350"/>
      <c r="JHF31" s="350"/>
      <c r="JHG31" s="350"/>
      <c r="JHH31" s="350"/>
      <c r="JHI31" s="350"/>
      <c r="JHJ31" s="350"/>
      <c r="JHK31" s="350"/>
      <c r="JHL31" s="350"/>
      <c r="JHM31" s="350"/>
      <c r="JHN31" s="350"/>
      <c r="JHO31" s="350"/>
      <c r="JHP31" s="350"/>
      <c r="JHQ31" s="350"/>
      <c r="JHR31" s="350"/>
      <c r="JHS31" s="350"/>
      <c r="JHT31" s="350"/>
      <c r="JHU31" s="350"/>
      <c r="JHV31" s="350"/>
      <c r="JHW31" s="350"/>
      <c r="JHX31" s="350"/>
      <c r="JHY31" s="350"/>
      <c r="JHZ31" s="350"/>
      <c r="JIA31" s="350"/>
      <c r="JIB31" s="350"/>
      <c r="JIC31" s="350"/>
      <c r="JID31" s="350"/>
      <c r="JIE31" s="350"/>
      <c r="JIF31" s="350"/>
      <c r="JIG31" s="350"/>
      <c r="JIH31" s="350"/>
      <c r="JII31" s="350"/>
      <c r="JIJ31" s="350"/>
      <c r="JIK31" s="350"/>
      <c r="JIL31" s="350"/>
      <c r="JIM31" s="350"/>
      <c r="JIN31" s="350"/>
      <c r="JIO31" s="350"/>
      <c r="JIP31" s="350"/>
      <c r="JIQ31" s="350"/>
      <c r="JIR31" s="350"/>
      <c r="JIS31" s="350"/>
      <c r="JIT31" s="350"/>
      <c r="JIU31" s="350"/>
      <c r="JIV31" s="350"/>
      <c r="JIW31" s="350"/>
      <c r="JIX31" s="350"/>
      <c r="JIY31" s="350"/>
      <c r="JIZ31" s="350"/>
      <c r="JJA31" s="350"/>
      <c r="JJB31" s="350"/>
      <c r="JJC31" s="350"/>
      <c r="JJD31" s="350"/>
      <c r="JJE31" s="350"/>
      <c r="JJF31" s="350"/>
      <c r="JJG31" s="350"/>
      <c r="JJH31" s="350"/>
      <c r="JJI31" s="350"/>
      <c r="JJJ31" s="350"/>
      <c r="JJK31" s="350"/>
      <c r="JJL31" s="350"/>
      <c r="JJM31" s="350"/>
      <c r="JJN31" s="350"/>
      <c r="JJO31" s="350"/>
      <c r="JJP31" s="350"/>
      <c r="JJQ31" s="350"/>
      <c r="JJR31" s="350"/>
      <c r="JJS31" s="350"/>
      <c r="JJT31" s="350"/>
      <c r="JJU31" s="350"/>
      <c r="JJV31" s="350"/>
      <c r="JJW31" s="350"/>
      <c r="JJX31" s="350"/>
      <c r="JJY31" s="350"/>
      <c r="JJZ31" s="350"/>
      <c r="JKA31" s="350"/>
      <c r="JKB31" s="350"/>
      <c r="JKC31" s="350"/>
      <c r="JKD31" s="350"/>
      <c r="JKE31" s="350"/>
      <c r="JKF31" s="350"/>
      <c r="JKG31" s="350"/>
      <c r="JKH31" s="350"/>
      <c r="JKI31" s="350"/>
      <c r="JKJ31" s="350"/>
      <c r="JKK31" s="350"/>
      <c r="JKL31" s="350"/>
      <c r="JKM31" s="350"/>
      <c r="JKN31" s="350"/>
      <c r="JKO31" s="350"/>
      <c r="JKP31" s="350"/>
      <c r="JKQ31" s="350"/>
      <c r="JKR31" s="350"/>
      <c r="JKS31" s="350"/>
      <c r="JKT31" s="350"/>
      <c r="JKU31" s="350"/>
      <c r="JKV31" s="350"/>
      <c r="JKW31" s="350"/>
      <c r="JKX31" s="350"/>
      <c r="JKY31" s="350"/>
      <c r="JKZ31" s="350"/>
      <c r="JLA31" s="350"/>
      <c r="JLB31" s="350"/>
      <c r="JLC31" s="350"/>
      <c r="JLD31" s="350"/>
      <c r="JLE31" s="350"/>
      <c r="JLF31" s="350"/>
      <c r="JLG31" s="350"/>
      <c r="JLH31" s="350"/>
      <c r="JLI31" s="350"/>
      <c r="JLJ31" s="350"/>
      <c r="JLK31" s="350"/>
      <c r="JLL31" s="350"/>
      <c r="JLM31" s="350"/>
      <c r="JLN31" s="350"/>
      <c r="JLO31" s="350"/>
      <c r="JLP31" s="350"/>
      <c r="JLQ31" s="350"/>
      <c r="JLR31" s="350"/>
      <c r="JLS31" s="350"/>
      <c r="JLT31" s="350"/>
      <c r="JLU31" s="350"/>
      <c r="JLV31" s="350"/>
      <c r="JLW31" s="350"/>
      <c r="JLX31" s="350"/>
      <c r="JLY31" s="350"/>
      <c r="JLZ31" s="350"/>
      <c r="JMA31" s="350"/>
      <c r="JMB31" s="350"/>
      <c r="JMC31" s="350"/>
      <c r="JMD31" s="350"/>
      <c r="JME31" s="350"/>
      <c r="JMF31" s="350"/>
      <c r="JMG31" s="350"/>
      <c r="JMH31" s="350"/>
      <c r="JMI31" s="350"/>
      <c r="JMJ31" s="350"/>
      <c r="JMK31" s="350"/>
      <c r="JML31" s="350"/>
      <c r="JMM31" s="350"/>
      <c r="JMN31" s="350"/>
      <c r="JMO31" s="350"/>
      <c r="JMP31" s="350"/>
      <c r="JMQ31" s="350"/>
      <c r="JMR31" s="350"/>
      <c r="JMS31" s="350"/>
      <c r="JMT31" s="350"/>
      <c r="JMU31" s="350"/>
      <c r="JMV31" s="350"/>
      <c r="JMW31" s="350"/>
      <c r="JMX31" s="350"/>
      <c r="JMY31" s="350"/>
      <c r="JMZ31" s="350"/>
      <c r="JNA31" s="350"/>
      <c r="JNB31" s="350"/>
      <c r="JNC31" s="350"/>
      <c r="JND31" s="350"/>
      <c r="JNE31" s="350"/>
      <c r="JNF31" s="350"/>
      <c r="JNG31" s="350"/>
      <c r="JNH31" s="350"/>
      <c r="JNI31" s="350"/>
      <c r="JNJ31" s="350"/>
      <c r="JNK31" s="350"/>
      <c r="JNL31" s="350"/>
      <c r="JNM31" s="350"/>
      <c r="JNN31" s="350"/>
      <c r="JNO31" s="350"/>
      <c r="JNP31" s="350"/>
      <c r="JNQ31" s="350"/>
      <c r="JNR31" s="350"/>
      <c r="JNS31" s="350"/>
      <c r="JNT31" s="350"/>
      <c r="JNU31" s="350"/>
      <c r="JNV31" s="350"/>
      <c r="JNW31" s="350"/>
      <c r="JNX31" s="350"/>
      <c r="JNY31" s="350"/>
      <c r="JNZ31" s="350"/>
      <c r="JOA31" s="350"/>
      <c r="JOB31" s="350"/>
      <c r="JOC31" s="350"/>
      <c r="JOD31" s="350"/>
      <c r="JOE31" s="350"/>
      <c r="JOF31" s="350"/>
      <c r="JOG31" s="350"/>
      <c r="JOH31" s="350"/>
      <c r="JOI31" s="350"/>
      <c r="JOJ31" s="350"/>
      <c r="JOK31" s="350"/>
      <c r="JOL31" s="350"/>
      <c r="JOM31" s="350"/>
      <c r="JON31" s="350"/>
      <c r="JOO31" s="350"/>
      <c r="JOP31" s="350"/>
      <c r="JOQ31" s="350"/>
      <c r="JOR31" s="350"/>
      <c r="JOS31" s="350"/>
      <c r="JOT31" s="350"/>
      <c r="JOU31" s="350"/>
      <c r="JOV31" s="350"/>
      <c r="JOW31" s="350"/>
      <c r="JOX31" s="350"/>
      <c r="JOY31" s="350"/>
      <c r="JOZ31" s="350"/>
      <c r="JPA31" s="350"/>
      <c r="JPB31" s="350"/>
      <c r="JPC31" s="350"/>
      <c r="JPD31" s="350"/>
      <c r="JPE31" s="350"/>
      <c r="JPF31" s="350"/>
      <c r="JPG31" s="350"/>
      <c r="JPH31" s="350"/>
      <c r="JPI31" s="350"/>
      <c r="JPJ31" s="350"/>
      <c r="JPK31" s="350"/>
      <c r="JPL31" s="350"/>
      <c r="JPM31" s="350"/>
      <c r="JPN31" s="350"/>
      <c r="JPO31" s="350"/>
      <c r="JPP31" s="350"/>
      <c r="JPQ31" s="350"/>
      <c r="JPR31" s="350"/>
      <c r="JPS31" s="350"/>
      <c r="JPT31" s="350"/>
      <c r="JPU31" s="350"/>
      <c r="JPV31" s="350"/>
      <c r="JPW31" s="350"/>
      <c r="JPX31" s="350"/>
      <c r="JPY31" s="350"/>
      <c r="JPZ31" s="350"/>
      <c r="JQA31" s="350"/>
      <c r="JQB31" s="350"/>
      <c r="JQC31" s="350"/>
      <c r="JQD31" s="350"/>
      <c r="JQE31" s="350"/>
      <c r="JQF31" s="350"/>
      <c r="JQG31" s="350"/>
      <c r="JQH31" s="350"/>
      <c r="JQI31" s="350"/>
      <c r="JQJ31" s="350"/>
      <c r="JQK31" s="350"/>
      <c r="JQL31" s="350"/>
      <c r="JQM31" s="350"/>
      <c r="JQN31" s="350"/>
      <c r="JQO31" s="350"/>
      <c r="JQP31" s="350"/>
      <c r="JQQ31" s="350"/>
      <c r="JQR31" s="350"/>
      <c r="JQS31" s="350"/>
      <c r="JQT31" s="350"/>
      <c r="JQU31" s="350"/>
      <c r="JQV31" s="350"/>
      <c r="JQW31" s="350"/>
      <c r="JQX31" s="350"/>
      <c r="JQY31" s="350"/>
      <c r="JQZ31" s="350"/>
      <c r="JRA31" s="350"/>
      <c r="JRB31" s="350"/>
      <c r="JRC31" s="350"/>
      <c r="JRD31" s="350"/>
      <c r="JRE31" s="350"/>
      <c r="JRF31" s="350"/>
      <c r="JRG31" s="350"/>
      <c r="JRH31" s="350"/>
      <c r="JRI31" s="350"/>
      <c r="JRJ31" s="350"/>
      <c r="JRK31" s="350"/>
      <c r="JRL31" s="350"/>
      <c r="JRM31" s="350"/>
      <c r="JRN31" s="350"/>
      <c r="JRO31" s="350"/>
      <c r="JRP31" s="350"/>
      <c r="JRQ31" s="350"/>
      <c r="JRR31" s="350"/>
      <c r="JRS31" s="350"/>
      <c r="JRT31" s="350"/>
      <c r="JRU31" s="350"/>
      <c r="JRV31" s="350"/>
      <c r="JRW31" s="350"/>
      <c r="JRX31" s="350"/>
      <c r="JRY31" s="350"/>
      <c r="JRZ31" s="350"/>
      <c r="JSA31" s="350"/>
      <c r="JSB31" s="350"/>
      <c r="JSC31" s="350"/>
      <c r="JSD31" s="350"/>
      <c r="JSE31" s="350"/>
      <c r="JSF31" s="350"/>
      <c r="JSG31" s="350"/>
      <c r="JSH31" s="350"/>
      <c r="JSI31" s="350"/>
      <c r="JSJ31" s="350"/>
      <c r="JSK31" s="350"/>
      <c r="JSL31" s="350"/>
      <c r="JSM31" s="350"/>
      <c r="JSN31" s="350"/>
      <c r="JSO31" s="350"/>
      <c r="JSP31" s="350"/>
      <c r="JSQ31" s="350"/>
      <c r="JSR31" s="350"/>
      <c r="JSS31" s="350"/>
      <c r="JST31" s="350"/>
      <c r="JSU31" s="350"/>
      <c r="JSV31" s="350"/>
      <c r="JSW31" s="350"/>
      <c r="JSX31" s="350"/>
      <c r="JSY31" s="350"/>
      <c r="JSZ31" s="350"/>
      <c r="JTA31" s="350"/>
      <c r="JTB31" s="350"/>
      <c r="JTC31" s="350"/>
      <c r="JTD31" s="350"/>
      <c r="JTE31" s="350"/>
      <c r="JTF31" s="350"/>
      <c r="JTG31" s="350"/>
      <c r="JTH31" s="350"/>
      <c r="JTI31" s="350"/>
      <c r="JTJ31" s="350"/>
      <c r="JTK31" s="350"/>
      <c r="JTL31" s="350"/>
      <c r="JTM31" s="350"/>
      <c r="JTN31" s="350"/>
      <c r="JTO31" s="350"/>
      <c r="JTP31" s="350"/>
      <c r="JTQ31" s="350"/>
      <c r="JTR31" s="350"/>
      <c r="JTS31" s="350"/>
      <c r="JTT31" s="350"/>
      <c r="JTU31" s="350"/>
      <c r="JTV31" s="350"/>
      <c r="JTW31" s="350"/>
      <c r="JTX31" s="350"/>
      <c r="JTY31" s="350"/>
      <c r="JTZ31" s="350"/>
      <c r="JUA31" s="350"/>
      <c r="JUB31" s="350"/>
      <c r="JUC31" s="350"/>
      <c r="JUD31" s="350"/>
      <c r="JUE31" s="350"/>
      <c r="JUF31" s="350"/>
      <c r="JUG31" s="350"/>
      <c r="JUH31" s="350"/>
      <c r="JUI31" s="350"/>
      <c r="JUJ31" s="350"/>
      <c r="JUK31" s="350"/>
      <c r="JUL31" s="350"/>
      <c r="JUM31" s="350"/>
      <c r="JUN31" s="350"/>
      <c r="JUO31" s="350"/>
      <c r="JUP31" s="350"/>
      <c r="JUQ31" s="350"/>
      <c r="JUR31" s="350"/>
      <c r="JUS31" s="350"/>
      <c r="JUT31" s="350"/>
      <c r="JUU31" s="350"/>
      <c r="JUV31" s="350"/>
      <c r="JUW31" s="350"/>
      <c r="JUX31" s="350"/>
      <c r="JUY31" s="350"/>
      <c r="JUZ31" s="350"/>
      <c r="JVA31" s="350"/>
      <c r="JVB31" s="350"/>
      <c r="JVC31" s="350"/>
      <c r="JVD31" s="350"/>
      <c r="JVE31" s="350"/>
      <c r="JVF31" s="350"/>
      <c r="JVG31" s="350"/>
      <c r="JVH31" s="350"/>
      <c r="JVI31" s="350"/>
      <c r="JVJ31" s="350"/>
      <c r="JVK31" s="350"/>
      <c r="JVL31" s="350"/>
      <c r="JVM31" s="350"/>
      <c r="JVN31" s="350"/>
      <c r="JVO31" s="350"/>
      <c r="JVP31" s="350"/>
      <c r="JVQ31" s="350"/>
      <c r="JVR31" s="350"/>
      <c r="JVS31" s="350"/>
      <c r="JVT31" s="350"/>
      <c r="JVU31" s="350"/>
      <c r="JVV31" s="350"/>
      <c r="JVW31" s="350"/>
      <c r="JVX31" s="350"/>
      <c r="JVY31" s="350"/>
      <c r="JVZ31" s="350"/>
      <c r="JWA31" s="350"/>
      <c r="JWB31" s="350"/>
      <c r="JWC31" s="350"/>
      <c r="JWD31" s="350"/>
      <c r="JWE31" s="350"/>
      <c r="JWF31" s="350"/>
      <c r="JWG31" s="350"/>
      <c r="JWH31" s="350"/>
      <c r="JWI31" s="350"/>
      <c r="JWJ31" s="350"/>
      <c r="JWK31" s="350"/>
      <c r="JWL31" s="350"/>
      <c r="JWM31" s="350"/>
      <c r="JWN31" s="350"/>
      <c r="JWO31" s="350"/>
      <c r="JWP31" s="350"/>
      <c r="JWQ31" s="350"/>
      <c r="JWR31" s="350"/>
      <c r="JWS31" s="350"/>
      <c r="JWT31" s="350"/>
      <c r="JWU31" s="350"/>
      <c r="JWV31" s="350"/>
      <c r="JWW31" s="350"/>
      <c r="JWX31" s="350"/>
      <c r="JWY31" s="350"/>
      <c r="JWZ31" s="350"/>
      <c r="JXA31" s="350"/>
      <c r="JXB31" s="350"/>
      <c r="JXC31" s="350"/>
      <c r="JXD31" s="350"/>
      <c r="JXE31" s="350"/>
      <c r="JXF31" s="350"/>
      <c r="JXG31" s="350"/>
      <c r="JXH31" s="350"/>
      <c r="JXI31" s="350"/>
      <c r="JXJ31" s="350"/>
      <c r="JXK31" s="350"/>
      <c r="JXL31" s="350"/>
      <c r="JXM31" s="350"/>
      <c r="JXN31" s="350"/>
      <c r="JXO31" s="350"/>
      <c r="JXP31" s="350"/>
      <c r="JXQ31" s="350"/>
      <c r="JXR31" s="350"/>
      <c r="JXS31" s="350"/>
      <c r="JXT31" s="350"/>
      <c r="JXU31" s="350"/>
      <c r="JXV31" s="350"/>
      <c r="JXW31" s="350"/>
      <c r="JXX31" s="350"/>
      <c r="JXY31" s="350"/>
      <c r="JXZ31" s="350"/>
      <c r="JYA31" s="350"/>
      <c r="JYB31" s="350"/>
      <c r="JYC31" s="350"/>
      <c r="JYD31" s="350"/>
      <c r="JYE31" s="350"/>
      <c r="JYF31" s="350"/>
      <c r="JYG31" s="350"/>
      <c r="JYH31" s="350"/>
      <c r="JYI31" s="350"/>
      <c r="JYJ31" s="350"/>
      <c r="JYK31" s="350"/>
      <c r="JYL31" s="350"/>
      <c r="JYM31" s="350"/>
      <c r="JYN31" s="350"/>
      <c r="JYO31" s="350"/>
      <c r="JYP31" s="350"/>
      <c r="JYQ31" s="350"/>
      <c r="JYR31" s="350"/>
      <c r="JYS31" s="350"/>
      <c r="JYT31" s="350"/>
      <c r="JYU31" s="350"/>
      <c r="JYV31" s="350"/>
      <c r="JYW31" s="350"/>
      <c r="JYX31" s="350"/>
      <c r="JYY31" s="350"/>
      <c r="JYZ31" s="350"/>
      <c r="JZA31" s="350"/>
      <c r="JZB31" s="350"/>
      <c r="JZC31" s="350"/>
      <c r="JZD31" s="350"/>
      <c r="JZE31" s="350"/>
      <c r="JZF31" s="350"/>
      <c r="JZG31" s="350"/>
      <c r="JZH31" s="350"/>
      <c r="JZI31" s="350"/>
      <c r="JZJ31" s="350"/>
      <c r="JZK31" s="350"/>
      <c r="JZL31" s="350"/>
      <c r="JZM31" s="350"/>
      <c r="JZN31" s="350"/>
      <c r="JZO31" s="350"/>
      <c r="JZP31" s="350"/>
      <c r="JZQ31" s="350"/>
      <c r="JZR31" s="350"/>
      <c r="JZS31" s="350"/>
      <c r="JZT31" s="350"/>
      <c r="JZU31" s="350"/>
      <c r="JZV31" s="350"/>
      <c r="JZW31" s="350"/>
      <c r="JZX31" s="350"/>
      <c r="JZY31" s="350"/>
      <c r="JZZ31" s="350"/>
      <c r="KAA31" s="350"/>
      <c r="KAB31" s="350"/>
      <c r="KAC31" s="350"/>
      <c r="KAD31" s="350"/>
      <c r="KAE31" s="350"/>
      <c r="KAF31" s="350"/>
      <c r="KAG31" s="350"/>
      <c r="KAH31" s="350"/>
      <c r="KAI31" s="350"/>
      <c r="KAJ31" s="350"/>
      <c r="KAK31" s="350"/>
      <c r="KAL31" s="350"/>
      <c r="KAM31" s="350"/>
      <c r="KAN31" s="350"/>
      <c r="KAO31" s="350"/>
      <c r="KAP31" s="350"/>
      <c r="KAQ31" s="350"/>
      <c r="KAR31" s="350"/>
      <c r="KAS31" s="350"/>
      <c r="KAT31" s="350"/>
      <c r="KAU31" s="350"/>
      <c r="KAV31" s="350"/>
      <c r="KAW31" s="350"/>
      <c r="KAX31" s="350"/>
      <c r="KAY31" s="350"/>
      <c r="KAZ31" s="350"/>
      <c r="KBA31" s="350"/>
      <c r="KBB31" s="350"/>
      <c r="KBC31" s="350"/>
      <c r="KBD31" s="350"/>
      <c r="KBE31" s="350"/>
      <c r="KBF31" s="350"/>
      <c r="KBG31" s="350"/>
      <c r="KBH31" s="350"/>
      <c r="KBI31" s="350"/>
      <c r="KBJ31" s="350"/>
      <c r="KBK31" s="350"/>
      <c r="KBL31" s="350"/>
      <c r="KBM31" s="350"/>
      <c r="KBN31" s="350"/>
      <c r="KBO31" s="350"/>
      <c r="KBP31" s="350"/>
      <c r="KBQ31" s="350"/>
      <c r="KBR31" s="350"/>
      <c r="KBS31" s="350"/>
      <c r="KBT31" s="350"/>
      <c r="KBU31" s="350"/>
      <c r="KBV31" s="350"/>
      <c r="KBW31" s="350"/>
      <c r="KBX31" s="350"/>
      <c r="KBY31" s="350"/>
      <c r="KBZ31" s="350"/>
      <c r="KCA31" s="350"/>
      <c r="KCB31" s="350"/>
      <c r="KCC31" s="350"/>
      <c r="KCD31" s="350"/>
      <c r="KCE31" s="350"/>
      <c r="KCF31" s="350"/>
      <c r="KCG31" s="350"/>
      <c r="KCH31" s="350"/>
      <c r="KCI31" s="350"/>
      <c r="KCJ31" s="350"/>
      <c r="KCK31" s="350"/>
      <c r="KCL31" s="350"/>
      <c r="KCM31" s="350"/>
      <c r="KCN31" s="350"/>
      <c r="KCO31" s="350"/>
      <c r="KCP31" s="350"/>
      <c r="KCQ31" s="350"/>
      <c r="KCR31" s="350"/>
      <c r="KCS31" s="350"/>
      <c r="KCT31" s="350"/>
      <c r="KCU31" s="350"/>
      <c r="KCV31" s="350"/>
      <c r="KCW31" s="350"/>
      <c r="KCX31" s="350"/>
      <c r="KCY31" s="350"/>
      <c r="KCZ31" s="350"/>
      <c r="KDA31" s="350"/>
      <c r="KDB31" s="350"/>
      <c r="KDC31" s="350"/>
      <c r="KDD31" s="350"/>
      <c r="KDE31" s="350"/>
      <c r="KDF31" s="350"/>
      <c r="KDG31" s="350"/>
      <c r="KDH31" s="350"/>
      <c r="KDI31" s="350"/>
      <c r="KDJ31" s="350"/>
      <c r="KDK31" s="350"/>
      <c r="KDL31" s="350"/>
      <c r="KDM31" s="350"/>
      <c r="KDN31" s="350"/>
      <c r="KDO31" s="350"/>
      <c r="KDP31" s="350"/>
      <c r="KDQ31" s="350"/>
      <c r="KDR31" s="350"/>
      <c r="KDS31" s="350"/>
      <c r="KDT31" s="350"/>
      <c r="KDU31" s="350"/>
      <c r="KDV31" s="350"/>
      <c r="KDW31" s="350"/>
      <c r="KDX31" s="350"/>
      <c r="KDY31" s="350"/>
      <c r="KDZ31" s="350"/>
      <c r="KEA31" s="350"/>
      <c r="KEB31" s="350"/>
      <c r="KEC31" s="350"/>
      <c r="KED31" s="350"/>
      <c r="KEE31" s="350"/>
      <c r="KEF31" s="350"/>
      <c r="KEG31" s="350"/>
      <c r="KEH31" s="350"/>
      <c r="KEI31" s="350"/>
      <c r="KEJ31" s="350"/>
      <c r="KEK31" s="350"/>
      <c r="KEL31" s="350"/>
      <c r="KEM31" s="350"/>
      <c r="KEN31" s="350"/>
      <c r="KEO31" s="350"/>
      <c r="KEP31" s="350"/>
      <c r="KEQ31" s="350"/>
      <c r="KER31" s="350"/>
      <c r="KES31" s="350"/>
      <c r="KET31" s="350"/>
      <c r="KEU31" s="350"/>
      <c r="KEV31" s="350"/>
      <c r="KEW31" s="350"/>
      <c r="KEX31" s="350"/>
      <c r="KEY31" s="350"/>
      <c r="KEZ31" s="350"/>
      <c r="KFA31" s="350"/>
      <c r="KFB31" s="350"/>
      <c r="KFC31" s="350"/>
      <c r="KFD31" s="350"/>
      <c r="KFE31" s="350"/>
      <c r="KFF31" s="350"/>
      <c r="KFG31" s="350"/>
      <c r="KFH31" s="350"/>
      <c r="KFI31" s="350"/>
      <c r="KFJ31" s="350"/>
      <c r="KFK31" s="350"/>
      <c r="KFL31" s="350"/>
      <c r="KFM31" s="350"/>
      <c r="KFN31" s="350"/>
      <c r="KFO31" s="350"/>
      <c r="KFP31" s="350"/>
      <c r="KFQ31" s="350"/>
      <c r="KFR31" s="350"/>
      <c r="KFS31" s="350"/>
      <c r="KFT31" s="350"/>
      <c r="KFU31" s="350"/>
      <c r="KFV31" s="350"/>
      <c r="KFW31" s="350"/>
      <c r="KFX31" s="350"/>
      <c r="KFY31" s="350"/>
      <c r="KFZ31" s="350"/>
      <c r="KGA31" s="350"/>
      <c r="KGB31" s="350"/>
      <c r="KGC31" s="350"/>
      <c r="KGD31" s="350"/>
      <c r="KGE31" s="350"/>
      <c r="KGF31" s="350"/>
      <c r="KGG31" s="350"/>
      <c r="KGH31" s="350"/>
      <c r="KGI31" s="350"/>
      <c r="KGJ31" s="350"/>
      <c r="KGK31" s="350"/>
      <c r="KGL31" s="350"/>
      <c r="KGM31" s="350"/>
      <c r="KGN31" s="350"/>
      <c r="KGO31" s="350"/>
      <c r="KGP31" s="350"/>
      <c r="KGQ31" s="350"/>
      <c r="KGR31" s="350"/>
      <c r="KGS31" s="350"/>
      <c r="KGT31" s="350"/>
      <c r="KGU31" s="350"/>
      <c r="KGV31" s="350"/>
      <c r="KGW31" s="350"/>
      <c r="KGX31" s="350"/>
      <c r="KGY31" s="350"/>
      <c r="KGZ31" s="350"/>
      <c r="KHA31" s="350"/>
      <c r="KHB31" s="350"/>
      <c r="KHC31" s="350"/>
      <c r="KHD31" s="350"/>
      <c r="KHE31" s="350"/>
      <c r="KHF31" s="350"/>
      <c r="KHG31" s="350"/>
      <c r="KHH31" s="350"/>
      <c r="KHI31" s="350"/>
      <c r="KHJ31" s="350"/>
      <c r="KHK31" s="350"/>
      <c r="KHL31" s="350"/>
      <c r="KHM31" s="350"/>
      <c r="KHN31" s="350"/>
      <c r="KHO31" s="350"/>
      <c r="KHP31" s="350"/>
      <c r="KHQ31" s="350"/>
      <c r="KHR31" s="350"/>
      <c r="KHS31" s="350"/>
      <c r="KHT31" s="350"/>
      <c r="KHU31" s="350"/>
      <c r="KHV31" s="350"/>
      <c r="KHW31" s="350"/>
      <c r="KHX31" s="350"/>
      <c r="KHY31" s="350"/>
      <c r="KHZ31" s="350"/>
      <c r="KIA31" s="350"/>
      <c r="KIB31" s="350"/>
      <c r="KIC31" s="350"/>
      <c r="KID31" s="350"/>
      <c r="KIE31" s="350"/>
      <c r="KIF31" s="350"/>
      <c r="KIG31" s="350"/>
      <c r="KIH31" s="350"/>
      <c r="KII31" s="350"/>
      <c r="KIJ31" s="350"/>
      <c r="KIK31" s="350"/>
      <c r="KIL31" s="350"/>
      <c r="KIM31" s="350"/>
      <c r="KIN31" s="350"/>
      <c r="KIO31" s="350"/>
      <c r="KIP31" s="350"/>
      <c r="KIQ31" s="350"/>
      <c r="KIR31" s="350"/>
      <c r="KIS31" s="350"/>
      <c r="KIT31" s="350"/>
      <c r="KIU31" s="350"/>
      <c r="KIV31" s="350"/>
      <c r="KIW31" s="350"/>
      <c r="KIX31" s="350"/>
      <c r="KIY31" s="350"/>
      <c r="KIZ31" s="350"/>
      <c r="KJA31" s="350"/>
      <c r="KJB31" s="350"/>
      <c r="KJC31" s="350"/>
      <c r="KJD31" s="350"/>
      <c r="KJE31" s="350"/>
      <c r="KJF31" s="350"/>
      <c r="KJG31" s="350"/>
      <c r="KJH31" s="350"/>
      <c r="KJI31" s="350"/>
      <c r="KJJ31" s="350"/>
      <c r="KJK31" s="350"/>
      <c r="KJL31" s="350"/>
      <c r="KJM31" s="350"/>
      <c r="KJN31" s="350"/>
      <c r="KJO31" s="350"/>
      <c r="KJP31" s="350"/>
      <c r="KJQ31" s="350"/>
      <c r="KJR31" s="350"/>
      <c r="KJS31" s="350"/>
      <c r="KJT31" s="350"/>
      <c r="KJU31" s="350"/>
      <c r="KJV31" s="350"/>
      <c r="KJW31" s="350"/>
      <c r="KJX31" s="350"/>
      <c r="KJY31" s="350"/>
      <c r="KJZ31" s="350"/>
      <c r="KKA31" s="350"/>
      <c r="KKB31" s="350"/>
      <c r="KKC31" s="350"/>
      <c r="KKD31" s="350"/>
      <c r="KKE31" s="350"/>
      <c r="KKF31" s="350"/>
      <c r="KKG31" s="350"/>
      <c r="KKH31" s="350"/>
      <c r="KKI31" s="350"/>
      <c r="KKJ31" s="350"/>
      <c r="KKK31" s="350"/>
      <c r="KKL31" s="350"/>
      <c r="KKM31" s="350"/>
      <c r="KKN31" s="350"/>
      <c r="KKO31" s="350"/>
      <c r="KKP31" s="350"/>
      <c r="KKQ31" s="350"/>
      <c r="KKR31" s="350"/>
      <c r="KKS31" s="350"/>
      <c r="KKT31" s="350"/>
      <c r="KKU31" s="350"/>
      <c r="KKV31" s="350"/>
      <c r="KKW31" s="350"/>
      <c r="KKX31" s="350"/>
      <c r="KKY31" s="350"/>
      <c r="KKZ31" s="350"/>
      <c r="KLA31" s="350"/>
      <c r="KLB31" s="350"/>
      <c r="KLC31" s="350"/>
      <c r="KLD31" s="350"/>
      <c r="KLE31" s="350"/>
      <c r="KLF31" s="350"/>
      <c r="KLG31" s="350"/>
      <c r="KLH31" s="350"/>
      <c r="KLI31" s="350"/>
      <c r="KLJ31" s="350"/>
      <c r="KLK31" s="350"/>
      <c r="KLL31" s="350"/>
      <c r="KLM31" s="350"/>
      <c r="KLN31" s="350"/>
      <c r="KLO31" s="350"/>
      <c r="KLP31" s="350"/>
      <c r="KLQ31" s="350"/>
      <c r="KLR31" s="350"/>
      <c r="KLS31" s="350"/>
      <c r="KLT31" s="350"/>
      <c r="KLU31" s="350"/>
      <c r="KLV31" s="350"/>
      <c r="KLW31" s="350"/>
      <c r="KLX31" s="350"/>
      <c r="KLY31" s="350"/>
      <c r="KLZ31" s="350"/>
      <c r="KMA31" s="350"/>
      <c r="KMB31" s="350"/>
      <c r="KMC31" s="350"/>
      <c r="KMD31" s="350"/>
      <c r="KME31" s="350"/>
      <c r="KMF31" s="350"/>
      <c r="KMG31" s="350"/>
      <c r="KMH31" s="350"/>
      <c r="KMI31" s="350"/>
      <c r="KMJ31" s="350"/>
      <c r="KMK31" s="350"/>
      <c r="KML31" s="350"/>
      <c r="KMM31" s="350"/>
      <c r="KMN31" s="350"/>
      <c r="KMO31" s="350"/>
      <c r="KMP31" s="350"/>
      <c r="KMQ31" s="350"/>
      <c r="KMR31" s="350"/>
      <c r="KMS31" s="350"/>
      <c r="KMT31" s="350"/>
      <c r="KMU31" s="350"/>
      <c r="KMV31" s="350"/>
      <c r="KMW31" s="350"/>
      <c r="KMX31" s="350"/>
      <c r="KMY31" s="350"/>
      <c r="KMZ31" s="350"/>
      <c r="KNA31" s="350"/>
      <c r="KNB31" s="350"/>
      <c r="KNC31" s="350"/>
      <c r="KND31" s="350"/>
      <c r="KNE31" s="350"/>
      <c r="KNF31" s="350"/>
      <c r="KNG31" s="350"/>
      <c r="KNH31" s="350"/>
      <c r="KNI31" s="350"/>
      <c r="KNJ31" s="350"/>
      <c r="KNK31" s="350"/>
      <c r="KNL31" s="350"/>
      <c r="KNM31" s="350"/>
      <c r="KNN31" s="350"/>
      <c r="KNO31" s="350"/>
      <c r="KNP31" s="350"/>
      <c r="KNQ31" s="350"/>
      <c r="KNR31" s="350"/>
      <c r="KNS31" s="350"/>
      <c r="KNT31" s="350"/>
      <c r="KNU31" s="350"/>
      <c r="KNV31" s="350"/>
      <c r="KNW31" s="350"/>
      <c r="KNX31" s="350"/>
      <c r="KNY31" s="350"/>
      <c r="KNZ31" s="350"/>
      <c r="KOA31" s="350"/>
      <c r="KOB31" s="350"/>
      <c r="KOC31" s="350"/>
      <c r="KOD31" s="350"/>
      <c r="KOE31" s="350"/>
      <c r="KOF31" s="350"/>
      <c r="KOG31" s="350"/>
      <c r="KOH31" s="350"/>
      <c r="KOI31" s="350"/>
      <c r="KOJ31" s="350"/>
      <c r="KOK31" s="350"/>
      <c r="KOL31" s="350"/>
      <c r="KOM31" s="350"/>
      <c r="KON31" s="350"/>
      <c r="KOO31" s="350"/>
      <c r="KOP31" s="350"/>
      <c r="KOQ31" s="350"/>
      <c r="KOR31" s="350"/>
      <c r="KOS31" s="350"/>
      <c r="KOT31" s="350"/>
      <c r="KOU31" s="350"/>
      <c r="KOV31" s="350"/>
      <c r="KOW31" s="350"/>
      <c r="KOX31" s="350"/>
      <c r="KOY31" s="350"/>
      <c r="KOZ31" s="350"/>
      <c r="KPA31" s="350"/>
      <c r="KPB31" s="350"/>
      <c r="KPC31" s="350"/>
      <c r="KPD31" s="350"/>
      <c r="KPE31" s="350"/>
      <c r="KPF31" s="350"/>
      <c r="KPG31" s="350"/>
      <c r="KPH31" s="350"/>
      <c r="KPI31" s="350"/>
      <c r="KPJ31" s="350"/>
      <c r="KPK31" s="350"/>
      <c r="KPL31" s="350"/>
      <c r="KPM31" s="350"/>
      <c r="KPN31" s="350"/>
      <c r="KPO31" s="350"/>
      <c r="KPP31" s="350"/>
      <c r="KPQ31" s="350"/>
      <c r="KPR31" s="350"/>
      <c r="KPS31" s="350"/>
      <c r="KPT31" s="350"/>
      <c r="KPU31" s="350"/>
      <c r="KPV31" s="350"/>
      <c r="KPW31" s="350"/>
      <c r="KPX31" s="350"/>
      <c r="KPY31" s="350"/>
      <c r="KPZ31" s="350"/>
      <c r="KQA31" s="350"/>
      <c r="KQB31" s="350"/>
      <c r="KQC31" s="350"/>
      <c r="KQD31" s="350"/>
      <c r="KQE31" s="350"/>
      <c r="KQF31" s="350"/>
      <c r="KQG31" s="350"/>
      <c r="KQH31" s="350"/>
      <c r="KQI31" s="350"/>
      <c r="KQJ31" s="350"/>
      <c r="KQK31" s="350"/>
      <c r="KQL31" s="350"/>
      <c r="KQM31" s="350"/>
      <c r="KQN31" s="350"/>
      <c r="KQO31" s="350"/>
      <c r="KQP31" s="350"/>
      <c r="KQQ31" s="350"/>
      <c r="KQR31" s="350"/>
      <c r="KQS31" s="350"/>
      <c r="KQT31" s="350"/>
      <c r="KQU31" s="350"/>
      <c r="KQV31" s="350"/>
      <c r="KQW31" s="350"/>
      <c r="KQX31" s="350"/>
      <c r="KQY31" s="350"/>
      <c r="KQZ31" s="350"/>
      <c r="KRA31" s="350"/>
      <c r="KRB31" s="350"/>
      <c r="KRC31" s="350"/>
      <c r="KRD31" s="350"/>
      <c r="KRE31" s="350"/>
      <c r="KRF31" s="350"/>
      <c r="KRG31" s="350"/>
      <c r="KRH31" s="350"/>
      <c r="KRI31" s="350"/>
      <c r="KRJ31" s="350"/>
      <c r="KRK31" s="350"/>
      <c r="KRL31" s="350"/>
      <c r="KRM31" s="350"/>
      <c r="KRN31" s="350"/>
      <c r="KRO31" s="350"/>
      <c r="KRP31" s="350"/>
      <c r="KRQ31" s="350"/>
      <c r="KRR31" s="350"/>
      <c r="KRS31" s="350"/>
      <c r="KRT31" s="350"/>
      <c r="KRU31" s="350"/>
      <c r="KRV31" s="350"/>
      <c r="KRW31" s="350"/>
      <c r="KRX31" s="350"/>
      <c r="KRY31" s="350"/>
      <c r="KRZ31" s="350"/>
      <c r="KSA31" s="350"/>
      <c r="KSB31" s="350"/>
      <c r="KSC31" s="350"/>
      <c r="KSD31" s="350"/>
      <c r="KSE31" s="350"/>
      <c r="KSF31" s="350"/>
      <c r="KSG31" s="350"/>
      <c r="KSH31" s="350"/>
      <c r="KSI31" s="350"/>
      <c r="KSJ31" s="350"/>
      <c r="KSK31" s="350"/>
      <c r="KSL31" s="350"/>
      <c r="KSM31" s="350"/>
      <c r="KSN31" s="350"/>
      <c r="KSO31" s="350"/>
      <c r="KSP31" s="350"/>
      <c r="KSQ31" s="350"/>
      <c r="KSR31" s="350"/>
      <c r="KSS31" s="350"/>
      <c r="KST31" s="350"/>
      <c r="KSU31" s="350"/>
      <c r="KSV31" s="350"/>
      <c r="KSW31" s="350"/>
      <c r="KSX31" s="350"/>
      <c r="KSY31" s="350"/>
      <c r="KSZ31" s="350"/>
      <c r="KTA31" s="350"/>
      <c r="KTB31" s="350"/>
      <c r="KTC31" s="350"/>
      <c r="KTD31" s="350"/>
      <c r="KTE31" s="350"/>
      <c r="KTF31" s="350"/>
      <c r="KTG31" s="350"/>
      <c r="KTH31" s="350"/>
      <c r="KTI31" s="350"/>
      <c r="KTJ31" s="350"/>
      <c r="KTK31" s="350"/>
      <c r="KTL31" s="350"/>
      <c r="KTM31" s="350"/>
      <c r="KTN31" s="350"/>
      <c r="KTO31" s="350"/>
      <c r="KTP31" s="350"/>
      <c r="KTQ31" s="350"/>
      <c r="KTR31" s="350"/>
      <c r="KTS31" s="350"/>
      <c r="KTT31" s="350"/>
      <c r="KTU31" s="350"/>
      <c r="KTV31" s="350"/>
      <c r="KTW31" s="350"/>
      <c r="KTX31" s="350"/>
      <c r="KTY31" s="350"/>
      <c r="KTZ31" s="350"/>
      <c r="KUA31" s="350"/>
      <c r="KUB31" s="350"/>
      <c r="KUC31" s="350"/>
      <c r="KUD31" s="350"/>
      <c r="KUE31" s="350"/>
      <c r="KUF31" s="350"/>
      <c r="KUG31" s="350"/>
      <c r="KUH31" s="350"/>
      <c r="KUI31" s="350"/>
      <c r="KUJ31" s="350"/>
      <c r="KUK31" s="350"/>
      <c r="KUL31" s="350"/>
      <c r="KUM31" s="350"/>
      <c r="KUN31" s="350"/>
      <c r="KUO31" s="350"/>
      <c r="KUP31" s="350"/>
      <c r="KUQ31" s="350"/>
      <c r="KUR31" s="350"/>
      <c r="KUS31" s="350"/>
      <c r="KUT31" s="350"/>
      <c r="KUU31" s="350"/>
      <c r="KUV31" s="350"/>
      <c r="KUW31" s="350"/>
      <c r="KUX31" s="350"/>
      <c r="KUY31" s="350"/>
      <c r="KUZ31" s="350"/>
      <c r="KVA31" s="350"/>
      <c r="KVB31" s="350"/>
      <c r="KVC31" s="350"/>
      <c r="KVD31" s="350"/>
      <c r="KVE31" s="350"/>
      <c r="KVF31" s="350"/>
      <c r="KVG31" s="350"/>
      <c r="KVH31" s="350"/>
      <c r="KVI31" s="350"/>
      <c r="KVJ31" s="350"/>
      <c r="KVK31" s="350"/>
      <c r="KVL31" s="350"/>
      <c r="KVM31" s="350"/>
      <c r="KVN31" s="350"/>
      <c r="KVO31" s="350"/>
      <c r="KVP31" s="350"/>
      <c r="KVQ31" s="350"/>
      <c r="KVR31" s="350"/>
      <c r="KVS31" s="350"/>
      <c r="KVT31" s="350"/>
      <c r="KVU31" s="350"/>
      <c r="KVV31" s="350"/>
      <c r="KVW31" s="350"/>
      <c r="KVX31" s="350"/>
      <c r="KVY31" s="350"/>
      <c r="KVZ31" s="350"/>
      <c r="KWA31" s="350"/>
      <c r="KWB31" s="350"/>
      <c r="KWC31" s="350"/>
      <c r="KWD31" s="350"/>
      <c r="KWE31" s="350"/>
      <c r="KWF31" s="350"/>
      <c r="KWG31" s="350"/>
      <c r="KWH31" s="350"/>
      <c r="KWI31" s="350"/>
      <c r="KWJ31" s="350"/>
      <c r="KWK31" s="350"/>
      <c r="KWL31" s="350"/>
      <c r="KWM31" s="350"/>
      <c r="KWN31" s="350"/>
      <c r="KWO31" s="350"/>
      <c r="KWP31" s="350"/>
      <c r="KWQ31" s="350"/>
      <c r="KWR31" s="350"/>
      <c r="KWS31" s="350"/>
      <c r="KWT31" s="350"/>
      <c r="KWU31" s="350"/>
      <c r="KWV31" s="350"/>
      <c r="KWW31" s="350"/>
      <c r="KWX31" s="350"/>
      <c r="KWY31" s="350"/>
      <c r="KWZ31" s="350"/>
      <c r="KXA31" s="350"/>
      <c r="KXB31" s="350"/>
      <c r="KXC31" s="350"/>
      <c r="KXD31" s="350"/>
      <c r="KXE31" s="350"/>
      <c r="KXF31" s="350"/>
      <c r="KXG31" s="350"/>
      <c r="KXH31" s="350"/>
      <c r="KXI31" s="350"/>
      <c r="KXJ31" s="350"/>
      <c r="KXK31" s="350"/>
      <c r="KXL31" s="350"/>
      <c r="KXM31" s="350"/>
      <c r="KXN31" s="350"/>
      <c r="KXO31" s="350"/>
      <c r="KXP31" s="350"/>
      <c r="KXQ31" s="350"/>
      <c r="KXR31" s="350"/>
      <c r="KXS31" s="350"/>
      <c r="KXT31" s="350"/>
      <c r="KXU31" s="350"/>
      <c r="KXV31" s="350"/>
      <c r="KXW31" s="350"/>
      <c r="KXX31" s="350"/>
      <c r="KXY31" s="350"/>
      <c r="KXZ31" s="350"/>
      <c r="KYA31" s="350"/>
      <c r="KYB31" s="350"/>
      <c r="KYC31" s="350"/>
      <c r="KYD31" s="350"/>
      <c r="KYE31" s="350"/>
      <c r="KYF31" s="350"/>
      <c r="KYG31" s="350"/>
      <c r="KYH31" s="350"/>
      <c r="KYI31" s="350"/>
      <c r="KYJ31" s="350"/>
      <c r="KYK31" s="350"/>
      <c r="KYL31" s="350"/>
      <c r="KYM31" s="350"/>
      <c r="KYN31" s="350"/>
      <c r="KYO31" s="350"/>
      <c r="KYP31" s="350"/>
      <c r="KYQ31" s="350"/>
      <c r="KYR31" s="350"/>
      <c r="KYS31" s="350"/>
      <c r="KYT31" s="350"/>
      <c r="KYU31" s="350"/>
      <c r="KYV31" s="350"/>
      <c r="KYW31" s="350"/>
      <c r="KYX31" s="350"/>
      <c r="KYY31" s="350"/>
      <c r="KYZ31" s="350"/>
      <c r="KZA31" s="350"/>
      <c r="KZB31" s="350"/>
      <c r="KZC31" s="350"/>
      <c r="KZD31" s="350"/>
      <c r="KZE31" s="350"/>
      <c r="KZF31" s="350"/>
      <c r="KZG31" s="350"/>
      <c r="KZH31" s="350"/>
      <c r="KZI31" s="350"/>
      <c r="KZJ31" s="350"/>
      <c r="KZK31" s="350"/>
      <c r="KZL31" s="350"/>
      <c r="KZM31" s="350"/>
      <c r="KZN31" s="350"/>
      <c r="KZO31" s="350"/>
      <c r="KZP31" s="350"/>
      <c r="KZQ31" s="350"/>
      <c r="KZR31" s="350"/>
      <c r="KZS31" s="350"/>
      <c r="KZT31" s="350"/>
      <c r="KZU31" s="350"/>
      <c r="KZV31" s="350"/>
      <c r="KZW31" s="350"/>
      <c r="KZX31" s="350"/>
      <c r="KZY31" s="350"/>
      <c r="KZZ31" s="350"/>
      <c r="LAA31" s="350"/>
      <c r="LAB31" s="350"/>
      <c r="LAC31" s="350"/>
      <c r="LAD31" s="350"/>
      <c r="LAE31" s="350"/>
      <c r="LAF31" s="350"/>
      <c r="LAG31" s="350"/>
      <c r="LAH31" s="350"/>
      <c r="LAI31" s="350"/>
      <c r="LAJ31" s="350"/>
      <c r="LAK31" s="350"/>
      <c r="LAL31" s="350"/>
      <c r="LAM31" s="350"/>
      <c r="LAN31" s="350"/>
      <c r="LAO31" s="350"/>
      <c r="LAP31" s="350"/>
      <c r="LAQ31" s="350"/>
      <c r="LAR31" s="350"/>
      <c r="LAS31" s="350"/>
      <c r="LAT31" s="350"/>
      <c r="LAU31" s="350"/>
      <c r="LAV31" s="350"/>
      <c r="LAW31" s="350"/>
      <c r="LAX31" s="350"/>
      <c r="LAY31" s="350"/>
      <c r="LAZ31" s="350"/>
      <c r="LBA31" s="350"/>
      <c r="LBB31" s="350"/>
      <c r="LBC31" s="350"/>
      <c r="LBD31" s="350"/>
      <c r="LBE31" s="350"/>
      <c r="LBF31" s="350"/>
      <c r="LBG31" s="350"/>
      <c r="LBH31" s="350"/>
      <c r="LBI31" s="350"/>
      <c r="LBJ31" s="350"/>
      <c r="LBK31" s="350"/>
      <c r="LBL31" s="350"/>
      <c r="LBM31" s="350"/>
      <c r="LBN31" s="350"/>
      <c r="LBO31" s="350"/>
      <c r="LBP31" s="350"/>
      <c r="LBQ31" s="350"/>
      <c r="LBR31" s="350"/>
      <c r="LBS31" s="350"/>
      <c r="LBT31" s="350"/>
      <c r="LBU31" s="350"/>
      <c r="LBV31" s="350"/>
      <c r="LBW31" s="350"/>
      <c r="LBX31" s="350"/>
      <c r="LBY31" s="350"/>
      <c r="LBZ31" s="350"/>
      <c r="LCA31" s="350"/>
      <c r="LCB31" s="350"/>
      <c r="LCC31" s="350"/>
      <c r="LCD31" s="350"/>
      <c r="LCE31" s="350"/>
      <c r="LCF31" s="350"/>
      <c r="LCG31" s="350"/>
      <c r="LCH31" s="350"/>
      <c r="LCI31" s="350"/>
      <c r="LCJ31" s="350"/>
      <c r="LCK31" s="350"/>
      <c r="LCL31" s="350"/>
      <c r="LCM31" s="350"/>
      <c r="LCN31" s="350"/>
      <c r="LCO31" s="350"/>
      <c r="LCP31" s="350"/>
      <c r="LCQ31" s="350"/>
      <c r="LCR31" s="350"/>
      <c r="LCS31" s="350"/>
      <c r="LCT31" s="350"/>
      <c r="LCU31" s="350"/>
      <c r="LCV31" s="350"/>
      <c r="LCW31" s="350"/>
      <c r="LCX31" s="350"/>
      <c r="LCY31" s="350"/>
      <c r="LCZ31" s="350"/>
      <c r="LDA31" s="350"/>
      <c r="LDB31" s="350"/>
      <c r="LDC31" s="350"/>
      <c r="LDD31" s="350"/>
      <c r="LDE31" s="350"/>
      <c r="LDF31" s="350"/>
      <c r="LDG31" s="350"/>
      <c r="LDH31" s="350"/>
      <c r="LDI31" s="350"/>
      <c r="LDJ31" s="350"/>
      <c r="LDK31" s="350"/>
      <c r="LDL31" s="350"/>
      <c r="LDM31" s="350"/>
      <c r="LDN31" s="350"/>
      <c r="LDO31" s="350"/>
      <c r="LDP31" s="350"/>
      <c r="LDQ31" s="350"/>
      <c r="LDR31" s="350"/>
      <c r="LDS31" s="350"/>
      <c r="LDT31" s="350"/>
      <c r="LDU31" s="350"/>
      <c r="LDV31" s="350"/>
      <c r="LDW31" s="350"/>
      <c r="LDX31" s="350"/>
      <c r="LDY31" s="350"/>
      <c r="LDZ31" s="350"/>
      <c r="LEA31" s="350"/>
      <c r="LEB31" s="350"/>
      <c r="LEC31" s="350"/>
      <c r="LED31" s="350"/>
      <c r="LEE31" s="350"/>
      <c r="LEF31" s="350"/>
      <c r="LEG31" s="350"/>
      <c r="LEH31" s="350"/>
      <c r="LEI31" s="350"/>
      <c r="LEJ31" s="350"/>
      <c r="LEK31" s="350"/>
      <c r="LEL31" s="350"/>
      <c r="LEM31" s="350"/>
      <c r="LEN31" s="350"/>
      <c r="LEO31" s="350"/>
      <c r="LEP31" s="350"/>
      <c r="LEQ31" s="350"/>
      <c r="LER31" s="350"/>
      <c r="LES31" s="350"/>
      <c r="LET31" s="350"/>
      <c r="LEU31" s="350"/>
      <c r="LEV31" s="350"/>
      <c r="LEW31" s="350"/>
      <c r="LEX31" s="350"/>
      <c r="LEY31" s="350"/>
      <c r="LEZ31" s="350"/>
      <c r="LFA31" s="350"/>
      <c r="LFB31" s="350"/>
      <c r="LFC31" s="350"/>
      <c r="LFD31" s="350"/>
      <c r="LFE31" s="350"/>
      <c r="LFF31" s="350"/>
      <c r="LFG31" s="350"/>
      <c r="LFH31" s="350"/>
      <c r="LFI31" s="350"/>
      <c r="LFJ31" s="350"/>
      <c r="LFK31" s="350"/>
      <c r="LFL31" s="350"/>
      <c r="LFM31" s="350"/>
      <c r="LFN31" s="350"/>
      <c r="LFO31" s="350"/>
      <c r="LFP31" s="350"/>
      <c r="LFQ31" s="350"/>
      <c r="LFR31" s="350"/>
      <c r="LFS31" s="350"/>
      <c r="LFT31" s="350"/>
      <c r="LFU31" s="350"/>
      <c r="LFV31" s="350"/>
      <c r="LFW31" s="350"/>
      <c r="LFX31" s="350"/>
      <c r="LFY31" s="350"/>
      <c r="LFZ31" s="350"/>
      <c r="LGA31" s="350"/>
      <c r="LGB31" s="350"/>
      <c r="LGC31" s="350"/>
      <c r="LGD31" s="350"/>
      <c r="LGE31" s="350"/>
      <c r="LGF31" s="350"/>
      <c r="LGG31" s="350"/>
      <c r="LGH31" s="350"/>
      <c r="LGI31" s="350"/>
      <c r="LGJ31" s="350"/>
      <c r="LGK31" s="350"/>
      <c r="LGL31" s="350"/>
      <c r="LGM31" s="350"/>
      <c r="LGN31" s="350"/>
      <c r="LGO31" s="350"/>
      <c r="LGP31" s="350"/>
      <c r="LGQ31" s="350"/>
      <c r="LGR31" s="350"/>
      <c r="LGS31" s="350"/>
      <c r="LGT31" s="350"/>
      <c r="LGU31" s="350"/>
      <c r="LGV31" s="350"/>
      <c r="LGW31" s="350"/>
      <c r="LGX31" s="350"/>
      <c r="LGY31" s="350"/>
      <c r="LGZ31" s="350"/>
      <c r="LHA31" s="350"/>
      <c r="LHB31" s="350"/>
      <c r="LHC31" s="350"/>
      <c r="LHD31" s="350"/>
      <c r="LHE31" s="350"/>
      <c r="LHF31" s="350"/>
      <c r="LHG31" s="350"/>
      <c r="LHH31" s="350"/>
      <c r="LHI31" s="350"/>
      <c r="LHJ31" s="350"/>
      <c r="LHK31" s="350"/>
      <c r="LHL31" s="350"/>
      <c r="LHM31" s="350"/>
      <c r="LHN31" s="350"/>
      <c r="LHO31" s="350"/>
      <c r="LHP31" s="350"/>
      <c r="LHQ31" s="350"/>
      <c r="LHR31" s="350"/>
      <c r="LHS31" s="350"/>
      <c r="LHT31" s="350"/>
      <c r="LHU31" s="350"/>
      <c r="LHV31" s="350"/>
      <c r="LHW31" s="350"/>
      <c r="LHX31" s="350"/>
      <c r="LHY31" s="350"/>
      <c r="LHZ31" s="350"/>
      <c r="LIA31" s="350"/>
      <c r="LIB31" s="350"/>
      <c r="LIC31" s="350"/>
      <c r="LID31" s="350"/>
      <c r="LIE31" s="350"/>
      <c r="LIF31" s="350"/>
      <c r="LIG31" s="350"/>
      <c r="LIH31" s="350"/>
      <c r="LII31" s="350"/>
      <c r="LIJ31" s="350"/>
      <c r="LIK31" s="350"/>
      <c r="LIL31" s="350"/>
      <c r="LIM31" s="350"/>
      <c r="LIN31" s="350"/>
      <c r="LIO31" s="350"/>
      <c r="LIP31" s="350"/>
      <c r="LIQ31" s="350"/>
      <c r="LIR31" s="350"/>
      <c r="LIS31" s="350"/>
      <c r="LIT31" s="350"/>
      <c r="LIU31" s="350"/>
      <c r="LIV31" s="350"/>
      <c r="LIW31" s="350"/>
      <c r="LIX31" s="350"/>
      <c r="LIY31" s="350"/>
      <c r="LIZ31" s="350"/>
      <c r="LJA31" s="350"/>
      <c r="LJB31" s="350"/>
      <c r="LJC31" s="350"/>
      <c r="LJD31" s="350"/>
      <c r="LJE31" s="350"/>
      <c r="LJF31" s="350"/>
      <c r="LJG31" s="350"/>
      <c r="LJH31" s="350"/>
      <c r="LJI31" s="350"/>
      <c r="LJJ31" s="350"/>
      <c r="LJK31" s="350"/>
      <c r="LJL31" s="350"/>
      <c r="LJM31" s="350"/>
      <c r="LJN31" s="350"/>
      <c r="LJO31" s="350"/>
      <c r="LJP31" s="350"/>
      <c r="LJQ31" s="350"/>
      <c r="LJR31" s="350"/>
      <c r="LJS31" s="350"/>
      <c r="LJT31" s="350"/>
      <c r="LJU31" s="350"/>
      <c r="LJV31" s="350"/>
      <c r="LJW31" s="350"/>
      <c r="LJX31" s="350"/>
      <c r="LJY31" s="350"/>
      <c r="LJZ31" s="350"/>
      <c r="LKA31" s="350"/>
      <c r="LKB31" s="350"/>
      <c r="LKC31" s="350"/>
      <c r="LKD31" s="350"/>
      <c r="LKE31" s="350"/>
      <c r="LKF31" s="350"/>
      <c r="LKG31" s="350"/>
      <c r="LKH31" s="350"/>
      <c r="LKI31" s="350"/>
      <c r="LKJ31" s="350"/>
      <c r="LKK31" s="350"/>
      <c r="LKL31" s="350"/>
      <c r="LKM31" s="350"/>
      <c r="LKN31" s="350"/>
      <c r="LKO31" s="350"/>
      <c r="LKP31" s="350"/>
      <c r="LKQ31" s="350"/>
      <c r="LKR31" s="350"/>
      <c r="LKS31" s="350"/>
      <c r="LKT31" s="350"/>
      <c r="LKU31" s="350"/>
      <c r="LKV31" s="350"/>
      <c r="LKW31" s="350"/>
      <c r="LKX31" s="350"/>
      <c r="LKY31" s="350"/>
      <c r="LKZ31" s="350"/>
      <c r="LLA31" s="350"/>
      <c r="LLB31" s="350"/>
      <c r="LLC31" s="350"/>
      <c r="LLD31" s="350"/>
      <c r="LLE31" s="350"/>
      <c r="LLF31" s="350"/>
      <c r="LLG31" s="350"/>
      <c r="LLH31" s="350"/>
      <c r="LLI31" s="350"/>
      <c r="LLJ31" s="350"/>
      <c r="LLK31" s="350"/>
      <c r="LLL31" s="350"/>
      <c r="LLM31" s="350"/>
      <c r="LLN31" s="350"/>
      <c r="LLO31" s="350"/>
      <c r="LLP31" s="350"/>
      <c r="LLQ31" s="350"/>
      <c r="LLR31" s="350"/>
      <c r="LLS31" s="350"/>
      <c r="LLT31" s="350"/>
      <c r="LLU31" s="350"/>
      <c r="LLV31" s="350"/>
      <c r="LLW31" s="350"/>
      <c r="LLX31" s="350"/>
      <c r="LLY31" s="350"/>
      <c r="LLZ31" s="350"/>
      <c r="LMA31" s="350"/>
      <c r="LMB31" s="350"/>
      <c r="LMC31" s="350"/>
      <c r="LMD31" s="350"/>
      <c r="LME31" s="350"/>
      <c r="LMF31" s="350"/>
      <c r="LMG31" s="350"/>
      <c r="LMH31" s="350"/>
      <c r="LMI31" s="350"/>
      <c r="LMJ31" s="350"/>
      <c r="LMK31" s="350"/>
      <c r="LML31" s="350"/>
      <c r="LMM31" s="350"/>
      <c r="LMN31" s="350"/>
      <c r="LMO31" s="350"/>
      <c r="LMP31" s="350"/>
      <c r="LMQ31" s="350"/>
      <c r="LMR31" s="350"/>
      <c r="LMS31" s="350"/>
      <c r="LMT31" s="350"/>
      <c r="LMU31" s="350"/>
      <c r="LMV31" s="350"/>
      <c r="LMW31" s="350"/>
      <c r="LMX31" s="350"/>
      <c r="LMY31" s="350"/>
      <c r="LMZ31" s="350"/>
      <c r="LNA31" s="350"/>
      <c r="LNB31" s="350"/>
      <c r="LNC31" s="350"/>
      <c r="LND31" s="350"/>
      <c r="LNE31" s="350"/>
      <c r="LNF31" s="350"/>
      <c r="LNG31" s="350"/>
      <c r="LNH31" s="350"/>
      <c r="LNI31" s="350"/>
      <c r="LNJ31" s="350"/>
      <c r="LNK31" s="350"/>
      <c r="LNL31" s="350"/>
      <c r="LNM31" s="350"/>
      <c r="LNN31" s="350"/>
      <c r="LNO31" s="350"/>
      <c r="LNP31" s="350"/>
      <c r="LNQ31" s="350"/>
      <c r="LNR31" s="350"/>
      <c r="LNS31" s="350"/>
      <c r="LNT31" s="350"/>
      <c r="LNU31" s="350"/>
      <c r="LNV31" s="350"/>
      <c r="LNW31" s="350"/>
      <c r="LNX31" s="350"/>
      <c r="LNY31" s="350"/>
      <c r="LNZ31" s="350"/>
      <c r="LOA31" s="350"/>
      <c r="LOB31" s="350"/>
      <c r="LOC31" s="350"/>
      <c r="LOD31" s="350"/>
      <c r="LOE31" s="350"/>
      <c r="LOF31" s="350"/>
      <c r="LOG31" s="350"/>
      <c r="LOH31" s="350"/>
      <c r="LOI31" s="350"/>
      <c r="LOJ31" s="350"/>
      <c r="LOK31" s="350"/>
      <c r="LOL31" s="350"/>
      <c r="LOM31" s="350"/>
      <c r="LON31" s="350"/>
      <c r="LOO31" s="350"/>
      <c r="LOP31" s="350"/>
      <c r="LOQ31" s="350"/>
      <c r="LOR31" s="350"/>
      <c r="LOS31" s="350"/>
      <c r="LOT31" s="350"/>
      <c r="LOU31" s="350"/>
      <c r="LOV31" s="350"/>
      <c r="LOW31" s="350"/>
      <c r="LOX31" s="350"/>
      <c r="LOY31" s="350"/>
      <c r="LOZ31" s="350"/>
      <c r="LPA31" s="350"/>
      <c r="LPB31" s="350"/>
      <c r="LPC31" s="350"/>
      <c r="LPD31" s="350"/>
      <c r="LPE31" s="350"/>
      <c r="LPF31" s="350"/>
      <c r="LPG31" s="350"/>
      <c r="LPH31" s="350"/>
      <c r="LPI31" s="350"/>
      <c r="LPJ31" s="350"/>
      <c r="LPK31" s="350"/>
      <c r="LPL31" s="350"/>
      <c r="LPM31" s="350"/>
      <c r="LPN31" s="350"/>
      <c r="LPO31" s="350"/>
      <c r="LPP31" s="350"/>
      <c r="LPQ31" s="350"/>
      <c r="LPR31" s="350"/>
      <c r="LPS31" s="350"/>
      <c r="LPT31" s="350"/>
      <c r="LPU31" s="350"/>
      <c r="LPV31" s="350"/>
      <c r="LPW31" s="350"/>
      <c r="LPX31" s="350"/>
      <c r="LPY31" s="350"/>
      <c r="LPZ31" s="350"/>
      <c r="LQA31" s="350"/>
      <c r="LQB31" s="350"/>
      <c r="LQC31" s="350"/>
      <c r="LQD31" s="350"/>
      <c r="LQE31" s="350"/>
      <c r="LQF31" s="350"/>
      <c r="LQG31" s="350"/>
      <c r="LQH31" s="350"/>
      <c r="LQI31" s="350"/>
      <c r="LQJ31" s="350"/>
      <c r="LQK31" s="350"/>
      <c r="LQL31" s="350"/>
      <c r="LQM31" s="350"/>
      <c r="LQN31" s="350"/>
      <c r="LQO31" s="350"/>
      <c r="LQP31" s="350"/>
      <c r="LQQ31" s="350"/>
      <c r="LQR31" s="350"/>
      <c r="LQS31" s="350"/>
      <c r="LQT31" s="350"/>
      <c r="LQU31" s="350"/>
      <c r="LQV31" s="350"/>
      <c r="LQW31" s="350"/>
      <c r="LQX31" s="350"/>
      <c r="LQY31" s="350"/>
      <c r="LQZ31" s="350"/>
      <c r="LRA31" s="350"/>
      <c r="LRB31" s="350"/>
      <c r="LRC31" s="350"/>
      <c r="LRD31" s="350"/>
      <c r="LRE31" s="350"/>
      <c r="LRF31" s="350"/>
      <c r="LRG31" s="350"/>
      <c r="LRH31" s="350"/>
      <c r="LRI31" s="350"/>
      <c r="LRJ31" s="350"/>
      <c r="LRK31" s="350"/>
      <c r="LRL31" s="350"/>
      <c r="LRM31" s="350"/>
      <c r="LRN31" s="350"/>
      <c r="LRO31" s="350"/>
      <c r="LRP31" s="350"/>
      <c r="LRQ31" s="350"/>
      <c r="LRR31" s="350"/>
      <c r="LRS31" s="350"/>
      <c r="LRT31" s="350"/>
      <c r="LRU31" s="350"/>
      <c r="LRV31" s="350"/>
      <c r="LRW31" s="350"/>
      <c r="LRX31" s="350"/>
      <c r="LRY31" s="350"/>
      <c r="LRZ31" s="350"/>
      <c r="LSA31" s="350"/>
      <c r="LSB31" s="350"/>
      <c r="LSC31" s="350"/>
      <c r="LSD31" s="350"/>
      <c r="LSE31" s="350"/>
      <c r="LSF31" s="350"/>
      <c r="LSG31" s="350"/>
      <c r="LSH31" s="350"/>
      <c r="LSI31" s="350"/>
      <c r="LSJ31" s="350"/>
      <c r="LSK31" s="350"/>
      <c r="LSL31" s="350"/>
      <c r="LSM31" s="350"/>
      <c r="LSN31" s="350"/>
      <c r="LSO31" s="350"/>
      <c r="LSP31" s="350"/>
      <c r="LSQ31" s="350"/>
      <c r="LSR31" s="350"/>
      <c r="LSS31" s="350"/>
      <c r="LST31" s="350"/>
      <c r="LSU31" s="350"/>
      <c r="LSV31" s="350"/>
      <c r="LSW31" s="350"/>
      <c r="LSX31" s="350"/>
      <c r="LSY31" s="350"/>
      <c r="LSZ31" s="350"/>
      <c r="LTA31" s="350"/>
      <c r="LTB31" s="350"/>
      <c r="LTC31" s="350"/>
      <c r="LTD31" s="350"/>
      <c r="LTE31" s="350"/>
      <c r="LTF31" s="350"/>
      <c r="LTG31" s="350"/>
      <c r="LTH31" s="350"/>
      <c r="LTI31" s="350"/>
      <c r="LTJ31" s="350"/>
      <c r="LTK31" s="350"/>
      <c r="LTL31" s="350"/>
      <c r="LTM31" s="350"/>
      <c r="LTN31" s="350"/>
      <c r="LTO31" s="350"/>
      <c r="LTP31" s="350"/>
      <c r="LTQ31" s="350"/>
      <c r="LTR31" s="350"/>
      <c r="LTS31" s="350"/>
      <c r="LTT31" s="350"/>
      <c r="LTU31" s="350"/>
      <c r="LTV31" s="350"/>
      <c r="LTW31" s="350"/>
      <c r="LTX31" s="350"/>
      <c r="LTY31" s="350"/>
      <c r="LTZ31" s="350"/>
      <c r="LUA31" s="350"/>
      <c r="LUB31" s="350"/>
      <c r="LUC31" s="350"/>
      <c r="LUD31" s="350"/>
      <c r="LUE31" s="350"/>
      <c r="LUF31" s="350"/>
      <c r="LUG31" s="350"/>
      <c r="LUH31" s="350"/>
      <c r="LUI31" s="350"/>
      <c r="LUJ31" s="350"/>
      <c r="LUK31" s="350"/>
      <c r="LUL31" s="350"/>
      <c r="LUM31" s="350"/>
      <c r="LUN31" s="350"/>
      <c r="LUO31" s="350"/>
      <c r="LUP31" s="350"/>
      <c r="LUQ31" s="350"/>
      <c r="LUR31" s="350"/>
      <c r="LUS31" s="350"/>
      <c r="LUT31" s="350"/>
      <c r="LUU31" s="350"/>
      <c r="LUV31" s="350"/>
      <c r="LUW31" s="350"/>
      <c r="LUX31" s="350"/>
      <c r="LUY31" s="350"/>
      <c r="LUZ31" s="350"/>
      <c r="LVA31" s="350"/>
      <c r="LVB31" s="350"/>
      <c r="LVC31" s="350"/>
      <c r="LVD31" s="350"/>
      <c r="LVE31" s="350"/>
      <c r="LVF31" s="350"/>
      <c r="LVG31" s="350"/>
      <c r="LVH31" s="350"/>
      <c r="LVI31" s="350"/>
      <c r="LVJ31" s="350"/>
      <c r="LVK31" s="350"/>
      <c r="LVL31" s="350"/>
      <c r="LVM31" s="350"/>
      <c r="LVN31" s="350"/>
      <c r="LVO31" s="350"/>
      <c r="LVP31" s="350"/>
      <c r="LVQ31" s="350"/>
      <c r="LVR31" s="350"/>
      <c r="LVS31" s="350"/>
      <c r="LVT31" s="350"/>
      <c r="LVU31" s="350"/>
      <c r="LVV31" s="350"/>
      <c r="LVW31" s="350"/>
      <c r="LVX31" s="350"/>
      <c r="LVY31" s="350"/>
      <c r="LVZ31" s="350"/>
      <c r="LWA31" s="350"/>
      <c r="LWB31" s="350"/>
      <c r="LWC31" s="350"/>
      <c r="LWD31" s="350"/>
      <c r="LWE31" s="350"/>
      <c r="LWF31" s="350"/>
      <c r="LWG31" s="350"/>
      <c r="LWH31" s="350"/>
      <c r="LWI31" s="350"/>
      <c r="LWJ31" s="350"/>
      <c r="LWK31" s="350"/>
      <c r="LWL31" s="350"/>
      <c r="LWM31" s="350"/>
      <c r="LWN31" s="350"/>
      <c r="LWO31" s="350"/>
      <c r="LWP31" s="350"/>
      <c r="LWQ31" s="350"/>
      <c r="LWR31" s="350"/>
      <c r="LWS31" s="350"/>
      <c r="LWT31" s="350"/>
      <c r="LWU31" s="350"/>
      <c r="LWV31" s="350"/>
      <c r="LWW31" s="350"/>
      <c r="LWX31" s="350"/>
      <c r="LWY31" s="350"/>
      <c r="LWZ31" s="350"/>
      <c r="LXA31" s="350"/>
      <c r="LXB31" s="350"/>
      <c r="LXC31" s="350"/>
      <c r="LXD31" s="350"/>
      <c r="LXE31" s="350"/>
      <c r="LXF31" s="350"/>
      <c r="LXG31" s="350"/>
      <c r="LXH31" s="350"/>
      <c r="LXI31" s="350"/>
      <c r="LXJ31" s="350"/>
      <c r="LXK31" s="350"/>
      <c r="LXL31" s="350"/>
      <c r="LXM31" s="350"/>
      <c r="LXN31" s="350"/>
      <c r="LXO31" s="350"/>
      <c r="LXP31" s="350"/>
      <c r="LXQ31" s="350"/>
      <c r="LXR31" s="350"/>
      <c r="LXS31" s="350"/>
      <c r="LXT31" s="350"/>
      <c r="LXU31" s="350"/>
      <c r="LXV31" s="350"/>
      <c r="LXW31" s="350"/>
      <c r="LXX31" s="350"/>
      <c r="LXY31" s="350"/>
      <c r="LXZ31" s="350"/>
      <c r="LYA31" s="350"/>
      <c r="LYB31" s="350"/>
      <c r="LYC31" s="350"/>
      <c r="LYD31" s="350"/>
      <c r="LYE31" s="350"/>
      <c r="LYF31" s="350"/>
      <c r="LYG31" s="350"/>
      <c r="LYH31" s="350"/>
      <c r="LYI31" s="350"/>
      <c r="LYJ31" s="350"/>
      <c r="LYK31" s="350"/>
      <c r="LYL31" s="350"/>
      <c r="LYM31" s="350"/>
      <c r="LYN31" s="350"/>
      <c r="LYO31" s="350"/>
      <c r="LYP31" s="350"/>
      <c r="LYQ31" s="350"/>
      <c r="LYR31" s="350"/>
      <c r="LYS31" s="350"/>
      <c r="LYT31" s="350"/>
      <c r="LYU31" s="350"/>
      <c r="LYV31" s="350"/>
      <c r="LYW31" s="350"/>
      <c r="LYX31" s="350"/>
      <c r="LYY31" s="350"/>
      <c r="LYZ31" s="350"/>
      <c r="LZA31" s="350"/>
      <c r="LZB31" s="350"/>
      <c r="LZC31" s="350"/>
      <c r="LZD31" s="350"/>
      <c r="LZE31" s="350"/>
      <c r="LZF31" s="350"/>
      <c r="LZG31" s="350"/>
      <c r="LZH31" s="350"/>
      <c r="LZI31" s="350"/>
      <c r="LZJ31" s="350"/>
      <c r="LZK31" s="350"/>
      <c r="LZL31" s="350"/>
      <c r="LZM31" s="350"/>
      <c r="LZN31" s="350"/>
      <c r="LZO31" s="350"/>
      <c r="LZP31" s="350"/>
      <c r="LZQ31" s="350"/>
      <c r="LZR31" s="350"/>
      <c r="LZS31" s="350"/>
      <c r="LZT31" s="350"/>
      <c r="LZU31" s="350"/>
      <c r="LZV31" s="350"/>
      <c r="LZW31" s="350"/>
      <c r="LZX31" s="350"/>
      <c r="LZY31" s="350"/>
      <c r="LZZ31" s="350"/>
      <c r="MAA31" s="350"/>
      <c r="MAB31" s="350"/>
      <c r="MAC31" s="350"/>
      <c r="MAD31" s="350"/>
      <c r="MAE31" s="350"/>
      <c r="MAF31" s="350"/>
      <c r="MAG31" s="350"/>
      <c r="MAH31" s="350"/>
      <c r="MAI31" s="350"/>
      <c r="MAJ31" s="350"/>
      <c r="MAK31" s="350"/>
      <c r="MAL31" s="350"/>
      <c r="MAM31" s="350"/>
      <c r="MAN31" s="350"/>
      <c r="MAO31" s="350"/>
      <c r="MAP31" s="350"/>
      <c r="MAQ31" s="350"/>
      <c r="MAR31" s="350"/>
      <c r="MAS31" s="350"/>
      <c r="MAT31" s="350"/>
      <c r="MAU31" s="350"/>
      <c r="MAV31" s="350"/>
      <c r="MAW31" s="350"/>
      <c r="MAX31" s="350"/>
      <c r="MAY31" s="350"/>
      <c r="MAZ31" s="350"/>
      <c r="MBA31" s="350"/>
      <c r="MBB31" s="350"/>
      <c r="MBC31" s="350"/>
      <c r="MBD31" s="350"/>
      <c r="MBE31" s="350"/>
      <c r="MBF31" s="350"/>
      <c r="MBG31" s="350"/>
      <c r="MBH31" s="350"/>
      <c r="MBI31" s="350"/>
      <c r="MBJ31" s="350"/>
      <c r="MBK31" s="350"/>
      <c r="MBL31" s="350"/>
      <c r="MBM31" s="350"/>
      <c r="MBN31" s="350"/>
      <c r="MBO31" s="350"/>
      <c r="MBP31" s="350"/>
      <c r="MBQ31" s="350"/>
      <c r="MBR31" s="350"/>
      <c r="MBS31" s="350"/>
      <c r="MBT31" s="350"/>
      <c r="MBU31" s="350"/>
      <c r="MBV31" s="350"/>
      <c r="MBW31" s="350"/>
      <c r="MBX31" s="350"/>
      <c r="MBY31" s="350"/>
      <c r="MBZ31" s="350"/>
      <c r="MCA31" s="350"/>
      <c r="MCB31" s="350"/>
      <c r="MCC31" s="350"/>
      <c r="MCD31" s="350"/>
      <c r="MCE31" s="350"/>
      <c r="MCF31" s="350"/>
      <c r="MCG31" s="350"/>
      <c r="MCH31" s="350"/>
      <c r="MCI31" s="350"/>
      <c r="MCJ31" s="350"/>
      <c r="MCK31" s="350"/>
      <c r="MCL31" s="350"/>
      <c r="MCM31" s="350"/>
      <c r="MCN31" s="350"/>
      <c r="MCO31" s="350"/>
      <c r="MCP31" s="350"/>
      <c r="MCQ31" s="350"/>
      <c r="MCR31" s="350"/>
      <c r="MCS31" s="350"/>
      <c r="MCT31" s="350"/>
      <c r="MCU31" s="350"/>
      <c r="MCV31" s="350"/>
      <c r="MCW31" s="350"/>
      <c r="MCX31" s="350"/>
      <c r="MCY31" s="350"/>
      <c r="MCZ31" s="350"/>
      <c r="MDA31" s="350"/>
      <c r="MDB31" s="350"/>
      <c r="MDC31" s="350"/>
      <c r="MDD31" s="350"/>
      <c r="MDE31" s="350"/>
      <c r="MDF31" s="350"/>
      <c r="MDG31" s="350"/>
      <c r="MDH31" s="350"/>
      <c r="MDI31" s="350"/>
      <c r="MDJ31" s="350"/>
      <c r="MDK31" s="350"/>
      <c r="MDL31" s="350"/>
      <c r="MDM31" s="350"/>
      <c r="MDN31" s="350"/>
      <c r="MDO31" s="350"/>
      <c r="MDP31" s="350"/>
      <c r="MDQ31" s="350"/>
      <c r="MDR31" s="350"/>
      <c r="MDS31" s="350"/>
      <c r="MDT31" s="350"/>
      <c r="MDU31" s="350"/>
      <c r="MDV31" s="350"/>
      <c r="MDW31" s="350"/>
      <c r="MDX31" s="350"/>
      <c r="MDY31" s="350"/>
      <c r="MDZ31" s="350"/>
      <c r="MEA31" s="350"/>
      <c r="MEB31" s="350"/>
      <c r="MEC31" s="350"/>
      <c r="MED31" s="350"/>
      <c r="MEE31" s="350"/>
      <c r="MEF31" s="350"/>
      <c r="MEG31" s="350"/>
      <c r="MEH31" s="350"/>
      <c r="MEI31" s="350"/>
      <c r="MEJ31" s="350"/>
      <c r="MEK31" s="350"/>
      <c r="MEL31" s="350"/>
      <c r="MEM31" s="350"/>
      <c r="MEN31" s="350"/>
      <c r="MEO31" s="350"/>
      <c r="MEP31" s="350"/>
      <c r="MEQ31" s="350"/>
      <c r="MER31" s="350"/>
      <c r="MES31" s="350"/>
      <c r="MET31" s="350"/>
      <c r="MEU31" s="350"/>
      <c r="MEV31" s="350"/>
      <c r="MEW31" s="350"/>
      <c r="MEX31" s="350"/>
      <c r="MEY31" s="350"/>
      <c r="MEZ31" s="350"/>
      <c r="MFA31" s="350"/>
      <c r="MFB31" s="350"/>
      <c r="MFC31" s="350"/>
      <c r="MFD31" s="350"/>
      <c r="MFE31" s="350"/>
      <c r="MFF31" s="350"/>
      <c r="MFG31" s="350"/>
      <c r="MFH31" s="350"/>
      <c r="MFI31" s="350"/>
      <c r="MFJ31" s="350"/>
      <c r="MFK31" s="350"/>
      <c r="MFL31" s="350"/>
      <c r="MFM31" s="350"/>
      <c r="MFN31" s="350"/>
      <c r="MFO31" s="350"/>
      <c r="MFP31" s="350"/>
      <c r="MFQ31" s="350"/>
      <c r="MFR31" s="350"/>
      <c r="MFS31" s="350"/>
      <c r="MFT31" s="350"/>
      <c r="MFU31" s="350"/>
      <c r="MFV31" s="350"/>
      <c r="MFW31" s="350"/>
      <c r="MFX31" s="350"/>
      <c r="MFY31" s="350"/>
      <c r="MFZ31" s="350"/>
      <c r="MGA31" s="350"/>
      <c r="MGB31" s="350"/>
      <c r="MGC31" s="350"/>
      <c r="MGD31" s="350"/>
      <c r="MGE31" s="350"/>
      <c r="MGF31" s="350"/>
      <c r="MGG31" s="350"/>
      <c r="MGH31" s="350"/>
      <c r="MGI31" s="350"/>
      <c r="MGJ31" s="350"/>
      <c r="MGK31" s="350"/>
      <c r="MGL31" s="350"/>
      <c r="MGM31" s="350"/>
      <c r="MGN31" s="350"/>
      <c r="MGO31" s="350"/>
      <c r="MGP31" s="350"/>
      <c r="MGQ31" s="350"/>
      <c r="MGR31" s="350"/>
      <c r="MGS31" s="350"/>
      <c r="MGT31" s="350"/>
      <c r="MGU31" s="350"/>
      <c r="MGV31" s="350"/>
      <c r="MGW31" s="350"/>
      <c r="MGX31" s="350"/>
      <c r="MGY31" s="350"/>
      <c r="MGZ31" s="350"/>
      <c r="MHA31" s="350"/>
      <c r="MHB31" s="350"/>
      <c r="MHC31" s="350"/>
      <c r="MHD31" s="350"/>
      <c r="MHE31" s="350"/>
      <c r="MHF31" s="350"/>
      <c r="MHG31" s="350"/>
      <c r="MHH31" s="350"/>
      <c r="MHI31" s="350"/>
      <c r="MHJ31" s="350"/>
      <c r="MHK31" s="350"/>
      <c r="MHL31" s="350"/>
      <c r="MHM31" s="350"/>
      <c r="MHN31" s="350"/>
      <c r="MHO31" s="350"/>
      <c r="MHP31" s="350"/>
      <c r="MHQ31" s="350"/>
      <c r="MHR31" s="350"/>
      <c r="MHS31" s="350"/>
      <c r="MHT31" s="350"/>
      <c r="MHU31" s="350"/>
      <c r="MHV31" s="350"/>
      <c r="MHW31" s="350"/>
      <c r="MHX31" s="350"/>
      <c r="MHY31" s="350"/>
      <c r="MHZ31" s="350"/>
      <c r="MIA31" s="350"/>
      <c r="MIB31" s="350"/>
      <c r="MIC31" s="350"/>
      <c r="MID31" s="350"/>
      <c r="MIE31" s="350"/>
      <c r="MIF31" s="350"/>
      <c r="MIG31" s="350"/>
      <c r="MIH31" s="350"/>
      <c r="MII31" s="350"/>
      <c r="MIJ31" s="350"/>
      <c r="MIK31" s="350"/>
      <c r="MIL31" s="350"/>
      <c r="MIM31" s="350"/>
      <c r="MIN31" s="350"/>
      <c r="MIO31" s="350"/>
      <c r="MIP31" s="350"/>
      <c r="MIQ31" s="350"/>
      <c r="MIR31" s="350"/>
      <c r="MIS31" s="350"/>
      <c r="MIT31" s="350"/>
      <c r="MIU31" s="350"/>
      <c r="MIV31" s="350"/>
      <c r="MIW31" s="350"/>
      <c r="MIX31" s="350"/>
      <c r="MIY31" s="350"/>
      <c r="MIZ31" s="350"/>
      <c r="MJA31" s="350"/>
      <c r="MJB31" s="350"/>
      <c r="MJC31" s="350"/>
      <c r="MJD31" s="350"/>
      <c r="MJE31" s="350"/>
      <c r="MJF31" s="350"/>
      <c r="MJG31" s="350"/>
      <c r="MJH31" s="350"/>
      <c r="MJI31" s="350"/>
      <c r="MJJ31" s="350"/>
      <c r="MJK31" s="350"/>
      <c r="MJL31" s="350"/>
      <c r="MJM31" s="350"/>
      <c r="MJN31" s="350"/>
      <c r="MJO31" s="350"/>
      <c r="MJP31" s="350"/>
      <c r="MJQ31" s="350"/>
      <c r="MJR31" s="350"/>
      <c r="MJS31" s="350"/>
      <c r="MJT31" s="350"/>
      <c r="MJU31" s="350"/>
      <c r="MJV31" s="350"/>
      <c r="MJW31" s="350"/>
      <c r="MJX31" s="350"/>
      <c r="MJY31" s="350"/>
      <c r="MJZ31" s="350"/>
      <c r="MKA31" s="350"/>
      <c r="MKB31" s="350"/>
      <c r="MKC31" s="350"/>
      <c r="MKD31" s="350"/>
      <c r="MKE31" s="350"/>
      <c r="MKF31" s="350"/>
      <c r="MKG31" s="350"/>
      <c r="MKH31" s="350"/>
      <c r="MKI31" s="350"/>
      <c r="MKJ31" s="350"/>
      <c r="MKK31" s="350"/>
      <c r="MKL31" s="350"/>
      <c r="MKM31" s="350"/>
      <c r="MKN31" s="350"/>
      <c r="MKO31" s="350"/>
      <c r="MKP31" s="350"/>
      <c r="MKQ31" s="350"/>
      <c r="MKR31" s="350"/>
      <c r="MKS31" s="350"/>
      <c r="MKT31" s="350"/>
      <c r="MKU31" s="350"/>
      <c r="MKV31" s="350"/>
      <c r="MKW31" s="350"/>
      <c r="MKX31" s="350"/>
      <c r="MKY31" s="350"/>
      <c r="MKZ31" s="350"/>
      <c r="MLA31" s="350"/>
      <c r="MLB31" s="350"/>
      <c r="MLC31" s="350"/>
      <c r="MLD31" s="350"/>
      <c r="MLE31" s="350"/>
      <c r="MLF31" s="350"/>
      <c r="MLG31" s="350"/>
      <c r="MLH31" s="350"/>
      <c r="MLI31" s="350"/>
      <c r="MLJ31" s="350"/>
      <c r="MLK31" s="350"/>
      <c r="MLL31" s="350"/>
      <c r="MLM31" s="350"/>
      <c r="MLN31" s="350"/>
      <c r="MLO31" s="350"/>
      <c r="MLP31" s="350"/>
      <c r="MLQ31" s="350"/>
      <c r="MLR31" s="350"/>
      <c r="MLS31" s="350"/>
      <c r="MLT31" s="350"/>
      <c r="MLU31" s="350"/>
      <c r="MLV31" s="350"/>
      <c r="MLW31" s="350"/>
      <c r="MLX31" s="350"/>
      <c r="MLY31" s="350"/>
      <c r="MLZ31" s="350"/>
      <c r="MMA31" s="350"/>
      <c r="MMB31" s="350"/>
      <c r="MMC31" s="350"/>
      <c r="MMD31" s="350"/>
      <c r="MME31" s="350"/>
      <c r="MMF31" s="350"/>
      <c r="MMG31" s="350"/>
      <c r="MMH31" s="350"/>
      <c r="MMI31" s="350"/>
      <c r="MMJ31" s="350"/>
      <c r="MMK31" s="350"/>
      <c r="MML31" s="350"/>
      <c r="MMM31" s="350"/>
      <c r="MMN31" s="350"/>
      <c r="MMO31" s="350"/>
      <c r="MMP31" s="350"/>
      <c r="MMQ31" s="350"/>
      <c r="MMR31" s="350"/>
      <c r="MMS31" s="350"/>
      <c r="MMT31" s="350"/>
      <c r="MMU31" s="350"/>
      <c r="MMV31" s="350"/>
      <c r="MMW31" s="350"/>
      <c r="MMX31" s="350"/>
      <c r="MMY31" s="350"/>
      <c r="MMZ31" s="350"/>
      <c r="MNA31" s="350"/>
      <c r="MNB31" s="350"/>
      <c r="MNC31" s="350"/>
      <c r="MND31" s="350"/>
      <c r="MNE31" s="350"/>
      <c r="MNF31" s="350"/>
      <c r="MNG31" s="350"/>
      <c r="MNH31" s="350"/>
      <c r="MNI31" s="350"/>
      <c r="MNJ31" s="350"/>
      <c r="MNK31" s="350"/>
      <c r="MNL31" s="350"/>
      <c r="MNM31" s="350"/>
      <c r="MNN31" s="350"/>
      <c r="MNO31" s="350"/>
      <c r="MNP31" s="350"/>
      <c r="MNQ31" s="350"/>
      <c r="MNR31" s="350"/>
      <c r="MNS31" s="350"/>
      <c r="MNT31" s="350"/>
      <c r="MNU31" s="350"/>
      <c r="MNV31" s="350"/>
      <c r="MNW31" s="350"/>
      <c r="MNX31" s="350"/>
      <c r="MNY31" s="350"/>
      <c r="MNZ31" s="350"/>
      <c r="MOA31" s="350"/>
      <c r="MOB31" s="350"/>
      <c r="MOC31" s="350"/>
      <c r="MOD31" s="350"/>
      <c r="MOE31" s="350"/>
      <c r="MOF31" s="350"/>
      <c r="MOG31" s="350"/>
      <c r="MOH31" s="350"/>
      <c r="MOI31" s="350"/>
      <c r="MOJ31" s="350"/>
      <c r="MOK31" s="350"/>
      <c r="MOL31" s="350"/>
      <c r="MOM31" s="350"/>
      <c r="MON31" s="350"/>
      <c r="MOO31" s="350"/>
      <c r="MOP31" s="350"/>
      <c r="MOQ31" s="350"/>
      <c r="MOR31" s="350"/>
      <c r="MOS31" s="350"/>
      <c r="MOT31" s="350"/>
      <c r="MOU31" s="350"/>
      <c r="MOV31" s="350"/>
      <c r="MOW31" s="350"/>
      <c r="MOX31" s="350"/>
      <c r="MOY31" s="350"/>
      <c r="MOZ31" s="350"/>
      <c r="MPA31" s="350"/>
      <c r="MPB31" s="350"/>
      <c r="MPC31" s="350"/>
      <c r="MPD31" s="350"/>
      <c r="MPE31" s="350"/>
      <c r="MPF31" s="350"/>
      <c r="MPG31" s="350"/>
      <c r="MPH31" s="350"/>
      <c r="MPI31" s="350"/>
      <c r="MPJ31" s="350"/>
      <c r="MPK31" s="350"/>
      <c r="MPL31" s="350"/>
      <c r="MPM31" s="350"/>
      <c r="MPN31" s="350"/>
      <c r="MPO31" s="350"/>
      <c r="MPP31" s="350"/>
      <c r="MPQ31" s="350"/>
      <c r="MPR31" s="350"/>
      <c r="MPS31" s="350"/>
      <c r="MPT31" s="350"/>
      <c r="MPU31" s="350"/>
      <c r="MPV31" s="350"/>
      <c r="MPW31" s="350"/>
      <c r="MPX31" s="350"/>
      <c r="MPY31" s="350"/>
      <c r="MPZ31" s="350"/>
      <c r="MQA31" s="350"/>
      <c r="MQB31" s="350"/>
      <c r="MQC31" s="350"/>
      <c r="MQD31" s="350"/>
      <c r="MQE31" s="350"/>
      <c r="MQF31" s="350"/>
      <c r="MQG31" s="350"/>
      <c r="MQH31" s="350"/>
      <c r="MQI31" s="350"/>
      <c r="MQJ31" s="350"/>
      <c r="MQK31" s="350"/>
      <c r="MQL31" s="350"/>
      <c r="MQM31" s="350"/>
      <c r="MQN31" s="350"/>
      <c r="MQO31" s="350"/>
      <c r="MQP31" s="350"/>
      <c r="MQQ31" s="350"/>
      <c r="MQR31" s="350"/>
      <c r="MQS31" s="350"/>
      <c r="MQT31" s="350"/>
      <c r="MQU31" s="350"/>
      <c r="MQV31" s="350"/>
      <c r="MQW31" s="350"/>
      <c r="MQX31" s="350"/>
      <c r="MQY31" s="350"/>
      <c r="MQZ31" s="350"/>
      <c r="MRA31" s="350"/>
      <c r="MRB31" s="350"/>
      <c r="MRC31" s="350"/>
      <c r="MRD31" s="350"/>
      <c r="MRE31" s="350"/>
      <c r="MRF31" s="350"/>
      <c r="MRG31" s="350"/>
      <c r="MRH31" s="350"/>
      <c r="MRI31" s="350"/>
      <c r="MRJ31" s="350"/>
      <c r="MRK31" s="350"/>
      <c r="MRL31" s="350"/>
      <c r="MRM31" s="350"/>
      <c r="MRN31" s="350"/>
      <c r="MRO31" s="350"/>
      <c r="MRP31" s="350"/>
      <c r="MRQ31" s="350"/>
      <c r="MRR31" s="350"/>
      <c r="MRS31" s="350"/>
      <c r="MRT31" s="350"/>
      <c r="MRU31" s="350"/>
      <c r="MRV31" s="350"/>
      <c r="MRW31" s="350"/>
      <c r="MRX31" s="350"/>
      <c r="MRY31" s="350"/>
      <c r="MRZ31" s="350"/>
      <c r="MSA31" s="350"/>
      <c r="MSB31" s="350"/>
      <c r="MSC31" s="350"/>
      <c r="MSD31" s="350"/>
      <c r="MSE31" s="350"/>
      <c r="MSF31" s="350"/>
      <c r="MSG31" s="350"/>
      <c r="MSH31" s="350"/>
      <c r="MSI31" s="350"/>
      <c r="MSJ31" s="350"/>
      <c r="MSK31" s="350"/>
      <c r="MSL31" s="350"/>
      <c r="MSM31" s="350"/>
      <c r="MSN31" s="350"/>
      <c r="MSO31" s="350"/>
      <c r="MSP31" s="350"/>
      <c r="MSQ31" s="350"/>
      <c r="MSR31" s="350"/>
      <c r="MSS31" s="350"/>
      <c r="MST31" s="350"/>
      <c r="MSU31" s="350"/>
      <c r="MSV31" s="350"/>
      <c r="MSW31" s="350"/>
      <c r="MSX31" s="350"/>
      <c r="MSY31" s="350"/>
      <c r="MSZ31" s="350"/>
      <c r="MTA31" s="350"/>
      <c r="MTB31" s="350"/>
      <c r="MTC31" s="350"/>
      <c r="MTD31" s="350"/>
      <c r="MTE31" s="350"/>
      <c r="MTF31" s="350"/>
      <c r="MTG31" s="350"/>
      <c r="MTH31" s="350"/>
      <c r="MTI31" s="350"/>
      <c r="MTJ31" s="350"/>
      <c r="MTK31" s="350"/>
      <c r="MTL31" s="350"/>
      <c r="MTM31" s="350"/>
      <c r="MTN31" s="350"/>
      <c r="MTO31" s="350"/>
      <c r="MTP31" s="350"/>
      <c r="MTQ31" s="350"/>
      <c r="MTR31" s="350"/>
      <c r="MTS31" s="350"/>
      <c r="MTT31" s="350"/>
      <c r="MTU31" s="350"/>
      <c r="MTV31" s="350"/>
      <c r="MTW31" s="350"/>
      <c r="MTX31" s="350"/>
      <c r="MTY31" s="350"/>
      <c r="MTZ31" s="350"/>
      <c r="MUA31" s="350"/>
      <c r="MUB31" s="350"/>
      <c r="MUC31" s="350"/>
      <c r="MUD31" s="350"/>
      <c r="MUE31" s="350"/>
      <c r="MUF31" s="350"/>
      <c r="MUG31" s="350"/>
      <c r="MUH31" s="350"/>
      <c r="MUI31" s="350"/>
      <c r="MUJ31" s="350"/>
      <c r="MUK31" s="350"/>
      <c r="MUL31" s="350"/>
      <c r="MUM31" s="350"/>
      <c r="MUN31" s="350"/>
      <c r="MUO31" s="350"/>
      <c r="MUP31" s="350"/>
      <c r="MUQ31" s="350"/>
      <c r="MUR31" s="350"/>
      <c r="MUS31" s="350"/>
      <c r="MUT31" s="350"/>
      <c r="MUU31" s="350"/>
      <c r="MUV31" s="350"/>
      <c r="MUW31" s="350"/>
      <c r="MUX31" s="350"/>
      <c r="MUY31" s="350"/>
      <c r="MUZ31" s="350"/>
      <c r="MVA31" s="350"/>
      <c r="MVB31" s="350"/>
      <c r="MVC31" s="350"/>
      <c r="MVD31" s="350"/>
      <c r="MVE31" s="350"/>
      <c r="MVF31" s="350"/>
      <c r="MVG31" s="350"/>
      <c r="MVH31" s="350"/>
      <c r="MVI31" s="350"/>
      <c r="MVJ31" s="350"/>
      <c r="MVK31" s="350"/>
      <c r="MVL31" s="350"/>
      <c r="MVM31" s="350"/>
      <c r="MVN31" s="350"/>
      <c r="MVO31" s="350"/>
      <c r="MVP31" s="350"/>
      <c r="MVQ31" s="350"/>
      <c r="MVR31" s="350"/>
      <c r="MVS31" s="350"/>
      <c r="MVT31" s="350"/>
      <c r="MVU31" s="350"/>
      <c r="MVV31" s="350"/>
      <c r="MVW31" s="350"/>
      <c r="MVX31" s="350"/>
      <c r="MVY31" s="350"/>
      <c r="MVZ31" s="350"/>
      <c r="MWA31" s="350"/>
      <c r="MWB31" s="350"/>
      <c r="MWC31" s="350"/>
      <c r="MWD31" s="350"/>
      <c r="MWE31" s="350"/>
      <c r="MWF31" s="350"/>
      <c r="MWG31" s="350"/>
      <c r="MWH31" s="350"/>
      <c r="MWI31" s="350"/>
      <c r="MWJ31" s="350"/>
      <c r="MWK31" s="350"/>
      <c r="MWL31" s="350"/>
      <c r="MWM31" s="350"/>
      <c r="MWN31" s="350"/>
      <c r="MWO31" s="350"/>
      <c r="MWP31" s="350"/>
      <c r="MWQ31" s="350"/>
      <c r="MWR31" s="350"/>
      <c r="MWS31" s="350"/>
      <c r="MWT31" s="350"/>
      <c r="MWU31" s="350"/>
      <c r="MWV31" s="350"/>
      <c r="MWW31" s="350"/>
      <c r="MWX31" s="350"/>
      <c r="MWY31" s="350"/>
      <c r="MWZ31" s="350"/>
      <c r="MXA31" s="350"/>
      <c r="MXB31" s="350"/>
      <c r="MXC31" s="350"/>
      <c r="MXD31" s="350"/>
      <c r="MXE31" s="350"/>
      <c r="MXF31" s="350"/>
      <c r="MXG31" s="350"/>
      <c r="MXH31" s="350"/>
      <c r="MXI31" s="350"/>
      <c r="MXJ31" s="350"/>
      <c r="MXK31" s="350"/>
      <c r="MXL31" s="350"/>
      <c r="MXM31" s="350"/>
      <c r="MXN31" s="350"/>
      <c r="MXO31" s="350"/>
      <c r="MXP31" s="350"/>
      <c r="MXQ31" s="350"/>
      <c r="MXR31" s="350"/>
      <c r="MXS31" s="350"/>
      <c r="MXT31" s="350"/>
      <c r="MXU31" s="350"/>
      <c r="MXV31" s="350"/>
      <c r="MXW31" s="350"/>
      <c r="MXX31" s="350"/>
      <c r="MXY31" s="350"/>
      <c r="MXZ31" s="350"/>
      <c r="MYA31" s="350"/>
      <c r="MYB31" s="350"/>
      <c r="MYC31" s="350"/>
      <c r="MYD31" s="350"/>
      <c r="MYE31" s="350"/>
      <c r="MYF31" s="350"/>
      <c r="MYG31" s="350"/>
      <c r="MYH31" s="350"/>
      <c r="MYI31" s="350"/>
      <c r="MYJ31" s="350"/>
      <c r="MYK31" s="350"/>
      <c r="MYL31" s="350"/>
      <c r="MYM31" s="350"/>
      <c r="MYN31" s="350"/>
      <c r="MYO31" s="350"/>
      <c r="MYP31" s="350"/>
      <c r="MYQ31" s="350"/>
      <c r="MYR31" s="350"/>
      <c r="MYS31" s="350"/>
      <c r="MYT31" s="350"/>
      <c r="MYU31" s="350"/>
      <c r="MYV31" s="350"/>
      <c r="MYW31" s="350"/>
      <c r="MYX31" s="350"/>
      <c r="MYY31" s="350"/>
      <c r="MYZ31" s="350"/>
      <c r="MZA31" s="350"/>
      <c r="MZB31" s="350"/>
      <c r="MZC31" s="350"/>
      <c r="MZD31" s="350"/>
      <c r="MZE31" s="350"/>
      <c r="MZF31" s="350"/>
      <c r="MZG31" s="350"/>
      <c r="MZH31" s="350"/>
      <c r="MZI31" s="350"/>
      <c r="MZJ31" s="350"/>
      <c r="MZK31" s="350"/>
      <c r="MZL31" s="350"/>
      <c r="MZM31" s="350"/>
      <c r="MZN31" s="350"/>
      <c r="MZO31" s="350"/>
      <c r="MZP31" s="350"/>
      <c r="MZQ31" s="350"/>
      <c r="MZR31" s="350"/>
      <c r="MZS31" s="350"/>
      <c r="MZT31" s="350"/>
      <c r="MZU31" s="350"/>
      <c r="MZV31" s="350"/>
      <c r="MZW31" s="350"/>
      <c r="MZX31" s="350"/>
      <c r="MZY31" s="350"/>
      <c r="MZZ31" s="350"/>
      <c r="NAA31" s="350"/>
      <c r="NAB31" s="350"/>
      <c r="NAC31" s="350"/>
      <c r="NAD31" s="350"/>
      <c r="NAE31" s="350"/>
      <c r="NAF31" s="350"/>
      <c r="NAG31" s="350"/>
      <c r="NAH31" s="350"/>
      <c r="NAI31" s="350"/>
      <c r="NAJ31" s="350"/>
      <c r="NAK31" s="350"/>
      <c r="NAL31" s="350"/>
      <c r="NAM31" s="350"/>
      <c r="NAN31" s="350"/>
      <c r="NAO31" s="350"/>
      <c r="NAP31" s="350"/>
      <c r="NAQ31" s="350"/>
      <c r="NAR31" s="350"/>
      <c r="NAS31" s="350"/>
      <c r="NAT31" s="350"/>
      <c r="NAU31" s="350"/>
      <c r="NAV31" s="350"/>
      <c r="NAW31" s="350"/>
      <c r="NAX31" s="350"/>
      <c r="NAY31" s="350"/>
      <c r="NAZ31" s="350"/>
      <c r="NBA31" s="350"/>
      <c r="NBB31" s="350"/>
      <c r="NBC31" s="350"/>
      <c r="NBD31" s="350"/>
      <c r="NBE31" s="350"/>
      <c r="NBF31" s="350"/>
      <c r="NBG31" s="350"/>
      <c r="NBH31" s="350"/>
      <c r="NBI31" s="350"/>
      <c r="NBJ31" s="350"/>
      <c r="NBK31" s="350"/>
      <c r="NBL31" s="350"/>
      <c r="NBM31" s="350"/>
      <c r="NBN31" s="350"/>
      <c r="NBO31" s="350"/>
      <c r="NBP31" s="350"/>
      <c r="NBQ31" s="350"/>
      <c r="NBR31" s="350"/>
      <c r="NBS31" s="350"/>
      <c r="NBT31" s="350"/>
      <c r="NBU31" s="350"/>
      <c r="NBV31" s="350"/>
      <c r="NBW31" s="350"/>
      <c r="NBX31" s="350"/>
      <c r="NBY31" s="350"/>
      <c r="NBZ31" s="350"/>
      <c r="NCA31" s="350"/>
      <c r="NCB31" s="350"/>
      <c r="NCC31" s="350"/>
      <c r="NCD31" s="350"/>
      <c r="NCE31" s="350"/>
      <c r="NCF31" s="350"/>
      <c r="NCG31" s="350"/>
      <c r="NCH31" s="350"/>
      <c r="NCI31" s="350"/>
      <c r="NCJ31" s="350"/>
      <c r="NCK31" s="350"/>
      <c r="NCL31" s="350"/>
      <c r="NCM31" s="350"/>
      <c r="NCN31" s="350"/>
      <c r="NCO31" s="350"/>
      <c r="NCP31" s="350"/>
      <c r="NCQ31" s="350"/>
      <c r="NCR31" s="350"/>
      <c r="NCS31" s="350"/>
      <c r="NCT31" s="350"/>
      <c r="NCU31" s="350"/>
      <c r="NCV31" s="350"/>
      <c r="NCW31" s="350"/>
      <c r="NCX31" s="350"/>
      <c r="NCY31" s="350"/>
      <c r="NCZ31" s="350"/>
      <c r="NDA31" s="350"/>
      <c r="NDB31" s="350"/>
      <c r="NDC31" s="350"/>
      <c r="NDD31" s="350"/>
      <c r="NDE31" s="350"/>
      <c r="NDF31" s="350"/>
      <c r="NDG31" s="350"/>
      <c r="NDH31" s="350"/>
      <c r="NDI31" s="350"/>
      <c r="NDJ31" s="350"/>
      <c r="NDK31" s="350"/>
      <c r="NDL31" s="350"/>
      <c r="NDM31" s="350"/>
      <c r="NDN31" s="350"/>
      <c r="NDO31" s="350"/>
      <c r="NDP31" s="350"/>
      <c r="NDQ31" s="350"/>
      <c r="NDR31" s="350"/>
      <c r="NDS31" s="350"/>
      <c r="NDT31" s="350"/>
      <c r="NDU31" s="350"/>
      <c r="NDV31" s="350"/>
      <c r="NDW31" s="350"/>
      <c r="NDX31" s="350"/>
      <c r="NDY31" s="350"/>
      <c r="NDZ31" s="350"/>
      <c r="NEA31" s="350"/>
      <c r="NEB31" s="350"/>
      <c r="NEC31" s="350"/>
      <c r="NED31" s="350"/>
      <c r="NEE31" s="350"/>
      <c r="NEF31" s="350"/>
      <c r="NEG31" s="350"/>
      <c r="NEH31" s="350"/>
      <c r="NEI31" s="350"/>
      <c r="NEJ31" s="350"/>
      <c r="NEK31" s="350"/>
      <c r="NEL31" s="350"/>
      <c r="NEM31" s="350"/>
      <c r="NEN31" s="350"/>
      <c r="NEO31" s="350"/>
      <c r="NEP31" s="350"/>
      <c r="NEQ31" s="350"/>
      <c r="NER31" s="350"/>
      <c r="NES31" s="350"/>
      <c r="NET31" s="350"/>
      <c r="NEU31" s="350"/>
      <c r="NEV31" s="350"/>
      <c r="NEW31" s="350"/>
      <c r="NEX31" s="350"/>
      <c r="NEY31" s="350"/>
      <c r="NEZ31" s="350"/>
      <c r="NFA31" s="350"/>
      <c r="NFB31" s="350"/>
      <c r="NFC31" s="350"/>
      <c r="NFD31" s="350"/>
      <c r="NFE31" s="350"/>
      <c r="NFF31" s="350"/>
      <c r="NFG31" s="350"/>
      <c r="NFH31" s="350"/>
      <c r="NFI31" s="350"/>
      <c r="NFJ31" s="350"/>
      <c r="NFK31" s="350"/>
      <c r="NFL31" s="350"/>
      <c r="NFM31" s="350"/>
      <c r="NFN31" s="350"/>
      <c r="NFO31" s="350"/>
      <c r="NFP31" s="350"/>
      <c r="NFQ31" s="350"/>
      <c r="NFR31" s="350"/>
      <c r="NFS31" s="350"/>
      <c r="NFT31" s="350"/>
      <c r="NFU31" s="350"/>
      <c r="NFV31" s="350"/>
      <c r="NFW31" s="350"/>
      <c r="NFX31" s="350"/>
      <c r="NFY31" s="350"/>
      <c r="NFZ31" s="350"/>
      <c r="NGA31" s="350"/>
      <c r="NGB31" s="350"/>
      <c r="NGC31" s="350"/>
      <c r="NGD31" s="350"/>
      <c r="NGE31" s="350"/>
      <c r="NGF31" s="350"/>
      <c r="NGG31" s="350"/>
      <c r="NGH31" s="350"/>
      <c r="NGI31" s="350"/>
      <c r="NGJ31" s="350"/>
      <c r="NGK31" s="350"/>
      <c r="NGL31" s="350"/>
      <c r="NGM31" s="350"/>
      <c r="NGN31" s="350"/>
      <c r="NGO31" s="350"/>
      <c r="NGP31" s="350"/>
      <c r="NGQ31" s="350"/>
      <c r="NGR31" s="350"/>
      <c r="NGS31" s="350"/>
      <c r="NGT31" s="350"/>
      <c r="NGU31" s="350"/>
      <c r="NGV31" s="350"/>
      <c r="NGW31" s="350"/>
      <c r="NGX31" s="350"/>
      <c r="NGY31" s="350"/>
      <c r="NGZ31" s="350"/>
      <c r="NHA31" s="350"/>
      <c r="NHB31" s="350"/>
      <c r="NHC31" s="350"/>
      <c r="NHD31" s="350"/>
      <c r="NHE31" s="350"/>
      <c r="NHF31" s="350"/>
      <c r="NHG31" s="350"/>
      <c r="NHH31" s="350"/>
      <c r="NHI31" s="350"/>
      <c r="NHJ31" s="350"/>
      <c r="NHK31" s="350"/>
      <c r="NHL31" s="350"/>
      <c r="NHM31" s="350"/>
      <c r="NHN31" s="350"/>
      <c r="NHO31" s="350"/>
      <c r="NHP31" s="350"/>
      <c r="NHQ31" s="350"/>
      <c r="NHR31" s="350"/>
      <c r="NHS31" s="350"/>
      <c r="NHT31" s="350"/>
      <c r="NHU31" s="350"/>
      <c r="NHV31" s="350"/>
      <c r="NHW31" s="350"/>
      <c r="NHX31" s="350"/>
      <c r="NHY31" s="350"/>
      <c r="NHZ31" s="350"/>
      <c r="NIA31" s="350"/>
      <c r="NIB31" s="350"/>
      <c r="NIC31" s="350"/>
      <c r="NID31" s="350"/>
      <c r="NIE31" s="350"/>
      <c r="NIF31" s="350"/>
      <c r="NIG31" s="350"/>
      <c r="NIH31" s="350"/>
      <c r="NII31" s="350"/>
      <c r="NIJ31" s="350"/>
      <c r="NIK31" s="350"/>
      <c r="NIL31" s="350"/>
      <c r="NIM31" s="350"/>
      <c r="NIN31" s="350"/>
      <c r="NIO31" s="350"/>
      <c r="NIP31" s="350"/>
      <c r="NIQ31" s="350"/>
      <c r="NIR31" s="350"/>
      <c r="NIS31" s="350"/>
      <c r="NIT31" s="350"/>
      <c r="NIU31" s="350"/>
      <c r="NIV31" s="350"/>
      <c r="NIW31" s="350"/>
      <c r="NIX31" s="350"/>
      <c r="NIY31" s="350"/>
      <c r="NIZ31" s="350"/>
      <c r="NJA31" s="350"/>
      <c r="NJB31" s="350"/>
      <c r="NJC31" s="350"/>
      <c r="NJD31" s="350"/>
      <c r="NJE31" s="350"/>
      <c r="NJF31" s="350"/>
      <c r="NJG31" s="350"/>
      <c r="NJH31" s="350"/>
      <c r="NJI31" s="350"/>
      <c r="NJJ31" s="350"/>
      <c r="NJK31" s="350"/>
      <c r="NJL31" s="350"/>
      <c r="NJM31" s="350"/>
      <c r="NJN31" s="350"/>
      <c r="NJO31" s="350"/>
      <c r="NJP31" s="350"/>
      <c r="NJQ31" s="350"/>
      <c r="NJR31" s="350"/>
      <c r="NJS31" s="350"/>
      <c r="NJT31" s="350"/>
      <c r="NJU31" s="350"/>
      <c r="NJV31" s="350"/>
      <c r="NJW31" s="350"/>
      <c r="NJX31" s="350"/>
      <c r="NJY31" s="350"/>
      <c r="NJZ31" s="350"/>
      <c r="NKA31" s="350"/>
      <c r="NKB31" s="350"/>
      <c r="NKC31" s="350"/>
      <c r="NKD31" s="350"/>
      <c r="NKE31" s="350"/>
      <c r="NKF31" s="350"/>
      <c r="NKG31" s="350"/>
      <c r="NKH31" s="350"/>
      <c r="NKI31" s="350"/>
      <c r="NKJ31" s="350"/>
      <c r="NKK31" s="350"/>
      <c r="NKL31" s="350"/>
      <c r="NKM31" s="350"/>
      <c r="NKN31" s="350"/>
      <c r="NKO31" s="350"/>
      <c r="NKP31" s="350"/>
      <c r="NKQ31" s="350"/>
      <c r="NKR31" s="350"/>
      <c r="NKS31" s="350"/>
      <c r="NKT31" s="350"/>
      <c r="NKU31" s="350"/>
      <c r="NKV31" s="350"/>
      <c r="NKW31" s="350"/>
      <c r="NKX31" s="350"/>
      <c r="NKY31" s="350"/>
      <c r="NKZ31" s="350"/>
      <c r="NLA31" s="350"/>
      <c r="NLB31" s="350"/>
      <c r="NLC31" s="350"/>
      <c r="NLD31" s="350"/>
      <c r="NLE31" s="350"/>
      <c r="NLF31" s="350"/>
      <c r="NLG31" s="350"/>
      <c r="NLH31" s="350"/>
      <c r="NLI31" s="350"/>
      <c r="NLJ31" s="350"/>
      <c r="NLK31" s="350"/>
      <c r="NLL31" s="350"/>
      <c r="NLM31" s="350"/>
      <c r="NLN31" s="350"/>
      <c r="NLO31" s="350"/>
      <c r="NLP31" s="350"/>
      <c r="NLQ31" s="350"/>
      <c r="NLR31" s="350"/>
      <c r="NLS31" s="350"/>
      <c r="NLT31" s="350"/>
      <c r="NLU31" s="350"/>
      <c r="NLV31" s="350"/>
      <c r="NLW31" s="350"/>
      <c r="NLX31" s="350"/>
      <c r="NLY31" s="350"/>
      <c r="NLZ31" s="350"/>
      <c r="NMA31" s="350"/>
      <c r="NMB31" s="350"/>
      <c r="NMC31" s="350"/>
      <c r="NMD31" s="350"/>
      <c r="NME31" s="350"/>
      <c r="NMF31" s="350"/>
      <c r="NMG31" s="350"/>
      <c r="NMH31" s="350"/>
      <c r="NMI31" s="350"/>
      <c r="NMJ31" s="350"/>
      <c r="NMK31" s="350"/>
      <c r="NML31" s="350"/>
      <c r="NMM31" s="350"/>
      <c r="NMN31" s="350"/>
      <c r="NMO31" s="350"/>
      <c r="NMP31" s="350"/>
      <c r="NMQ31" s="350"/>
      <c r="NMR31" s="350"/>
      <c r="NMS31" s="350"/>
      <c r="NMT31" s="350"/>
      <c r="NMU31" s="350"/>
      <c r="NMV31" s="350"/>
      <c r="NMW31" s="350"/>
      <c r="NMX31" s="350"/>
      <c r="NMY31" s="350"/>
      <c r="NMZ31" s="350"/>
      <c r="NNA31" s="350"/>
      <c r="NNB31" s="350"/>
      <c r="NNC31" s="350"/>
      <c r="NND31" s="350"/>
      <c r="NNE31" s="350"/>
      <c r="NNF31" s="350"/>
      <c r="NNG31" s="350"/>
      <c r="NNH31" s="350"/>
      <c r="NNI31" s="350"/>
      <c r="NNJ31" s="350"/>
      <c r="NNK31" s="350"/>
      <c r="NNL31" s="350"/>
      <c r="NNM31" s="350"/>
      <c r="NNN31" s="350"/>
      <c r="NNO31" s="350"/>
      <c r="NNP31" s="350"/>
      <c r="NNQ31" s="350"/>
      <c r="NNR31" s="350"/>
      <c r="NNS31" s="350"/>
      <c r="NNT31" s="350"/>
      <c r="NNU31" s="350"/>
      <c r="NNV31" s="350"/>
      <c r="NNW31" s="350"/>
      <c r="NNX31" s="350"/>
      <c r="NNY31" s="350"/>
      <c r="NNZ31" s="350"/>
      <c r="NOA31" s="350"/>
      <c r="NOB31" s="350"/>
      <c r="NOC31" s="350"/>
      <c r="NOD31" s="350"/>
      <c r="NOE31" s="350"/>
      <c r="NOF31" s="350"/>
      <c r="NOG31" s="350"/>
      <c r="NOH31" s="350"/>
      <c r="NOI31" s="350"/>
      <c r="NOJ31" s="350"/>
      <c r="NOK31" s="350"/>
      <c r="NOL31" s="350"/>
      <c r="NOM31" s="350"/>
      <c r="NON31" s="350"/>
      <c r="NOO31" s="350"/>
      <c r="NOP31" s="350"/>
      <c r="NOQ31" s="350"/>
      <c r="NOR31" s="350"/>
      <c r="NOS31" s="350"/>
      <c r="NOT31" s="350"/>
      <c r="NOU31" s="350"/>
      <c r="NOV31" s="350"/>
      <c r="NOW31" s="350"/>
      <c r="NOX31" s="350"/>
      <c r="NOY31" s="350"/>
      <c r="NOZ31" s="350"/>
      <c r="NPA31" s="350"/>
      <c r="NPB31" s="350"/>
      <c r="NPC31" s="350"/>
      <c r="NPD31" s="350"/>
      <c r="NPE31" s="350"/>
      <c r="NPF31" s="350"/>
      <c r="NPG31" s="350"/>
      <c r="NPH31" s="350"/>
      <c r="NPI31" s="350"/>
      <c r="NPJ31" s="350"/>
      <c r="NPK31" s="350"/>
      <c r="NPL31" s="350"/>
      <c r="NPM31" s="350"/>
      <c r="NPN31" s="350"/>
      <c r="NPO31" s="350"/>
      <c r="NPP31" s="350"/>
      <c r="NPQ31" s="350"/>
      <c r="NPR31" s="350"/>
      <c r="NPS31" s="350"/>
      <c r="NPT31" s="350"/>
      <c r="NPU31" s="350"/>
      <c r="NPV31" s="350"/>
      <c r="NPW31" s="350"/>
      <c r="NPX31" s="350"/>
      <c r="NPY31" s="350"/>
      <c r="NPZ31" s="350"/>
      <c r="NQA31" s="350"/>
      <c r="NQB31" s="350"/>
      <c r="NQC31" s="350"/>
      <c r="NQD31" s="350"/>
      <c r="NQE31" s="350"/>
      <c r="NQF31" s="350"/>
      <c r="NQG31" s="350"/>
      <c r="NQH31" s="350"/>
      <c r="NQI31" s="350"/>
      <c r="NQJ31" s="350"/>
      <c r="NQK31" s="350"/>
      <c r="NQL31" s="350"/>
      <c r="NQM31" s="350"/>
      <c r="NQN31" s="350"/>
      <c r="NQO31" s="350"/>
      <c r="NQP31" s="350"/>
      <c r="NQQ31" s="350"/>
      <c r="NQR31" s="350"/>
      <c r="NQS31" s="350"/>
      <c r="NQT31" s="350"/>
      <c r="NQU31" s="350"/>
      <c r="NQV31" s="350"/>
      <c r="NQW31" s="350"/>
      <c r="NQX31" s="350"/>
      <c r="NQY31" s="350"/>
      <c r="NQZ31" s="350"/>
      <c r="NRA31" s="350"/>
      <c r="NRB31" s="350"/>
      <c r="NRC31" s="350"/>
      <c r="NRD31" s="350"/>
      <c r="NRE31" s="350"/>
      <c r="NRF31" s="350"/>
      <c r="NRG31" s="350"/>
      <c r="NRH31" s="350"/>
      <c r="NRI31" s="350"/>
      <c r="NRJ31" s="350"/>
      <c r="NRK31" s="350"/>
      <c r="NRL31" s="350"/>
      <c r="NRM31" s="350"/>
      <c r="NRN31" s="350"/>
      <c r="NRO31" s="350"/>
      <c r="NRP31" s="350"/>
      <c r="NRQ31" s="350"/>
      <c r="NRR31" s="350"/>
      <c r="NRS31" s="350"/>
      <c r="NRT31" s="350"/>
      <c r="NRU31" s="350"/>
      <c r="NRV31" s="350"/>
      <c r="NRW31" s="350"/>
      <c r="NRX31" s="350"/>
      <c r="NRY31" s="350"/>
      <c r="NRZ31" s="350"/>
      <c r="NSA31" s="350"/>
      <c r="NSB31" s="350"/>
      <c r="NSC31" s="350"/>
      <c r="NSD31" s="350"/>
      <c r="NSE31" s="350"/>
      <c r="NSF31" s="350"/>
      <c r="NSG31" s="350"/>
      <c r="NSH31" s="350"/>
      <c r="NSI31" s="350"/>
      <c r="NSJ31" s="350"/>
      <c r="NSK31" s="350"/>
      <c r="NSL31" s="350"/>
      <c r="NSM31" s="350"/>
      <c r="NSN31" s="350"/>
      <c r="NSO31" s="350"/>
      <c r="NSP31" s="350"/>
      <c r="NSQ31" s="350"/>
      <c r="NSR31" s="350"/>
      <c r="NSS31" s="350"/>
      <c r="NST31" s="350"/>
      <c r="NSU31" s="350"/>
      <c r="NSV31" s="350"/>
      <c r="NSW31" s="350"/>
      <c r="NSX31" s="350"/>
      <c r="NSY31" s="350"/>
      <c r="NSZ31" s="350"/>
      <c r="NTA31" s="350"/>
      <c r="NTB31" s="350"/>
      <c r="NTC31" s="350"/>
      <c r="NTD31" s="350"/>
      <c r="NTE31" s="350"/>
      <c r="NTF31" s="350"/>
      <c r="NTG31" s="350"/>
      <c r="NTH31" s="350"/>
      <c r="NTI31" s="350"/>
      <c r="NTJ31" s="350"/>
      <c r="NTK31" s="350"/>
      <c r="NTL31" s="350"/>
      <c r="NTM31" s="350"/>
      <c r="NTN31" s="350"/>
      <c r="NTO31" s="350"/>
      <c r="NTP31" s="350"/>
      <c r="NTQ31" s="350"/>
      <c r="NTR31" s="350"/>
      <c r="NTS31" s="350"/>
      <c r="NTT31" s="350"/>
      <c r="NTU31" s="350"/>
      <c r="NTV31" s="350"/>
      <c r="NTW31" s="350"/>
      <c r="NTX31" s="350"/>
      <c r="NTY31" s="350"/>
      <c r="NTZ31" s="350"/>
      <c r="NUA31" s="350"/>
      <c r="NUB31" s="350"/>
      <c r="NUC31" s="350"/>
      <c r="NUD31" s="350"/>
      <c r="NUE31" s="350"/>
      <c r="NUF31" s="350"/>
      <c r="NUG31" s="350"/>
      <c r="NUH31" s="350"/>
      <c r="NUI31" s="350"/>
      <c r="NUJ31" s="350"/>
      <c r="NUK31" s="350"/>
      <c r="NUL31" s="350"/>
      <c r="NUM31" s="350"/>
      <c r="NUN31" s="350"/>
      <c r="NUO31" s="350"/>
      <c r="NUP31" s="350"/>
      <c r="NUQ31" s="350"/>
      <c r="NUR31" s="350"/>
      <c r="NUS31" s="350"/>
      <c r="NUT31" s="350"/>
      <c r="NUU31" s="350"/>
      <c r="NUV31" s="350"/>
      <c r="NUW31" s="350"/>
      <c r="NUX31" s="350"/>
      <c r="NUY31" s="350"/>
      <c r="NUZ31" s="350"/>
      <c r="NVA31" s="350"/>
      <c r="NVB31" s="350"/>
      <c r="NVC31" s="350"/>
      <c r="NVD31" s="350"/>
      <c r="NVE31" s="350"/>
      <c r="NVF31" s="350"/>
      <c r="NVG31" s="350"/>
      <c r="NVH31" s="350"/>
      <c r="NVI31" s="350"/>
      <c r="NVJ31" s="350"/>
      <c r="NVK31" s="350"/>
      <c r="NVL31" s="350"/>
      <c r="NVM31" s="350"/>
      <c r="NVN31" s="350"/>
      <c r="NVO31" s="350"/>
      <c r="NVP31" s="350"/>
      <c r="NVQ31" s="350"/>
      <c r="NVR31" s="350"/>
      <c r="NVS31" s="350"/>
      <c r="NVT31" s="350"/>
      <c r="NVU31" s="350"/>
      <c r="NVV31" s="350"/>
      <c r="NVW31" s="350"/>
      <c r="NVX31" s="350"/>
      <c r="NVY31" s="350"/>
      <c r="NVZ31" s="350"/>
      <c r="NWA31" s="350"/>
      <c r="NWB31" s="350"/>
      <c r="NWC31" s="350"/>
      <c r="NWD31" s="350"/>
      <c r="NWE31" s="350"/>
      <c r="NWF31" s="350"/>
      <c r="NWG31" s="350"/>
      <c r="NWH31" s="350"/>
      <c r="NWI31" s="350"/>
      <c r="NWJ31" s="350"/>
      <c r="NWK31" s="350"/>
      <c r="NWL31" s="350"/>
      <c r="NWM31" s="350"/>
      <c r="NWN31" s="350"/>
      <c r="NWO31" s="350"/>
      <c r="NWP31" s="350"/>
      <c r="NWQ31" s="350"/>
      <c r="NWR31" s="350"/>
      <c r="NWS31" s="350"/>
      <c r="NWT31" s="350"/>
      <c r="NWU31" s="350"/>
      <c r="NWV31" s="350"/>
      <c r="NWW31" s="350"/>
      <c r="NWX31" s="350"/>
      <c r="NWY31" s="350"/>
      <c r="NWZ31" s="350"/>
      <c r="NXA31" s="350"/>
      <c r="NXB31" s="350"/>
      <c r="NXC31" s="350"/>
      <c r="NXD31" s="350"/>
      <c r="NXE31" s="350"/>
      <c r="NXF31" s="350"/>
      <c r="NXG31" s="350"/>
      <c r="NXH31" s="350"/>
      <c r="NXI31" s="350"/>
      <c r="NXJ31" s="350"/>
      <c r="NXK31" s="350"/>
      <c r="NXL31" s="350"/>
      <c r="NXM31" s="350"/>
      <c r="NXN31" s="350"/>
      <c r="NXO31" s="350"/>
      <c r="NXP31" s="350"/>
      <c r="NXQ31" s="350"/>
      <c r="NXR31" s="350"/>
      <c r="NXS31" s="350"/>
      <c r="NXT31" s="350"/>
      <c r="NXU31" s="350"/>
      <c r="NXV31" s="350"/>
      <c r="NXW31" s="350"/>
      <c r="NXX31" s="350"/>
      <c r="NXY31" s="350"/>
      <c r="NXZ31" s="350"/>
      <c r="NYA31" s="350"/>
      <c r="NYB31" s="350"/>
      <c r="NYC31" s="350"/>
      <c r="NYD31" s="350"/>
      <c r="NYE31" s="350"/>
      <c r="NYF31" s="350"/>
      <c r="NYG31" s="350"/>
      <c r="NYH31" s="350"/>
      <c r="NYI31" s="350"/>
      <c r="NYJ31" s="350"/>
      <c r="NYK31" s="350"/>
      <c r="NYL31" s="350"/>
      <c r="NYM31" s="350"/>
      <c r="NYN31" s="350"/>
      <c r="NYO31" s="350"/>
      <c r="NYP31" s="350"/>
      <c r="NYQ31" s="350"/>
      <c r="NYR31" s="350"/>
      <c r="NYS31" s="350"/>
      <c r="NYT31" s="350"/>
      <c r="NYU31" s="350"/>
      <c r="NYV31" s="350"/>
      <c r="NYW31" s="350"/>
      <c r="NYX31" s="350"/>
      <c r="NYY31" s="350"/>
      <c r="NYZ31" s="350"/>
      <c r="NZA31" s="350"/>
      <c r="NZB31" s="350"/>
      <c r="NZC31" s="350"/>
      <c r="NZD31" s="350"/>
      <c r="NZE31" s="350"/>
      <c r="NZF31" s="350"/>
      <c r="NZG31" s="350"/>
      <c r="NZH31" s="350"/>
      <c r="NZI31" s="350"/>
      <c r="NZJ31" s="350"/>
      <c r="NZK31" s="350"/>
      <c r="NZL31" s="350"/>
      <c r="NZM31" s="350"/>
      <c r="NZN31" s="350"/>
      <c r="NZO31" s="350"/>
      <c r="NZP31" s="350"/>
      <c r="NZQ31" s="350"/>
      <c r="NZR31" s="350"/>
      <c r="NZS31" s="350"/>
      <c r="NZT31" s="350"/>
      <c r="NZU31" s="350"/>
      <c r="NZV31" s="350"/>
      <c r="NZW31" s="350"/>
      <c r="NZX31" s="350"/>
      <c r="NZY31" s="350"/>
      <c r="NZZ31" s="350"/>
      <c r="OAA31" s="350"/>
      <c r="OAB31" s="350"/>
      <c r="OAC31" s="350"/>
      <c r="OAD31" s="350"/>
      <c r="OAE31" s="350"/>
      <c r="OAF31" s="350"/>
      <c r="OAG31" s="350"/>
      <c r="OAH31" s="350"/>
      <c r="OAI31" s="350"/>
      <c r="OAJ31" s="350"/>
      <c r="OAK31" s="350"/>
      <c r="OAL31" s="350"/>
      <c r="OAM31" s="350"/>
      <c r="OAN31" s="350"/>
      <c r="OAO31" s="350"/>
      <c r="OAP31" s="350"/>
      <c r="OAQ31" s="350"/>
      <c r="OAR31" s="350"/>
      <c r="OAS31" s="350"/>
      <c r="OAT31" s="350"/>
      <c r="OAU31" s="350"/>
      <c r="OAV31" s="350"/>
      <c r="OAW31" s="350"/>
      <c r="OAX31" s="350"/>
      <c r="OAY31" s="350"/>
      <c r="OAZ31" s="350"/>
      <c r="OBA31" s="350"/>
      <c r="OBB31" s="350"/>
      <c r="OBC31" s="350"/>
      <c r="OBD31" s="350"/>
      <c r="OBE31" s="350"/>
      <c r="OBF31" s="350"/>
      <c r="OBG31" s="350"/>
      <c r="OBH31" s="350"/>
      <c r="OBI31" s="350"/>
      <c r="OBJ31" s="350"/>
      <c r="OBK31" s="350"/>
      <c r="OBL31" s="350"/>
      <c r="OBM31" s="350"/>
      <c r="OBN31" s="350"/>
      <c r="OBO31" s="350"/>
      <c r="OBP31" s="350"/>
      <c r="OBQ31" s="350"/>
      <c r="OBR31" s="350"/>
      <c r="OBS31" s="350"/>
      <c r="OBT31" s="350"/>
      <c r="OBU31" s="350"/>
      <c r="OBV31" s="350"/>
      <c r="OBW31" s="350"/>
      <c r="OBX31" s="350"/>
      <c r="OBY31" s="350"/>
      <c r="OBZ31" s="350"/>
      <c r="OCA31" s="350"/>
      <c r="OCB31" s="350"/>
      <c r="OCC31" s="350"/>
      <c r="OCD31" s="350"/>
      <c r="OCE31" s="350"/>
      <c r="OCF31" s="350"/>
      <c r="OCG31" s="350"/>
      <c r="OCH31" s="350"/>
      <c r="OCI31" s="350"/>
      <c r="OCJ31" s="350"/>
      <c r="OCK31" s="350"/>
      <c r="OCL31" s="350"/>
      <c r="OCM31" s="350"/>
      <c r="OCN31" s="350"/>
      <c r="OCO31" s="350"/>
      <c r="OCP31" s="350"/>
      <c r="OCQ31" s="350"/>
      <c r="OCR31" s="350"/>
      <c r="OCS31" s="350"/>
      <c r="OCT31" s="350"/>
      <c r="OCU31" s="350"/>
      <c r="OCV31" s="350"/>
      <c r="OCW31" s="350"/>
      <c r="OCX31" s="350"/>
      <c r="OCY31" s="350"/>
      <c r="OCZ31" s="350"/>
      <c r="ODA31" s="350"/>
      <c r="ODB31" s="350"/>
      <c r="ODC31" s="350"/>
      <c r="ODD31" s="350"/>
      <c r="ODE31" s="350"/>
      <c r="ODF31" s="350"/>
      <c r="ODG31" s="350"/>
      <c r="ODH31" s="350"/>
      <c r="ODI31" s="350"/>
      <c r="ODJ31" s="350"/>
      <c r="ODK31" s="350"/>
      <c r="ODL31" s="350"/>
      <c r="ODM31" s="350"/>
      <c r="ODN31" s="350"/>
      <c r="ODO31" s="350"/>
      <c r="ODP31" s="350"/>
      <c r="ODQ31" s="350"/>
      <c r="ODR31" s="350"/>
      <c r="ODS31" s="350"/>
      <c r="ODT31" s="350"/>
      <c r="ODU31" s="350"/>
      <c r="ODV31" s="350"/>
      <c r="ODW31" s="350"/>
      <c r="ODX31" s="350"/>
      <c r="ODY31" s="350"/>
      <c r="ODZ31" s="350"/>
      <c r="OEA31" s="350"/>
      <c r="OEB31" s="350"/>
      <c r="OEC31" s="350"/>
      <c r="OED31" s="350"/>
      <c r="OEE31" s="350"/>
      <c r="OEF31" s="350"/>
      <c r="OEG31" s="350"/>
      <c r="OEH31" s="350"/>
      <c r="OEI31" s="350"/>
      <c r="OEJ31" s="350"/>
      <c r="OEK31" s="350"/>
      <c r="OEL31" s="350"/>
      <c r="OEM31" s="350"/>
      <c r="OEN31" s="350"/>
      <c r="OEO31" s="350"/>
      <c r="OEP31" s="350"/>
      <c r="OEQ31" s="350"/>
      <c r="OER31" s="350"/>
      <c r="OES31" s="350"/>
      <c r="OET31" s="350"/>
      <c r="OEU31" s="350"/>
      <c r="OEV31" s="350"/>
      <c r="OEW31" s="350"/>
      <c r="OEX31" s="350"/>
      <c r="OEY31" s="350"/>
      <c r="OEZ31" s="350"/>
      <c r="OFA31" s="350"/>
      <c r="OFB31" s="350"/>
      <c r="OFC31" s="350"/>
      <c r="OFD31" s="350"/>
      <c r="OFE31" s="350"/>
      <c r="OFF31" s="350"/>
      <c r="OFG31" s="350"/>
      <c r="OFH31" s="350"/>
      <c r="OFI31" s="350"/>
      <c r="OFJ31" s="350"/>
      <c r="OFK31" s="350"/>
      <c r="OFL31" s="350"/>
      <c r="OFM31" s="350"/>
      <c r="OFN31" s="350"/>
      <c r="OFO31" s="350"/>
      <c r="OFP31" s="350"/>
      <c r="OFQ31" s="350"/>
      <c r="OFR31" s="350"/>
      <c r="OFS31" s="350"/>
      <c r="OFT31" s="350"/>
      <c r="OFU31" s="350"/>
      <c r="OFV31" s="350"/>
      <c r="OFW31" s="350"/>
      <c r="OFX31" s="350"/>
      <c r="OFY31" s="350"/>
      <c r="OFZ31" s="350"/>
      <c r="OGA31" s="350"/>
      <c r="OGB31" s="350"/>
      <c r="OGC31" s="350"/>
      <c r="OGD31" s="350"/>
      <c r="OGE31" s="350"/>
      <c r="OGF31" s="350"/>
      <c r="OGG31" s="350"/>
      <c r="OGH31" s="350"/>
      <c r="OGI31" s="350"/>
      <c r="OGJ31" s="350"/>
      <c r="OGK31" s="350"/>
      <c r="OGL31" s="350"/>
      <c r="OGM31" s="350"/>
      <c r="OGN31" s="350"/>
      <c r="OGO31" s="350"/>
      <c r="OGP31" s="350"/>
      <c r="OGQ31" s="350"/>
      <c r="OGR31" s="350"/>
      <c r="OGS31" s="350"/>
      <c r="OGT31" s="350"/>
      <c r="OGU31" s="350"/>
      <c r="OGV31" s="350"/>
      <c r="OGW31" s="350"/>
      <c r="OGX31" s="350"/>
      <c r="OGY31" s="350"/>
      <c r="OGZ31" s="350"/>
      <c r="OHA31" s="350"/>
      <c r="OHB31" s="350"/>
      <c r="OHC31" s="350"/>
      <c r="OHD31" s="350"/>
      <c r="OHE31" s="350"/>
      <c r="OHF31" s="350"/>
      <c r="OHG31" s="350"/>
      <c r="OHH31" s="350"/>
      <c r="OHI31" s="350"/>
      <c r="OHJ31" s="350"/>
      <c r="OHK31" s="350"/>
      <c r="OHL31" s="350"/>
      <c r="OHM31" s="350"/>
      <c r="OHN31" s="350"/>
      <c r="OHO31" s="350"/>
      <c r="OHP31" s="350"/>
      <c r="OHQ31" s="350"/>
      <c r="OHR31" s="350"/>
      <c r="OHS31" s="350"/>
      <c r="OHT31" s="350"/>
      <c r="OHU31" s="350"/>
      <c r="OHV31" s="350"/>
      <c r="OHW31" s="350"/>
      <c r="OHX31" s="350"/>
      <c r="OHY31" s="350"/>
      <c r="OHZ31" s="350"/>
      <c r="OIA31" s="350"/>
      <c r="OIB31" s="350"/>
      <c r="OIC31" s="350"/>
      <c r="OID31" s="350"/>
      <c r="OIE31" s="350"/>
      <c r="OIF31" s="350"/>
      <c r="OIG31" s="350"/>
      <c r="OIH31" s="350"/>
      <c r="OII31" s="350"/>
      <c r="OIJ31" s="350"/>
      <c r="OIK31" s="350"/>
      <c r="OIL31" s="350"/>
      <c r="OIM31" s="350"/>
      <c r="OIN31" s="350"/>
      <c r="OIO31" s="350"/>
      <c r="OIP31" s="350"/>
      <c r="OIQ31" s="350"/>
      <c r="OIR31" s="350"/>
      <c r="OIS31" s="350"/>
      <c r="OIT31" s="350"/>
      <c r="OIU31" s="350"/>
      <c r="OIV31" s="350"/>
      <c r="OIW31" s="350"/>
      <c r="OIX31" s="350"/>
      <c r="OIY31" s="350"/>
      <c r="OIZ31" s="350"/>
      <c r="OJA31" s="350"/>
      <c r="OJB31" s="350"/>
      <c r="OJC31" s="350"/>
      <c r="OJD31" s="350"/>
      <c r="OJE31" s="350"/>
      <c r="OJF31" s="350"/>
      <c r="OJG31" s="350"/>
      <c r="OJH31" s="350"/>
      <c r="OJI31" s="350"/>
      <c r="OJJ31" s="350"/>
      <c r="OJK31" s="350"/>
      <c r="OJL31" s="350"/>
      <c r="OJM31" s="350"/>
      <c r="OJN31" s="350"/>
      <c r="OJO31" s="350"/>
      <c r="OJP31" s="350"/>
      <c r="OJQ31" s="350"/>
      <c r="OJR31" s="350"/>
      <c r="OJS31" s="350"/>
      <c r="OJT31" s="350"/>
      <c r="OJU31" s="350"/>
      <c r="OJV31" s="350"/>
      <c r="OJW31" s="350"/>
      <c r="OJX31" s="350"/>
      <c r="OJY31" s="350"/>
      <c r="OJZ31" s="350"/>
      <c r="OKA31" s="350"/>
      <c r="OKB31" s="350"/>
      <c r="OKC31" s="350"/>
      <c r="OKD31" s="350"/>
      <c r="OKE31" s="350"/>
      <c r="OKF31" s="350"/>
      <c r="OKG31" s="350"/>
      <c r="OKH31" s="350"/>
      <c r="OKI31" s="350"/>
      <c r="OKJ31" s="350"/>
      <c r="OKK31" s="350"/>
      <c r="OKL31" s="350"/>
      <c r="OKM31" s="350"/>
      <c r="OKN31" s="350"/>
      <c r="OKO31" s="350"/>
      <c r="OKP31" s="350"/>
      <c r="OKQ31" s="350"/>
      <c r="OKR31" s="350"/>
      <c r="OKS31" s="350"/>
      <c r="OKT31" s="350"/>
      <c r="OKU31" s="350"/>
      <c r="OKV31" s="350"/>
      <c r="OKW31" s="350"/>
      <c r="OKX31" s="350"/>
      <c r="OKY31" s="350"/>
      <c r="OKZ31" s="350"/>
      <c r="OLA31" s="350"/>
      <c r="OLB31" s="350"/>
      <c r="OLC31" s="350"/>
      <c r="OLD31" s="350"/>
      <c r="OLE31" s="350"/>
      <c r="OLF31" s="350"/>
      <c r="OLG31" s="350"/>
      <c r="OLH31" s="350"/>
      <c r="OLI31" s="350"/>
      <c r="OLJ31" s="350"/>
      <c r="OLK31" s="350"/>
      <c r="OLL31" s="350"/>
      <c r="OLM31" s="350"/>
      <c r="OLN31" s="350"/>
      <c r="OLO31" s="350"/>
      <c r="OLP31" s="350"/>
      <c r="OLQ31" s="350"/>
      <c r="OLR31" s="350"/>
      <c r="OLS31" s="350"/>
      <c r="OLT31" s="350"/>
      <c r="OLU31" s="350"/>
      <c r="OLV31" s="350"/>
      <c r="OLW31" s="350"/>
      <c r="OLX31" s="350"/>
      <c r="OLY31" s="350"/>
      <c r="OLZ31" s="350"/>
      <c r="OMA31" s="350"/>
      <c r="OMB31" s="350"/>
      <c r="OMC31" s="350"/>
      <c r="OMD31" s="350"/>
      <c r="OME31" s="350"/>
      <c r="OMF31" s="350"/>
      <c r="OMG31" s="350"/>
      <c r="OMH31" s="350"/>
      <c r="OMI31" s="350"/>
      <c r="OMJ31" s="350"/>
      <c r="OMK31" s="350"/>
      <c r="OML31" s="350"/>
      <c r="OMM31" s="350"/>
      <c r="OMN31" s="350"/>
      <c r="OMO31" s="350"/>
      <c r="OMP31" s="350"/>
      <c r="OMQ31" s="350"/>
      <c r="OMR31" s="350"/>
      <c r="OMS31" s="350"/>
      <c r="OMT31" s="350"/>
      <c r="OMU31" s="350"/>
      <c r="OMV31" s="350"/>
      <c r="OMW31" s="350"/>
      <c r="OMX31" s="350"/>
      <c r="OMY31" s="350"/>
      <c r="OMZ31" s="350"/>
      <c r="ONA31" s="350"/>
      <c r="ONB31" s="350"/>
      <c r="ONC31" s="350"/>
      <c r="OND31" s="350"/>
      <c r="ONE31" s="350"/>
      <c r="ONF31" s="350"/>
      <c r="ONG31" s="350"/>
      <c r="ONH31" s="350"/>
      <c r="ONI31" s="350"/>
      <c r="ONJ31" s="350"/>
      <c r="ONK31" s="350"/>
      <c r="ONL31" s="350"/>
      <c r="ONM31" s="350"/>
      <c r="ONN31" s="350"/>
      <c r="ONO31" s="350"/>
      <c r="ONP31" s="350"/>
      <c r="ONQ31" s="350"/>
      <c r="ONR31" s="350"/>
      <c r="ONS31" s="350"/>
      <c r="ONT31" s="350"/>
      <c r="ONU31" s="350"/>
      <c r="ONV31" s="350"/>
      <c r="ONW31" s="350"/>
      <c r="ONX31" s="350"/>
      <c r="ONY31" s="350"/>
      <c r="ONZ31" s="350"/>
      <c r="OOA31" s="350"/>
      <c r="OOB31" s="350"/>
      <c r="OOC31" s="350"/>
      <c r="OOD31" s="350"/>
      <c r="OOE31" s="350"/>
      <c r="OOF31" s="350"/>
      <c r="OOG31" s="350"/>
      <c r="OOH31" s="350"/>
      <c r="OOI31" s="350"/>
      <c r="OOJ31" s="350"/>
      <c r="OOK31" s="350"/>
      <c r="OOL31" s="350"/>
      <c r="OOM31" s="350"/>
      <c r="OON31" s="350"/>
      <c r="OOO31" s="350"/>
      <c r="OOP31" s="350"/>
      <c r="OOQ31" s="350"/>
      <c r="OOR31" s="350"/>
      <c r="OOS31" s="350"/>
      <c r="OOT31" s="350"/>
      <c r="OOU31" s="350"/>
      <c r="OOV31" s="350"/>
      <c r="OOW31" s="350"/>
      <c r="OOX31" s="350"/>
      <c r="OOY31" s="350"/>
      <c r="OOZ31" s="350"/>
      <c r="OPA31" s="350"/>
      <c r="OPB31" s="350"/>
      <c r="OPC31" s="350"/>
      <c r="OPD31" s="350"/>
      <c r="OPE31" s="350"/>
      <c r="OPF31" s="350"/>
      <c r="OPG31" s="350"/>
      <c r="OPH31" s="350"/>
      <c r="OPI31" s="350"/>
      <c r="OPJ31" s="350"/>
      <c r="OPK31" s="350"/>
      <c r="OPL31" s="350"/>
      <c r="OPM31" s="350"/>
      <c r="OPN31" s="350"/>
      <c r="OPO31" s="350"/>
      <c r="OPP31" s="350"/>
      <c r="OPQ31" s="350"/>
      <c r="OPR31" s="350"/>
      <c r="OPS31" s="350"/>
      <c r="OPT31" s="350"/>
      <c r="OPU31" s="350"/>
      <c r="OPV31" s="350"/>
      <c r="OPW31" s="350"/>
      <c r="OPX31" s="350"/>
      <c r="OPY31" s="350"/>
      <c r="OPZ31" s="350"/>
      <c r="OQA31" s="350"/>
      <c r="OQB31" s="350"/>
      <c r="OQC31" s="350"/>
      <c r="OQD31" s="350"/>
      <c r="OQE31" s="350"/>
      <c r="OQF31" s="350"/>
      <c r="OQG31" s="350"/>
      <c r="OQH31" s="350"/>
      <c r="OQI31" s="350"/>
      <c r="OQJ31" s="350"/>
      <c r="OQK31" s="350"/>
      <c r="OQL31" s="350"/>
      <c r="OQM31" s="350"/>
      <c r="OQN31" s="350"/>
      <c r="OQO31" s="350"/>
      <c r="OQP31" s="350"/>
      <c r="OQQ31" s="350"/>
      <c r="OQR31" s="350"/>
      <c r="OQS31" s="350"/>
      <c r="OQT31" s="350"/>
      <c r="OQU31" s="350"/>
      <c r="OQV31" s="350"/>
      <c r="OQW31" s="350"/>
      <c r="OQX31" s="350"/>
      <c r="OQY31" s="350"/>
      <c r="OQZ31" s="350"/>
      <c r="ORA31" s="350"/>
      <c r="ORB31" s="350"/>
      <c r="ORC31" s="350"/>
      <c r="ORD31" s="350"/>
      <c r="ORE31" s="350"/>
      <c r="ORF31" s="350"/>
      <c r="ORG31" s="350"/>
      <c r="ORH31" s="350"/>
      <c r="ORI31" s="350"/>
      <c r="ORJ31" s="350"/>
      <c r="ORK31" s="350"/>
      <c r="ORL31" s="350"/>
      <c r="ORM31" s="350"/>
      <c r="ORN31" s="350"/>
      <c r="ORO31" s="350"/>
      <c r="ORP31" s="350"/>
      <c r="ORQ31" s="350"/>
      <c r="ORR31" s="350"/>
      <c r="ORS31" s="350"/>
      <c r="ORT31" s="350"/>
      <c r="ORU31" s="350"/>
      <c r="ORV31" s="350"/>
      <c r="ORW31" s="350"/>
      <c r="ORX31" s="350"/>
      <c r="ORY31" s="350"/>
      <c r="ORZ31" s="350"/>
      <c r="OSA31" s="350"/>
      <c r="OSB31" s="350"/>
      <c r="OSC31" s="350"/>
      <c r="OSD31" s="350"/>
      <c r="OSE31" s="350"/>
      <c r="OSF31" s="350"/>
      <c r="OSG31" s="350"/>
      <c r="OSH31" s="350"/>
      <c r="OSI31" s="350"/>
      <c r="OSJ31" s="350"/>
      <c r="OSK31" s="350"/>
      <c r="OSL31" s="350"/>
      <c r="OSM31" s="350"/>
      <c r="OSN31" s="350"/>
      <c r="OSO31" s="350"/>
      <c r="OSP31" s="350"/>
      <c r="OSQ31" s="350"/>
      <c r="OSR31" s="350"/>
      <c r="OSS31" s="350"/>
      <c r="OST31" s="350"/>
      <c r="OSU31" s="350"/>
      <c r="OSV31" s="350"/>
      <c r="OSW31" s="350"/>
      <c r="OSX31" s="350"/>
      <c r="OSY31" s="350"/>
      <c r="OSZ31" s="350"/>
      <c r="OTA31" s="350"/>
      <c r="OTB31" s="350"/>
      <c r="OTC31" s="350"/>
      <c r="OTD31" s="350"/>
      <c r="OTE31" s="350"/>
      <c r="OTF31" s="350"/>
      <c r="OTG31" s="350"/>
      <c r="OTH31" s="350"/>
      <c r="OTI31" s="350"/>
      <c r="OTJ31" s="350"/>
      <c r="OTK31" s="350"/>
      <c r="OTL31" s="350"/>
      <c r="OTM31" s="350"/>
      <c r="OTN31" s="350"/>
      <c r="OTO31" s="350"/>
      <c r="OTP31" s="350"/>
      <c r="OTQ31" s="350"/>
      <c r="OTR31" s="350"/>
      <c r="OTS31" s="350"/>
      <c r="OTT31" s="350"/>
      <c r="OTU31" s="350"/>
      <c r="OTV31" s="350"/>
      <c r="OTW31" s="350"/>
      <c r="OTX31" s="350"/>
      <c r="OTY31" s="350"/>
      <c r="OTZ31" s="350"/>
      <c r="OUA31" s="350"/>
      <c r="OUB31" s="350"/>
      <c r="OUC31" s="350"/>
      <c r="OUD31" s="350"/>
      <c r="OUE31" s="350"/>
      <c r="OUF31" s="350"/>
      <c r="OUG31" s="350"/>
      <c r="OUH31" s="350"/>
      <c r="OUI31" s="350"/>
      <c r="OUJ31" s="350"/>
      <c r="OUK31" s="350"/>
      <c r="OUL31" s="350"/>
      <c r="OUM31" s="350"/>
      <c r="OUN31" s="350"/>
      <c r="OUO31" s="350"/>
      <c r="OUP31" s="350"/>
      <c r="OUQ31" s="350"/>
      <c r="OUR31" s="350"/>
      <c r="OUS31" s="350"/>
      <c r="OUT31" s="350"/>
      <c r="OUU31" s="350"/>
      <c r="OUV31" s="350"/>
      <c r="OUW31" s="350"/>
      <c r="OUX31" s="350"/>
      <c r="OUY31" s="350"/>
      <c r="OUZ31" s="350"/>
      <c r="OVA31" s="350"/>
      <c r="OVB31" s="350"/>
      <c r="OVC31" s="350"/>
      <c r="OVD31" s="350"/>
      <c r="OVE31" s="350"/>
      <c r="OVF31" s="350"/>
      <c r="OVG31" s="350"/>
      <c r="OVH31" s="350"/>
      <c r="OVI31" s="350"/>
      <c r="OVJ31" s="350"/>
      <c r="OVK31" s="350"/>
      <c r="OVL31" s="350"/>
      <c r="OVM31" s="350"/>
      <c r="OVN31" s="350"/>
      <c r="OVO31" s="350"/>
      <c r="OVP31" s="350"/>
      <c r="OVQ31" s="350"/>
      <c r="OVR31" s="350"/>
      <c r="OVS31" s="350"/>
      <c r="OVT31" s="350"/>
      <c r="OVU31" s="350"/>
      <c r="OVV31" s="350"/>
      <c r="OVW31" s="350"/>
      <c r="OVX31" s="350"/>
      <c r="OVY31" s="350"/>
      <c r="OVZ31" s="350"/>
      <c r="OWA31" s="350"/>
      <c r="OWB31" s="350"/>
      <c r="OWC31" s="350"/>
      <c r="OWD31" s="350"/>
      <c r="OWE31" s="350"/>
      <c r="OWF31" s="350"/>
      <c r="OWG31" s="350"/>
      <c r="OWH31" s="350"/>
      <c r="OWI31" s="350"/>
      <c r="OWJ31" s="350"/>
      <c r="OWK31" s="350"/>
      <c r="OWL31" s="350"/>
      <c r="OWM31" s="350"/>
      <c r="OWN31" s="350"/>
      <c r="OWO31" s="350"/>
      <c r="OWP31" s="350"/>
      <c r="OWQ31" s="350"/>
      <c r="OWR31" s="350"/>
      <c r="OWS31" s="350"/>
      <c r="OWT31" s="350"/>
      <c r="OWU31" s="350"/>
      <c r="OWV31" s="350"/>
      <c r="OWW31" s="350"/>
      <c r="OWX31" s="350"/>
      <c r="OWY31" s="350"/>
      <c r="OWZ31" s="350"/>
      <c r="OXA31" s="350"/>
      <c r="OXB31" s="350"/>
      <c r="OXC31" s="350"/>
      <c r="OXD31" s="350"/>
      <c r="OXE31" s="350"/>
      <c r="OXF31" s="350"/>
      <c r="OXG31" s="350"/>
      <c r="OXH31" s="350"/>
      <c r="OXI31" s="350"/>
      <c r="OXJ31" s="350"/>
      <c r="OXK31" s="350"/>
      <c r="OXL31" s="350"/>
      <c r="OXM31" s="350"/>
      <c r="OXN31" s="350"/>
      <c r="OXO31" s="350"/>
      <c r="OXP31" s="350"/>
      <c r="OXQ31" s="350"/>
      <c r="OXR31" s="350"/>
      <c r="OXS31" s="350"/>
      <c r="OXT31" s="350"/>
      <c r="OXU31" s="350"/>
      <c r="OXV31" s="350"/>
      <c r="OXW31" s="350"/>
      <c r="OXX31" s="350"/>
      <c r="OXY31" s="350"/>
      <c r="OXZ31" s="350"/>
      <c r="OYA31" s="350"/>
      <c r="OYB31" s="350"/>
      <c r="OYC31" s="350"/>
      <c r="OYD31" s="350"/>
      <c r="OYE31" s="350"/>
      <c r="OYF31" s="350"/>
      <c r="OYG31" s="350"/>
      <c r="OYH31" s="350"/>
      <c r="OYI31" s="350"/>
      <c r="OYJ31" s="350"/>
      <c r="OYK31" s="350"/>
      <c r="OYL31" s="350"/>
      <c r="OYM31" s="350"/>
      <c r="OYN31" s="350"/>
      <c r="OYO31" s="350"/>
      <c r="OYP31" s="350"/>
      <c r="OYQ31" s="350"/>
      <c r="OYR31" s="350"/>
      <c r="OYS31" s="350"/>
      <c r="OYT31" s="350"/>
      <c r="OYU31" s="350"/>
      <c r="OYV31" s="350"/>
      <c r="OYW31" s="350"/>
      <c r="OYX31" s="350"/>
      <c r="OYY31" s="350"/>
      <c r="OYZ31" s="350"/>
      <c r="OZA31" s="350"/>
      <c r="OZB31" s="350"/>
      <c r="OZC31" s="350"/>
      <c r="OZD31" s="350"/>
      <c r="OZE31" s="350"/>
      <c r="OZF31" s="350"/>
      <c r="OZG31" s="350"/>
      <c r="OZH31" s="350"/>
      <c r="OZI31" s="350"/>
      <c r="OZJ31" s="350"/>
      <c r="OZK31" s="350"/>
      <c r="OZL31" s="350"/>
      <c r="OZM31" s="350"/>
      <c r="OZN31" s="350"/>
      <c r="OZO31" s="350"/>
      <c r="OZP31" s="350"/>
      <c r="OZQ31" s="350"/>
      <c r="OZR31" s="350"/>
      <c r="OZS31" s="350"/>
      <c r="OZT31" s="350"/>
      <c r="OZU31" s="350"/>
      <c r="OZV31" s="350"/>
      <c r="OZW31" s="350"/>
      <c r="OZX31" s="350"/>
      <c r="OZY31" s="350"/>
      <c r="OZZ31" s="350"/>
      <c r="PAA31" s="350"/>
      <c r="PAB31" s="350"/>
      <c r="PAC31" s="350"/>
      <c r="PAD31" s="350"/>
      <c r="PAE31" s="350"/>
      <c r="PAF31" s="350"/>
      <c r="PAG31" s="350"/>
      <c r="PAH31" s="350"/>
      <c r="PAI31" s="350"/>
      <c r="PAJ31" s="350"/>
      <c r="PAK31" s="350"/>
      <c r="PAL31" s="350"/>
      <c r="PAM31" s="350"/>
      <c r="PAN31" s="350"/>
      <c r="PAO31" s="350"/>
      <c r="PAP31" s="350"/>
      <c r="PAQ31" s="350"/>
      <c r="PAR31" s="350"/>
      <c r="PAS31" s="350"/>
      <c r="PAT31" s="350"/>
      <c r="PAU31" s="350"/>
      <c r="PAV31" s="350"/>
      <c r="PAW31" s="350"/>
      <c r="PAX31" s="350"/>
      <c r="PAY31" s="350"/>
      <c r="PAZ31" s="350"/>
      <c r="PBA31" s="350"/>
      <c r="PBB31" s="350"/>
      <c r="PBC31" s="350"/>
      <c r="PBD31" s="350"/>
      <c r="PBE31" s="350"/>
      <c r="PBF31" s="350"/>
      <c r="PBG31" s="350"/>
      <c r="PBH31" s="350"/>
      <c r="PBI31" s="350"/>
      <c r="PBJ31" s="350"/>
      <c r="PBK31" s="350"/>
      <c r="PBL31" s="350"/>
      <c r="PBM31" s="350"/>
      <c r="PBN31" s="350"/>
      <c r="PBO31" s="350"/>
      <c r="PBP31" s="350"/>
      <c r="PBQ31" s="350"/>
      <c r="PBR31" s="350"/>
      <c r="PBS31" s="350"/>
      <c r="PBT31" s="350"/>
      <c r="PBU31" s="350"/>
      <c r="PBV31" s="350"/>
      <c r="PBW31" s="350"/>
      <c r="PBX31" s="350"/>
      <c r="PBY31" s="350"/>
      <c r="PBZ31" s="350"/>
      <c r="PCA31" s="350"/>
      <c r="PCB31" s="350"/>
      <c r="PCC31" s="350"/>
      <c r="PCD31" s="350"/>
      <c r="PCE31" s="350"/>
      <c r="PCF31" s="350"/>
      <c r="PCG31" s="350"/>
      <c r="PCH31" s="350"/>
      <c r="PCI31" s="350"/>
      <c r="PCJ31" s="350"/>
      <c r="PCK31" s="350"/>
      <c r="PCL31" s="350"/>
      <c r="PCM31" s="350"/>
      <c r="PCN31" s="350"/>
      <c r="PCO31" s="350"/>
      <c r="PCP31" s="350"/>
      <c r="PCQ31" s="350"/>
      <c r="PCR31" s="350"/>
      <c r="PCS31" s="350"/>
      <c r="PCT31" s="350"/>
      <c r="PCU31" s="350"/>
      <c r="PCV31" s="350"/>
      <c r="PCW31" s="350"/>
      <c r="PCX31" s="350"/>
      <c r="PCY31" s="350"/>
      <c r="PCZ31" s="350"/>
      <c r="PDA31" s="350"/>
      <c r="PDB31" s="350"/>
      <c r="PDC31" s="350"/>
      <c r="PDD31" s="350"/>
      <c r="PDE31" s="350"/>
      <c r="PDF31" s="350"/>
      <c r="PDG31" s="350"/>
      <c r="PDH31" s="350"/>
      <c r="PDI31" s="350"/>
      <c r="PDJ31" s="350"/>
      <c r="PDK31" s="350"/>
      <c r="PDL31" s="350"/>
      <c r="PDM31" s="350"/>
      <c r="PDN31" s="350"/>
      <c r="PDO31" s="350"/>
      <c r="PDP31" s="350"/>
      <c r="PDQ31" s="350"/>
      <c r="PDR31" s="350"/>
      <c r="PDS31" s="350"/>
      <c r="PDT31" s="350"/>
      <c r="PDU31" s="350"/>
      <c r="PDV31" s="350"/>
      <c r="PDW31" s="350"/>
      <c r="PDX31" s="350"/>
      <c r="PDY31" s="350"/>
      <c r="PDZ31" s="350"/>
      <c r="PEA31" s="350"/>
      <c r="PEB31" s="350"/>
      <c r="PEC31" s="350"/>
      <c r="PED31" s="350"/>
      <c r="PEE31" s="350"/>
      <c r="PEF31" s="350"/>
      <c r="PEG31" s="350"/>
      <c r="PEH31" s="350"/>
      <c r="PEI31" s="350"/>
      <c r="PEJ31" s="350"/>
      <c r="PEK31" s="350"/>
      <c r="PEL31" s="350"/>
      <c r="PEM31" s="350"/>
      <c r="PEN31" s="350"/>
      <c r="PEO31" s="350"/>
      <c r="PEP31" s="350"/>
      <c r="PEQ31" s="350"/>
      <c r="PER31" s="350"/>
      <c r="PES31" s="350"/>
      <c r="PET31" s="350"/>
      <c r="PEU31" s="350"/>
      <c r="PEV31" s="350"/>
      <c r="PEW31" s="350"/>
      <c r="PEX31" s="350"/>
      <c r="PEY31" s="350"/>
      <c r="PEZ31" s="350"/>
      <c r="PFA31" s="350"/>
      <c r="PFB31" s="350"/>
      <c r="PFC31" s="350"/>
      <c r="PFD31" s="350"/>
      <c r="PFE31" s="350"/>
      <c r="PFF31" s="350"/>
      <c r="PFG31" s="350"/>
      <c r="PFH31" s="350"/>
      <c r="PFI31" s="350"/>
      <c r="PFJ31" s="350"/>
      <c r="PFK31" s="350"/>
      <c r="PFL31" s="350"/>
      <c r="PFM31" s="350"/>
      <c r="PFN31" s="350"/>
      <c r="PFO31" s="350"/>
      <c r="PFP31" s="350"/>
      <c r="PFQ31" s="350"/>
      <c r="PFR31" s="350"/>
      <c r="PFS31" s="350"/>
      <c r="PFT31" s="350"/>
      <c r="PFU31" s="350"/>
      <c r="PFV31" s="350"/>
      <c r="PFW31" s="350"/>
      <c r="PFX31" s="350"/>
      <c r="PFY31" s="350"/>
      <c r="PFZ31" s="350"/>
      <c r="PGA31" s="350"/>
      <c r="PGB31" s="350"/>
      <c r="PGC31" s="350"/>
      <c r="PGD31" s="350"/>
      <c r="PGE31" s="350"/>
      <c r="PGF31" s="350"/>
      <c r="PGG31" s="350"/>
      <c r="PGH31" s="350"/>
      <c r="PGI31" s="350"/>
      <c r="PGJ31" s="350"/>
      <c r="PGK31" s="350"/>
      <c r="PGL31" s="350"/>
      <c r="PGM31" s="350"/>
      <c r="PGN31" s="350"/>
      <c r="PGO31" s="350"/>
      <c r="PGP31" s="350"/>
      <c r="PGQ31" s="350"/>
      <c r="PGR31" s="350"/>
      <c r="PGS31" s="350"/>
      <c r="PGT31" s="350"/>
      <c r="PGU31" s="350"/>
      <c r="PGV31" s="350"/>
      <c r="PGW31" s="350"/>
      <c r="PGX31" s="350"/>
      <c r="PGY31" s="350"/>
      <c r="PGZ31" s="350"/>
      <c r="PHA31" s="350"/>
      <c r="PHB31" s="350"/>
      <c r="PHC31" s="350"/>
      <c r="PHD31" s="350"/>
      <c r="PHE31" s="350"/>
      <c r="PHF31" s="350"/>
      <c r="PHG31" s="350"/>
      <c r="PHH31" s="350"/>
      <c r="PHI31" s="350"/>
      <c r="PHJ31" s="350"/>
      <c r="PHK31" s="350"/>
      <c r="PHL31" s="350"/>
      <c r="PHM31" s="350"/>
      <c r="PHN31" s="350"/>
      <c r="PHO31" s="350"/>
      <c r="PHP31" s="350"/>
      <c r="PHQ31" s="350"/>
      <c r="PHR31" s="350"/>
      <c r="PHS31" s="350"/>
      <c r="PHT31" s="350"/>
      <c r="PHU31" s="350"/>
      <c r="PHV31" s="350"/>
      <c r="PHW31" s="350"/>
      <c r="PHX31" s="350"/>
      <c r="PHY31" s="350"/>
      <c r="PHZ31" s="350"/>
      <c r="PIA31" s="350"/>
      <c r="PIB31" s="350"/>
      <c r="PIC31" s="350"/>
      <c r="PID31" s="350"/>
      <c r="PIE31" s="350"/>
      <c r="PIF31" s="350"/>
      <c r="PIG31" s="350"/>
      <c r="PIH31" s="350"/>
      <c r="PII31" s="350"/>
      <c r="PIJ31" s="350"/>
      <c r="PIK31" s="350"/>
      <c r="PIL31" s="350"/>
      <c r="PIM31" s="350"/>
      <c r="PIN31" s="350"/>
      <c r="PIO31" s="350"/>
      <c r="PIP31" s="350"/>
      <c r="PIQ31" s="350"/>
      <c r="PIR31" s="350"/>
      <c r="PIS31" s="350"/>
      <c r="PIT31" s="350"/>
      <c r="PIU31" s="350"/>
      <c r="PIV31" s="350"/>
      <c r="PIW31" s="350"/>
      <c r="PIX31" s="350"/>
      <c r="PIY31" s="350"/>
      <c r="PIZ31" s="350"/>
      <c r="PJA31" s="350"/>
      <c r="PJB31" s="350"/>
      <c r="PJC31" s="350"/>
      <c r="PJD31" s="350"/>
      <c r="PJE31" s="350"/>
      <c r="PJF31" s="350"/>
      <c r="PJG31" s="350"/>
      <c r="PJH31" s="350"/>
      <c r="PJI31" s="350"/>
      <c r="PJJ31" s="350"/>
      <c r="PJK31" s="350"/>
      <c r="PJL31" s="350"/>
      <c r="PJM31" s="350"/>
      <c r="PJN31" s="350"/>
      <c r="PJO31" s="350"/>
      <c r="PJP31" s="350"/>
      <c r="PJQ31" s="350"/>
      <c r="PJR31" s="350"/>
      <c r="PJS31" s="350"/>
      <c r="PJT31" s="350"/>
      <c r="PJU31" s="350"/>
      <c r="PJV31" s="350"/>
      <c r="PJW31" s="350"/>
      <c r="PJX31" s="350"/>
      <c r="PJY31" s="350"/>
      <c r="PJZ31" s="350"/>
      <c r="PKA31" s="350"/>
      <c r="PKB31" s="350"/>
      <c r="PKC31" s="350"/>
      <c r="PKD31" s="350"/>
      <c r="PKE31" s="350"/>
      <c r="PKF31" s="350"/>
      <c r="PKG31" s="350"/>
      <c r="PKH31" s="350"/>
      <c r="PKI31" s="350"/>
      <c r="PKJ31" s="350"/>
      <c r="PKK31" s="350"/>
      <c r="PKL31" s="350"/>
      <c r="PKM31" s="350"/>
      <c r="PKN31" s="350"/>
      <c r="PKO31" s="350"/>
      <c r="PKP31" s="350"/>
      <c r="PKQ31" s="350"/>
      <c r="PKR31" s="350"/>
      <c r="PKS31" s="350"/>
      <c r="PKT31" s="350"/>
      <c r="PKU31" s="350"/>
      <c r="PKV31" s="350"/>
      <c r="PKW31" s="350"/>
      <c r="PKX31" s="350"/>
      <c r="PKY31" s="350"/>
      <c r="PKZ31" s="350"/>
      <c r="PLA31" s="350"/>
      <c r="PLB31" s="350"/>
      <c r="PLC31" s="350"/>
      <c r="PLD31" s="350"/>
      <c r="PLE31" s="350"/>
      <c r="PLF31" s="350"/>
      <c r="PLG31" s="350"/>
      <c r="PLH31" s="350"/>
      <c r="PLI31" s="350"/>
      <c r="PLJ31" s="350"/>
      <c r="PLK31" s="350"/>
      <c r="PLL31" s="350"/>
      <c r="PLM31" s="350"/>
      <c r="PLN31" s="350"/>
      <c r="PLO31" s="350"/>
      <c r="PLP31" s="350"/>
      <c r="PLQ31" s="350"/>
      <c r="PLR31" s="350"/>
      <c r="PLS31" s="350"/>
      <c r="PLT31" s="350"/>
      <c r="PLU31" s="350"/>
      <c r="PLV31" s="350"/>
      <c r="PLW31" s="350"/>
      <c r="PLX31" s="350"/>
      <c r="PLY31" s="350"/>
      <c r="PLZ31" s="350"/>
      <c r="PMA31" s="350"/>
      <c r="PMB31" s="350"/>
      <c r="PMC31" s="350"/>
      <c r="PMD31" s="350"/>
      <c r="PME31" s="350"/>
      <c r="PMF31" s="350"/>
      <c r="PMG31" s="350"/>
      <c r="PMH31" s="350"/>
      <c r="PMI31" s="350"/>
      <c r="PMJ31" s="350"/>
      <c r="PMK31" s="350"/>
      <c r="PML31" s="350"/>
      <c r="PMM31" s="350"/>
      <c r="PMN31" s="350"/>
      <c r="PMO31" s="350"/>
      <c r="PMP31" s="350"/>
      <c r="PMQ31" s="350"/>
      <c r="PMR31" s="350"/>
      <c r="PMS31" s="350"/>
      <c r="PMT31" s="350"/>
      <c r="PMU31" s="350"/>
      <c r="PMV31" s="350"/>
      <c r="PMW31" s="350"/>
      <c r="PMX31" s="350"/>
      <c r="PMY31" s="350"/>
      <c r="PMZ31" s="350"/>
      <c r="PNA31" s="350"/>
      <c r="PNB31" s="350"/>
      <c r="PNC31" s="350"/>
      <c r="PND31" s="350"/>
      <c r="PNE31" s="350"/>
      <c r="PNF31" s="350"/>
      <c r="PNG31" s="350"/>
      <c r="PNH31" s="350"/>
      <c r="PNI31" s="350"/>
      <c r="PNJ31" s="350"/>
      <c r="PNK31" s="350"/>
      <c r="PNL31" s="350"/>
      <c r="PNM31" s="350"/>
      <c r="PNN31" s="350"/>
      <c r="PNO31" s="350"/>
      <c r="PNP31" s="350"/>
      <c r="PNQ31" s="350"/>
      <c r="PNR31" s="350"/>
      <c r="PNS31" s="350"/>
      <c r="PNT31" s="350"/>
      <c r="PNU31" s="350"/>
      <c r="PNV31" s="350"/>
      <c r="PNW31" s="350"/>
      <c r="PNX31" s="350"/>
      <c r="PNY31" s="350"/>
      <c r="PNZ31" s="350"/>
      <c r="POA31" s="350"/>
      <c r="POB31" s="350"/>
      <c r="POC31" s="350"/>
      <c r="POD31" s="350"/>
      <c r="POE31" s="350"/>
      <c r="POF31" s="350"/>
      <c r="POG31" s="350"/>
      <c r="POH31" s="350"/>
      <c r="POI31" s="350"/>
      <c r="POJ31" s="350"/>
      <c r="POK31" s="350"/>
      <c r="POL31" s="350"/>
      <c r="POM31" s="350"/>
      <c r="PON31" s="350"/>
      <c r="POO31" s="350"/>
      <c r="POP31" s="350"/>
      <c r="POQ31" s="350"/>
      <c r="POR31" s="350"/>
      <c r="POS31" s="350"/>
      <c r="POT31" s="350"/>
      <c r="POU31" s="350"/>
      <c r="POV31" s="350"/>
      <c r="POW31" s="350"/>
      <c r="POX31" s="350"/>
      <c r="POY31" s="350"/>
      <c r="POZ31" s="350"/>
      <c r="PPA31" s="350"/>
      <c r="PPB31" s="350"/>
      <c r="PPC31" s="350"/>
      <c r="PPD31" s="350"/>
      <c r="PPE31" s="350"/>
      <c r="PPF31" s="350"/>
      <c r="PPG31" s="350"/>
      <c r="PPH31" s="350"/>
      <c r="PPI31" s="350"/>
      <c r="PPJ31" s="350"/>
      <c r="PPK31" s="350"/>
      <c r="PPL31" s="350"/>
      <c r="PPM31" s="350"/>
      <c r="PPN31" s="350"/>
      <c r="PPO31" s="350"/>
      <c r="PPP31" s="350"/>
      <c r="PPQ31" s="350"/>
      <c r="PPR31" s="350"/>
      <c r="PPS31" s="350"/>
      <c r="PPT31" s="350"/>
      <c r="PPU31" s="350"/>
      <c r="PPV31" s="350"/>
      <c r="PPW31" s="350"/>
      <c r="PPX31" s="350"/>
      <c r="PPY31" s="350"/>
      <c r="PPZ31" s="350"/>
      <c r="PQA31" s="350"/>
      <c r="PQB31" s="350"/>
      <c r="PQC31" s="350"/>
      <c r="PQD31" s="350"/>
      <c r="PQE31" s="350"/>
      <c r="PQF31" s="350"/>
      <c r="PQG31" s="350"/>
      <c r="PQH31" s="350"/>
      <c r="PQI31" s="350"/>
      <c r="PQJ31" s="350"/>
      <c r="PQK31" s="350"/>
      <c r="PQL31" s="350"/>
      <c r="PQM31" s="350"/>
      <c r="PQN31" s="350"/>
      <c r="PQO31" s="350"/>
      <c r="PQP31" s="350"/>
      <c r="PQQ31" s="350"/>
      <c r="PQR31" s="350"/>
      <c r="PQS31" s="350"/>
      <c r="PQT31" s="350"/>
      <c r="PQU31" s="350"/>
      <c r="PQV31" s="350"/>
      <c r="PQW31" s="350"/>
      <c r="PQX31" s="350"/>
      <c r="PQY31" s="350"/>
      <c r="PQZ31" s="350"/>
      <c r="PRA31" s="350"/>
      <c r="PRB31" s="350"/>
      <c r="PRC31" s="350"/>
      <c r="PRD31" s="350"/>
      <c r="PRE31" s="350"/>
      <c r="PRF31" s="350"/>
      <c r="PRG31" s="350"/>
      <c r="PRH31" s="350"/>
      <c r="PRI31" s="350"/>
      <c r="PRJ31" s="350"/>
      <c r="PRK31" s="350"/>
      <c r="PRL31" s="350"/>
      <c r="PRM31" s="350"/>
      <c r="PRN31" s="350"/>
      <c r="PRO31" s="350"/>
      <c r="PRP31" s="350"/>
      <c r="PRQ31" s="350"/>
      <c r="PRR31" s="350"/>
      <c r="PRS31" s="350"/>
      <c r="PRT31" s="350"/>
      <c r="PRU31" s="350"/>
      <c r="PRV31" s="350"/>
      <c r="PRW31" s="350"/>
      <c r="PRX31" s="350"/>
      <c r="PRY31" s="350"/>
      <c r="PRZ31" s="350"/>
      <c r="PSA31" s="350"/>
      <c r="PSB31" s="350"/>
      <c r="PSC31" s="350"/>
      <c r="PSD31" s="350"/>
      <c r="PSE31" s="350"/>
      <c r="PSF31" s="350"/>
      <c r="PSG31" s="350"/>
      <c r="PSH31" s="350"/>
      <c r="PSI31" s="350"/>
      <c r="PSJ31" s="350"/>
      <c r="PSK31" s="350"/>
      <c r="PSL31" s="350"/>
      <c r="PSM31" s="350"/>
      <c r="PSN31" s="350"/>
      <c r="PSO31" s="350"/>
      <c r="PSP31" s="350"/>
      <c r="PSQ31" s="350"/>
      <c r="PSR31" s="350"/>
      <c r="PSS31" s="350"/>
      <c r="PST31" s="350"/>
      <c r="PSU31" s="350"/>
      <c r="PSV31" s="350"/>
      <c r="PSW31" s="350"/>
      <c r="PSX31" s="350"/>
      <c r="PSY31" s="350"/>
      <c r="PSZ31" s="350"/>
      <c r="PTA31" s="350"/>
      <c r="PTB31" s="350"/>
      <c r="PTC31" s="350"/>
      <c r="PTD31" s="350"/>
      <c r="PTE31" s="350"/>
      <c r="PTF31" s="350"/>
      <c r="PTG31" s="350"/>
      <c r="PTH31" s="350"/>
      <c r="PTI31" s="350"/>
      <c r="PTJ31" s="350"/>
      <c r="PTK31" s="350"/>
      <c r="PTL31" s="350"/>
      <c r="PTM31" s="350"/>
      <c r="PTN31" s="350"/>
      <c r="PTO31" s="350"/>
      <c r="PTP31" s="350"/>
      <c r="PTQ31" s="350"/>
      <c r="PTR31" s="350"/>
      <c r="PTS31" s="350"/>
      <c r="PTT31" s="350"/>
      <c r="PTU31" s="350"/>
      <c r="PTV31" s="350"/>
      <c r="PTW31" s="350"/>
      <c r="PTX31" s="350"/>
      <c r="PTY31" s="350"/>
      <c r="PTZ31" s="350"/>
      <c r="PUA31" s="350"/>
      <c r="PUB31" s="350"/>
      <c r="PUC31" s="350"/>
      <c r="PUD31" s="350"/>
      <c r="PUE31" s="350"/>
      <c r="PUF31" s="350"/>
      <c r="PUG31" s="350"/>
      <c r="PUH31" s="350"/>
      <c r="PUI31" s="350"/>
      <c r="PUJ31" s="350"/>
      <c r="PUK31" s="350"/>
      <c r="PUL31" s="350"/>
      <c r="PUM31" s="350"/>
      <c r="PUN31" s="350"/>
      <c r="PUO31" s="350"/>
      <c r="PUP31" s="350"/>
      <c r="PUQ31" s="350"/>
      <c r="PUR31" s="350"/>
      <c r="PUS31" s="350"/>
      <c r="PUT31" s="350"/>
      <c r="PUU31" s="350"/>
      <c r="PUV31" s="350"/>
      <c r="PUW31" s="350"/>
      <c r="PUX31" s="350"/>
      <c r="PUY31" s="350"/>
      <c r="PUZ31" s="350"/>
      <c r="PVA31" s="350"/>
      <c r="PVB31" s="350"/>
      <c r="PVC31" s="350"/>
      <c r="PVD31" s="350"/>
      <c r="PVE31" s="350"/>
      <c r="PVF31" s="350"/>
      <c r="PVG31" s="350"/>
      <c r="PVH31" s="350"/>
      <c r="PVI31" s="350"/>
      <c r="PVJ31" s="350"/>
      <c r="PVK31" s="350"/>
      <c r="PVL31" s="350"/>
      <c r="PVM31" s="350"/>
      <c r="PVN31" s="350"/>
      <c r="PVO31" s="350"/>
      <c r="PVP31" s="350"/>
      <c r="PVQ31" s="350"/>
      <c r="PVR31" s="350"/>
      <c r="PVS31" s="350"/>
      <c r="PVT31" s="350"/>
      <c r="PVU31" s="350"/>
      <c r="PVV31" s="350"/>
      <c r="PVW31" s="350"/>
      <c r="PVX31" s="350"/>
      <c r="PVY31" s="350"/>
      <c r="PVZ31" s="350"/>
      <c r="PWA31" s="350"/>
      <c r="PWB31" s="350"/>
      <c r="PWC31" s="350"/>
      <c r="PWD31" s="350"/>
      <c r="PWE31" s="350"/>
      <c r="PWF31" s="350"/>
      <c r="PWG31" s="350"/>
      <c r="PWH31" s="350"/>
      <c r="PWI31" s="350"/>
      <c r="PWJ31" s="350"/>
      <c r="PWK31" s="350"/>
      <c r="PWL31" s="350"/>
      <c r="PWM31" s="350"/>
      <c r="PWN31" s="350"/>
      <c r="PWO31" s="350"/>
      <c r="PWP31" s="350"/>
      <c r="PWQ31" s="350"/>
      <c r="PWR31" s="350"/>
      <c r="PWS31" s="350"/>
      <c r="PWT31" s="350"/>
      <c r="PWU31" s="350"/>
      <c r="PWV31" s="350"/>
      <c r="PWW31" s="350"/>
      <c r="PWX31" s="350"/>
      <c r="PWY31" s="350"/>
      <c r="PWZ31" s="350"/>
      <c r="PXA31" s="350"/>
      <c r="PXB31" s="350"/>
      <c r="PXC31" s="350"/>
      <c r="PXD31" s="350"/>
      <c r="PXE31" s="350"/>
      <c r="PXF31" s="350"/>
      <c r="PXG31" s="350"/>
      <c r="PXH31" s="350"/>
      <c r="PXI31" s="350"/>
      <c r="PXJ31" s="350"/>
      <c r="PXK31" s="350"/>
      <c r="PXL31" s="350"/>
      <c r="PXM31" s="350"/>
      <c r="PXN31" s="350"/>
      <c r="PXO31" s="350"/>
      <c r="PXP31" s="350"/>
      <c r="PXQ31" s="350"/>
      <c r="PXR31" s="350"/>
      <c r="PXS31" s="350"/>
      <c r="PXT31" s="350"/>
      <c r="PXU31" s="350"/>
      <c r="PXV31" s="350"/>
      <c r="PXW31" s="350"/>
      <c r="PXX31" s="350"/>
      <c r="PXY31" s="350"/>
      <c r="PXZ31" s="350"/>
      <c r="PYA31" s="350"/>
      <c r="PYB31" s="350"/>
      <c r="PYC31" s="350"/>
      <c r="PYD31" s="350"/>
      <c r="PYE31" s="350"/>
      <c r="PYF31" s="350"/>
      <c r="PYG31" s="350"/>
      <c r="PYH31" s="350"/>
      <c r="PYI31" s="350"/>
      <c r="PYJ31" s="350"/>
      <c r="PYK31" s="350"/>
      <c r="PYL31" s="350"/>
      <c r="PYM31" s="350"/>
      <c r="PYN31" s="350"/>
      <c r="PYO31" s="350"/>
      <c r="PYP31" s="350"/>
      <c r="PYQ31" s="350"/>
      <c r="PYR31" s="350"/>
      <c r="PYS31" s="350"/>
      <c r="PYT31" s="350"/>
      <c r="PYU31" s="350"/>
      <c r="PYV31" s="350"/>
      <c r="PYW31" s="350"/>
      <c r="PYX31" s="350"/>
      <c r="PYY31" s="350"/>
      <c r="PYZ31" s="350"/>
      <c r="PZA31" s="350"/>
      <c r="PZB31" s="350"/>
      <c r="PZC31" s="350"/>
      <c r="PZD31" s="350"/>
      <c r="PZE31" s="350"/>
      <c r="PZF31" s="350"/>
      <c r="PZG31" s="350"/>
      <c r="PZH31" s="350"/>
      <c r="PZI31" s="350"/>
      <c r="PZJ31" s="350"/>
      <c r="PZK31" s="350"/>
      <c r="PZL31" s="350"/>
      <c r="PZM31" s="350"/>
      <c r="PZN31" s="350"/>
      <c r="PZO31" s="350"/>
      <c r="PZP31" s="350"/>
      <c r="PZQ31" s="350"/>
      <c r="PZR31" s="350"/>
      <c r="PZS31" s="350"/>
      <c r="PZT31" s="350"/>
      <c r="PZU31" s="350"/>
      <c r="PZV31" s="350"/>
      <c r="PZW31" s="350"/>
      <c r="PZX31" s="350"/>
      <c r="PZY31" s="350"/>
      <c r="PZZ31" s="350"/>
      <c r="QAA31" s="350"/>
      <c r="QAB31" s="350"/>
      <c r="QAC31" s="350"/>
      <c r="QAD31" s="350"/>
      <c r="QAE31" s="350"/>
      <c r="QAF31" s="350"/>
      <c r="QAG31" s="350"/>
      <c r="QAH31" s="350"/>
      <c r="QAI31" s="350"/>
      <c r="QAJ31" s="350"/>
      <c r="QAK31" s="350"/>
      <c r="QAL31" s="350"/>
      <c r="QAM31" s="350"/>
      <c r="QAN31" s="350"/>
      <c r="QAO31" s="350"/>
      <c r="QAP31" s="350"/>
      <c r="QAQ31" s="350"/>
      <c r="QAR31" s="350"/>
      <c r="QAS31" s="350"/>
      <c r="QAT31" s="350"/>
      <c r="QAU31" s="350"/>
      <c r="QAV31" s="350"/>
      <c r="QAW31" s="350"/>
      <c r="QAX31" s="350"/>
      <c r="QAY31" s="350"/>
      <c r="QAZ31" s="350"/>
      <c r="QBA31" s="350"/>
      <c r="QBB31" s="350"/>
      <c r="QBC31" s="350"/>
      <c r="QBD31" s="350"/>
      <c r="QBE31" s="350"/>
      <c r="QBF31" s="350"/>
      <c r="QBG31" s="350"/>
      <c r="QBH31" s="350"/>
      <c r="QBI31" s="350"/>
      <c r="QBJ31" s="350"/>
      <c r="QBK31" s="350"/>
      <c r="QBL31" s="350"/>
      <c r="QBM31" s="350"/>
      <c r="QBN31" s="350"/>
      <c r="QBO31" s="350"/>
      <c r="QBP31" s="350"/>
      <c r="QBQ31" s="350"/>
      <c r="QBR31" s="350"/>
      <c r="QBS31" s="350"/>
      <c r="QBT31" s="350"/>
      <c r="QBU31" s="350"/>
      <c r="QBV31" s="350"/>
      <c r="QBW31" s="350"/>
      <c r="QBX31" s="350"/>
      <c r="QBY31" s="350"/>
      <c r="QBZ31" s="350"/>
      <c r="QCA31" s="350"/>
      <c r="QCB31" s="350"/>
      <c r="QCC31" s="350"/>
      <c r="QCD31" s="350"/>
      <c r="QCE31" s="350"/>
      <c r="QCF31" s="350"/>
      <c r="QCG31" s="350"/>
      <c r="QCH31" s="350"/>
      <c r="QCI31" s="350"/>
      <c r="QCJ31" s="350"/>
      <c r="QCK31" s="350"/>
      <c r="QCL31" s="350"/>
      <c r="QCM31" s="350"/>
      <c r="QCN31" s="350"/>
      <c r="QCO31" s="350"/>
      <c r="QCP31" s="350"/>
      <c r="QCQ31" s="350"/>
      <c r="QCR31" s="350"/>
      <c r="QCS31" s="350"/>
      <c r="QCT31" s="350"/>
      <c r="QCU31" s="350"/>
      <c r="QCV31" s="350"/>
      <c r="QCW31" s="350"/>
      <c r="QCX31" s="350"/>
      <c r="QCY31" s="350"/>
      <c r="QCZ31" s="350"/>
      <c r="QDA31" s="350"/>
      <c r="QDB31" s="350"/>
      <c r="QDC31" s="350"/>
      <c r="QDD31" s="350"/>
      <c r="QDE31" s="350"/>
      <c r="QDF31" s="350"/>
      <c r="QDG31" s="350"/>
      <c r="QDH31" s="350"/>
      <c r="QDI31" s="350"/>
      <c r="QDJ31" s="350"/>
      <c r="QDK31" s="350"/>
      <c r="QDL31" s="350"/>
      <c r="QDM31" s="350"/>
      <c r="QDN31" s="350"/>
      <c r="QDO31" s="350"/>
      <c r="QDP31" s="350"/>
      <c r="QDQ31" s="350"/>
      <c r="QDR31" s="350"/>
      <c r="QDS31" s="350"/>
      <c r="QDT31" s="350"/>
      <c r="QDU31" s="350"/>
      <c r="QDV31" s="350"/>
      <c r="QDW31" s="350"/>
      <c r="QDX31" s="350"/>
      <c r="QDY31" s="350"/>
      <c r="QDZ31" s="350"/>
      <c r="QEA31" s="350"/>
      <c r="QEB31" s="350"/>
      <c r="QEC31" s="350"/>
      <c r="QED31" s="350"/>
      <c r="QEE31" s="350"/>
      <c r="QEF31" s="350"/>
      <c r="QEG31" s="350"/>
      <c r="QEH31" s="350"/>
      <c r="QEI31" s="350"/>
      <c r="QEJ31" s="350"/>
      <c r="QEK31" s="350"/>
      <c r="QEL31" s="350"/>
      <c r="QEM31" s="350"/>
      <c r="QEN31" s="350"/>
      <c r="QEO31" s="350"/>
      <c r="QEP31" s="350"/>
      <c r="QEQ31" s="350"/>
      <c r="QER31" s="350"/>
      <c r="QES31" s="350"/>
      <c r="QET31" s="350"/>
      <c r="QEU31" s="350"/>
      <c r="QEV31" s="350"/>
      <c r="QEW31" s="350"/>
      <c r="QEX31" s="350"/>
      <c r="QEY31" s="350"/>
      <c r="QEZ31" s="350"/>
      <c r="QFA31" s="350"/>
      <c r="QFB31" s="350"/>
      <c r="QFC31" s="350"/>
      <c r="QFD31" s="350"/>
      <c r="QFE31" s="350"/>
      <c r="QFF31" s="350"/>
      <c r="QFG31" s="350"/>
      <c r="QFH31" s="350"/>
      <c r="QFI31" s="350"/>
      <c r="QFJ31" s="350"/>
      <c r="QFK31" s="350"/>
      <c r="QFL31" s="350"/>
      <c r="QFM31" s="350"/>
      <c r="QFN31" s="350"/>
      <c r="QFO31" s="350"/>
      <c r="QFP31" s="350"/>
      <c r="QFQ31" s="350"/>
      <c r="QFR31" s="350"/>
      <c r="QFS31" s="350"/>
      <c r="QFT31" s="350"/>
      <c r="QFU31" s="350"/>
      <c r="QFV31" s="350"/>
      <c r="QFW31" s="350"/>
      <c r="QFX31" s="350"/>
      <c r="QFY31" s="350"/>
      <c r="QFZ31" s="350"/>
      <c r="QGA31" s="350"/>
      <c r="QGB31" s="350"/>
      <c r="QGC31" s="350"/>
      <c r="QGD31" s="350"/>
      <c r="QGE31" s="350"/>
      <c r="QGF31" s="350"/>
      <c r="QGG31" s="350"/>
      <c r="QGH31" s="350"/>
      <c r="QGI31" s="350"/>
      <c r="QGJ31" s="350"/>
      <c r="QGK31" s="350"/>
      <c r="QGL31" s="350"/>
      <c r="QGM31" s="350"/>
      <c r="QGN31" s="350"/>
      <c r="QGO31" s="350"/>
      <c r="QGP31" s="350"/>
      <c r="QGQ31" s="350"/>
      <c r="QGR31" s="350"/>
      <c r="QGS31" s="350"/>
      <c r="QGT31" s="350"/>
      <c r="QGU31" s="350"/>
      <c r="QGV31" s="350"/>
      <c r="QGW31" s="350"/>
      <c r="QGX31" s="350"/>
      <c r="QGY31" s="350"/>
      <c r="QGZ31" s="350"/>
      <c r="QHA31" s="350"/>
      <c r="QHB31" s="350"/>
      <c r="QHC31" s="350"/>
      <c r="QHD31" s="350"/>
      <c r="QHE31" s="350"/>
      <c r="QHF31" s="350"/>
      <c r="QHG31" s="350"/>
      <c r="QHH31" s="350"/>
      <c r="QHI31" s="350"/>
      <c r="QHJ31" s="350"/>
      <c r="QHK31" s="350"/>
      <c r="QHL31" s="350"/>
      <c r="QHM31" s="350"/>
      <c r="QHN31" s="350"/>
      <c r="QHO31" s="350"/>
      <c r="QHP31" s="350"/>
      <c r="QHQ31" s="350"/>
      <c r="QHR31" s="350"/>
      <c r="QHS31" s="350"/>
      <c r="QHT31" s="350"/>
      <c r="QHU31" s="350"/>
      <c r="QHV31" s="350"/>
      <c r="QHW31" s="350"/>
      <c r="QHX31" s="350"/>
      <c r="QHY31" s="350"/>
      <c r="QHZ31" s="350"/>
      <c r="QIA31" s="350"/>
      <c r="QIB31" s="350"/>
      <c r="QIC31" s="350"/>
      <c r="QID31" s="350"/>
      <c r="QIE31" s="350"/>
      <c r="QIF31" s="350"/>
      <c r="QIG31" s="350"/>
      <c r="QIH31" s="350"/>
      <c r="QII31" s="350"/>
      <c r="QIJ31" s="350"/>
      <c r="QIK31" s="350"/>
      <c r="QIL31" s="350"/>
      <c r="QIM31" s="350"/>
      <c r="QIN31" s="350"/>
      <c r="QIO31" s="350"/>
      <c r="QIP31" s="350"/>
      <c r="QIQ31" s="350"/>
      <c r="QIR31" s="350"/>
      <c r="QIS31" s="350"/>
      <c r="QIT31" s="350"/>
      <c r="QIU31" s="350"/>
      <c r="QIV31" s="350"/>
      <c r="QIW31" s="350"/>
      <c r="QIX31" s="350"/>
      <c r="QIY31" s="350"/>
      <c r="QIZ31" s="350"/>
      <c r="QJA31" s="350"/>
      <c r="QJB31" s="350"/>
      <c r="QJC31" s="350"/>
      <c r="QJD31" s="350"/>
      <c r="QJE31" s="350"/>
      <c r="QJF31" s="350"/>
      <c r="QJG31" s="350"/>
      <c r="QJH31" s="350"/>
      <c r="QJI31" s="350"/>
      <c r="QJJ31" s="350"/>
      <c r="QJK31" s="350"/>
      <c r="QJL31" s="350"/>
      <c r="QJM31" s="350"/>
      <c r="QJN31" s="350"/>
      <c r="QJO31" s="350"/>
      <c r="QJP31" s="350"/>
      <c r="QJQ31" s="350"/>
      <c r="QJR31" s="350"/>
      <c r="QJS31" s="350"/>
      <c r="QJT31" s="350"/>
      <c r="QJU31" s="350"/>
      <c r="QJV31" s="350"/>
      <c r="QJW31" s="350"/>
      <c r="QJX31" s="350"/>
      <c r="QJY31" s="350"/>
      <c r="QJZ31" s="350"/>
      <c r="QKA31" s="350"/>
      <c r="QKB31" s="350"/>
      <c r="QKC31" s="350"/>
      <c r="QKD31" s="350"/>
      <c r="QKE31" s="350"/>
      <c r="QKF31" s="350"/>
      <c r="QKG31" s="350"/>
      <c r="QKH31" s="350"/>
      <c r="QKI31" s="350"/>
      <c r="QKJ31" s="350"/>
      <c r="QKK31" s="350"/>
      <c r="QKL31" s="350"/>
      <c r="QKM31" s="350"/>
      <c r="QKN31" s="350"/>
      <c r="QKO31" s="350"/>
      <c r="QKP31" s="350"/>
      <c r="QKQ31" s="350"/>
      <c r="QKR31" s="350"/>
      <c r="QKS31" s="350"/>
      <c r="QKT31" s="350"/>
      <c r="QKU31" s="350"/>
      <c r="QKV31" s="350"/>
      <c r="QKW31" s="350"/>
      <c r="QKX31" s="350"/>
      <c r="QKY31" s="350"/>
      <c r="QKZ31" s="350"/>
      <c r="QLA31" s="350"/>
      <c r="QLB31" s="350"/>
      <c r="QLC31" s="350"/>
      <c r="QLD31" s="350"/>
      <c r="QLE31" s="350"/>
      <c r="QLF31" s="350"/>
      <c r="QLG31" s="350"/>
      <c r="QLH31" s="350"/>
      <c r="QLI31" s="350"/>
      <c r="QLJ31" s="350"/>
      <c r="QLK31" s="350"/>
      <c r="QLL31" s="350"/>
      <c r="QLM31" s="350"/>
      <c r="QLN31" s="350"/>
      <c r="QLO31" s="350"/>
      <c r="QLP31" s="350"/>
      <c r="QLQ31" s="350"/>
      <c r="QLR31" s="350"/>
      <c r="QLS31" s="350"/>
      <c r="QLT31" s="350"/>
      <c r="QLU31" s="350"/>
      <c r="QLV31" s="350"/>
      <c r="QLW31" s="350"/>
      <c r="QLX31" s="350"/>
      <c r="QLY31" s="350"/>
      <c r="QLZ31" s="350"/>
      <c r="QMA31" s="350"/>
      <c r="QMB31" s="350"/>
      <c r="QMC31" s="350"/>
      <c r="QMD31" s="350"/>
      <c r="QME31" s="350"/>
      <c r="QMF31" s="350"/>
      <c r="QMG31" s="350"/>
      <c r="QMH31" s="350"/>
      <c r="QMI31" s="350"/>
      <c r="QMJ31" s="350"/>
      <c r="QMK31" s="350"/>
      <c r="QML31" s="350"/>
      <c r="QMM31" s="350"/>
      <c r="QMN31" s="350"/>
      <c r="QMO31" s="350"/>
      <c r="QMP31" s="350"/>
      <c r="QMQ31" s="350"/>
      <c r="QMR31" s="350"/>
      <c r="QMS31" s="350"/>
      <c r="QMT31" s="350"/>
      <c r="QMU31" s="350"/>
      <c r="QMV31" s="350"/>
      <c r="QMW31" s="350"/>
      <c r="QMX31" s="350"/>
      <c r="QMY31" s="350"/>
      <c r="QMZ31" s="350"/>
      <c r="QNA31" s="350"/>
      <c r="QNB31" s="350"/>
      <c r="QNC31" s="350"/>
      <c r="QND31" s="350"/>
      <c r="QNE31" s="350"/>
      <c r="QNF31" s="350"/>
      <c r="QNG31" s="350"/>
      <c r="QNH31" s="350"/>
      <c r="QNI31" s="350"/>
      <c r="QNJ31" s="350"/>
      <c r="QNK31" s="350"/>
      <c r="QNL31" s="350"/>
      <c r="QNM31" s="350"/>
      <c r="QNN31" s="350"/>
      <c r="QNO31" s="350"/>
      <c r="QNP31" s="350"/>
      <c r="QNQ31" s="350"/>
      <c r="QNR31" s="350"/>
      <c r="QNS31" s="350"/>
      <c r="QNT31" s="350"/>
      <c r="QNU31" s="350"/>
      <c r="QNV31" s="350"/>
      <c r="QNW31" s="350"/>
      <c r="QNX31" s="350"/>
      <c r="QNY31" s="350"/>
      <c r="QNZ31" s="350"/>
      <c r="QOA31" s="350"/>
      <c r="QOB31" s="350"/>
      <c r="QOC31" s="350"/>
      <c r="QOD31" s="350"/>
      <c r="QOE31" s="350"/>
      <c r="QOF31" s="350"/>
      <c r="QOG31" s="350"/>
      <c r="QOH31" s="350"/>
      <c r="QOI31" s="350"/>
      <c r="QOJ31" s="350"/>
      <c r="QOK31" s="350"/>
      <c r="QOL31" s="350"/>
      <c r="QOM31" s="350"/>
      <c r="QON31" s="350"/>
      <c r="QOO31" s="350"/>
      <c r="QOP31" s="350"/>
      <c r="QOQ31" s="350"/>
      <c r="QOR31" s="350"/>
      <c r="QOS31" s="350"/>
      <c r="QOT31" s="350"/>
      <c r="QOU31" s="350"/>
      <c r="QOV31" s="350"/>
      <c r="QOW31" s="350"/>
      <c r="QOX31" s="350"/>
      <c r="QOY31" s="350"/>
      <c r="QOZ31" s="350"/>
      <c r="QPA31" s="350"/>
      <c r="QPB31" s="350"/>
      <c r="QPC31" s="350"/>
      <c r="QPD31" s="350"/>
      <c r="QPE31" s="350"/>
      <c r="QPF31" s="350"/>
      <c r="QPG31" s="350"/>
      <c r="QPH31" s="350"/>
      <c r="QPI31" s="350"/>
      <c r="QPJ31" s="350"/>
      <c r="QPK31" s="350"/>
      <c r="QPL31" s="350"/>
      <c r="QPM31" s="350"/>
      <c r="QPN31" s="350"/>
      <c r="QPO31" s="350"/>
      <c r="QPP31" s="350"/>
      <c r="QPQ31" s="350"/>
      <c r="QPR31" s="350"/>
      <c r="QPS31" s="350"/>
      <c r="QPT31" s="350"/>
      <c r="QPU31" s="350"/>
      <c r="QPV31" s="350"/>
      <c r="QPW31" s="350"/>
      <c r="QPX31" s="350"/>
      <c r="QPY31" s="350"/>
      <c r="QPZ31" s="350"/>
      <c r="QQA31" s="350"/>
      <c r="QQB31" s="350"/>
      <c r="QQC31" s="350"/>
      <c r="QQD31" s="350"/>
      <c r="QQE31" s="350"/>
      <c r="QQF31" s="350"/>
      <c r="QQG31" s="350"/>
      <c r="QQH31" s="350"/>
      <c r="QQI31" s="350"/>
      <c r="QQJ31" s="350"/>
      <c r="QQK31" s="350"/>
      <c r="QQL31" s="350"/>
      <c r="QQM31" s="350"/>
      <c r="QQN31" s="350"/>
      <c r="QQO31" s="350"/>
      <c r="QQP31" s="350"/>
      <c r="QQQ31" s="350"/>
      <c r="QQR31" s="350"/>
      <c r="QQS31" s="350"/>
      <c r="QQT31" s="350"/>
      <c r="QQU31" s="350"/>
      <c r="QQV31" s="350"/>
      <c r="QQW31" s="350"/>
      <c r="QQX31" s="350"/>
      <c r="QQY31" s="350"/>
      <c r="QQZ31" s="350"/>
      <c r="QRA31" s="350"/>
      <c r="QRB31" s="350"/>
      <c r="QRC31" s="350"/>
      <c r="QRD31" s="350"/>
      <c r="QRE31" s="350"/>
      <c r="QRF31" s="350"/>
      <c r="QRG31" s="350"/>
      <c r="QRH31" s="350"/>
      <c r="QRI31" s="350"/>
      <c r="QRJ31" s="350"/>
      <c r="QRK31" s="350"/>
      <c r="QRL31" s="350"/>
      <c r="QRM31" s="350"/>
      <c r="QRN31" s="350"/>
      <c r="QRO31" s="350"/>
      <c r="QRP31" s="350"/>
      <c r="QRQ31" s="350"/>
      <c r="QRR31" s="350"/>
      <c r="QRS31" s="350"/>
      <c r="QRT31" s="350"/>
      <c r="QRU31" s="350"/>
      <c r="QRV31" s="350"/>
      <c r="QRW31" s="350"/>
      <c r="QRX31" s="350"/>
      <c r="QRY31" s="350"/>
      <c r="QRZ31" s="350"/>
      <c r="QSA31" s="350"/>
      <c r="QSB31" s="350"/>
      <c r="QSC31" s="350"/>
      <c r="QSD31" s="350"/>
      <c r="QSE31" s="350"/>
      <c r="QSF31" s="350"/>
      <c r="QSG31" s="350"/>
      <c r="QSH31" s="350"/>
      <c r="QSI31" s="350"/>
      <c r="QSJ31" s="350"/>
      <c r="QSK31" s="350"/>
      <c r="QSL31" s="350"/>
      <c r="QSM31" s="350"/>
      <c r="QSN31" s="350"/>
      <c r="QSO31" s="350"/>
      <c r="QSP31" s="350"/>
      <c r="QSQ31" s="350"/>
      <c r="QSR31" s="350"/>
      <c r="QSS31" s="350"/>
      <c r="QST31" s="350"/>
      <c r="QSU31" s="350"/>
      <c r="QSV31" s="350"/>
      <c r="QSW31" s="350"/>
      <c r="QSX31" s="350"/>
      <c r="QSY31" s="350"/>
      <c r="QSZ31" s="350"/>
      <c r="QTA31" s="350"/>
      <c r="QTB31" s="350"/>
      <c r="QTC31" s="350"/>
      <c r="QTD31" s="350"/>
      <c r="QTE31" s="350"/>
      <c r="QTF31" s="350"/>
      <c r="QTG31" s="350"/>
      <c r="QTH31" s="350"/>
      <c r="QTI31" s="350"/>
      <c r="QTJ31" s="350"/>
      <c r="QTK31" s="350"/>
      <c r="QTL31" s="350"/>
      <c r="QTM31" s="350"/>
      <c r="QTN31" s="350"/>
      <c r="QTO31" s="350"/>
      <c r="QTP31" s="350"/>
      <c r="QTQ31" s="350"/>
      <c r="QTR31" s="350"/>
      <c r="QTS31" s="350"/>
      <c r="QTT31" s="350"/>
      <c r="QTU31" s="350"/>
      <c r="QTV31" s="350"/>
      <c r="QTW31" s="350"/>
      <c r="QTX31" s="350"/>
      <c r="QTY31" s="350"/>
      <c r="QTZ31" s="350"/>
      <c r="QUA31" s="350"/>
      <c r="QUB31" s="350"/>
      <c r="QUC31" s="350"/>
      <c r="QUD31" s="350"/>
      <c r="QUE31" s="350"/>
      <c r="QUF31" s="350"/>
      <c r="QUG31" s="350"/>
      <c r="QUH31" s="350"/>
      <c r="QUI31" s="350"/>
      <c r="QUJ31" s="350"/>
      <c r="QUK31" s="350"/>
      <c r="QUL31" s="350"/>
      <c r="QUM31" s="350"/>
      <c r="QUN31" s="350"/>
      <c r="QUO31" s="350"/>
      <c r="QUP31" s="350"/>
      <c r="QUQ31" s="350"/>
      <c r="QUR31" s="350"/>
      <c r="QUS31" s="350"/>
      <c r="QUT31" s="350"/>
      <c r="QUU31" s="350"/>
      <c r="QUV31" s="350"/>
      <c r="QUW31" s="350"/>
      <c r="QUX31" s="350"/>
      <c r="QUY31" s="350"/>
      <c r="QUZ31" s="350"/>
      <c r="QVA31" s="350"/>
      <c r="QVB31" s="350"/>
      <c r="QVC31" s="350"/>
      <c r="QVD31" s="350"/>
      <c r="QVE31" s="350"/>
      <c r="QVF31" s="350"/>
      <c r="QVG31" s="350"/>
      <c r="QVH31" s="350"/>
      <c r="QVI31" s="350"/>
      <c r="QVJ31" s="350"/>
      <c r="QVK31" s="350"/>
      <c r="QVL31" s="350"/>
      <c r="QVM31" s="350"/>
      <c r="QVN31" s="350"/>
      <c r="QVO31" s="350"/>
      <c r="QVP31" s="350"/>
      <c r="QVQ31" s="350"/>
      <c r="QVR31" s="350"/>
      <c r="QVS31" s="350"/>
      <c r="QVT31" s="350"/>
      <c r="QVU31" s="350"/>
      <c r="QVV31" s="350"/>
      <c r="QVW31" s="350"/>
      <c r="QVX31" s="350"/>
      <c r="QVY31" s="350"/>
      <c r="QVZ31" s="350"/>
      <c r="QWA31" s="350"/>
      <c r="QWB31" s="350"/>
      <c r="QWC31" s="350"/>
      <c r="QWD31" s="350"/>
      <c r="QWE31" s="350"/>
      <c r="QWF31" s="350"/>
      <c r="QWG31" s="350"/>
      <c r="QWH31" s="350"/>
      <c r="QWI31" s="350"/>
      <c r="QWJ31" s="350"/>
      <c r="QWK31" s="350"/>
      <c r="QWL31" s="350"/>
      <c r="QWM31" s="350"/>
      <c r="QWN31" s="350"/>
      <c r="QWO31" s="350"/>
      <c r="QWP31" s="350"/>
      <c r="QWQ31" s="350"/>
      <c r="QWR31" s="350"/>
      <c r="QWS31" s="350"/>
      <c r="QWT31" s="350"/>
      <c r="QWU31" s="350"/>
      <c r="QWV31" s="350"/>
      <c r="QWW31" s="350"/>
      <c r="QWX31" s="350"/>
      <c r="QWY31" s="350"/>
      <c r="QWZ31" s="350"/>
      <c r="QXA31" s="350"/>
      <c r="QXB31" s="350"/>
      <c r="QXC31" s="350"/>
      <c r="QXD31" s="350"/>
      <c r="QXE31" s="350"/>
      <c r="QXF31" s="350"/>
      <c r="QXG31" s="350"/>
      <c r="QXH31" s="350"/>
      <c r="QXI31" s="350"/>
      <c r="QXJ31" s="350"/>
      <c r="QXK31" s="350"/>
      <c r="QXL31" s="350"/>
      <c r="QXM31" s="350"/>
      <c r="QXN31" s="350"/>
      <c r="QXO31" s="350"/>
      <c r="QXP31" s="350"/>
      <c r="QXQ31" s="350"/>
      <c r="QXR31" s="350"/>
      <c r="QXS31" s="350"/>
      <c r="QXT31" s="350"/>
      <c r="QXU31" s="350"/>
      <c r="QXV31" s="350"/>
      <c r="QXW31" s="350"/>
      <c r="QXX31" s="350"/>
      <c r="QXY31" s="350"/>
      <c r="QXZ31" s="350"/>
      <c r="QYA31" s="350"/>
      <c r="QYB31" s="350"/>
      <c r="QYC31" s="350"/>
      <c r="QYD31" s="350"/>
      <c r="QYE31" s="350"/>
      <c r="QYF31" s="350"/>
      <c r="QYG31" s="350"/>
      <c r="QYH31" s="350"/>
      <c r="QYI31" s="350"/>
      <c r="QYJ31" s="350"/>
      <c r="QYK31" s="350"/>
      <c r="QYL31" s="350"/>
      <c r="QYM31" s="350"/>
      <c r="QYN31" s="350"/>
      <c r="QYO31" s="350"/>
      <c r="QYP31" s="350"/>
      <c r="QYQ31" s="350"/>
      <c r="QYR31" s="350"/>
      <c r="QYS31" s="350"/>
      <c r="QYT31" s="350"/>
      <c r="QYU31" s="350"/>
      <c r="QYV31" s="350"/>
      <c r="QYW31" s="350"/>
      <c r="QYX31" s="350"/>
      <c r="QYY31" s="350"/>
      <c r="QYZ31" s="350"/>
      <c r="QZA31" s="350"/>
      <c r="QZB31" s="350"/>
      <c r="QZC31" s="350"/>
      <c r="QZD31" s="350"/>
      <c r="QZE31" s="350"/>
      <c r="QZF31" s="350"/>
      <c r="QZG31" s="350"/>
      <c r="QZH31" s="350"/>
      <c r="QZI31" s="350"/>
      <c r="QZJ31" s="350"/>
      <c r="QZK31" s="350"/>
      <c r="QZL31" s="350"/>
      <c r="QZM31" s="350"/>
      <c r="QZN31" s="350"/>
      <c r="QZO31" s="350"/>
      <c r="QZP31" s="350"/>
      <c r="QZQ31" s="350"/>
      <c r="QZR31" s="350"/>
      <c r="QZS31" s="350"/>
      <c r="QZT31" s="350"/>
      <c r="QZU31" s="350"/>
      <c r="QZV31" s="350"/>
      <c r="QZW31" s="350"/>
      <c r="QZX31" s="350"/>
      <c r="QZY31" s="350"/>
      <c r="QZZ31" s="350"/>
      <c r="RAA31" s="350"/>
      <c r="RAB31" s="350"/>
      <c r="RAC31" s="350"/>
      <c r="RAD31" s="350"/>
      <c r="RAE31" s="350"/>
      <c r="RAF31" s="350"/>
      <c r="RAG31" s="350"/>
      <c r="RAH31" s="350"/>
      <c r="RAI31" s="350"/>
      <c r="RAJ31" s="350"/>
      <c r="RAK31" s="350"/>
      <c r="RAL31" s="350"/>
      <c r="RAM31" s="350"/>
      <c r="RAN31" s="350"/>
      <c r="RAO31" s="350"/>
      <c r="RAP31" s="350"/>
      <c r="RAQ31" s="350"/>
      <c r="RAR31" s="350"/>
      <c r="RAS31" s="350"/>
      <c r="RAT31" s="350"/>
      <c r="RAU31" s="350"/>
      <c r="RAV31" s="350"/>
      <c r="RAW31" s="350"/>
      <c r="RAX31" s="350"/>
      <c r="RAY31" s="350"/>
      <c r="RAZ31" s="350"/>
      <c r="RBA31" s="350"/>
      <c r="RBB31" s="350"/>
      <c r="RBC31" s="350"/>
      <c r="RBD31" s="350"/>
      <c r="RBE31" s="350"/>
      <c r="RBF31" s="350"/>
      <c r="RBG31" s="350"/>
      <c r="RBH31" s="350"/>
      <c r="RBI31" s="350"/>
      <c r="RBJ31" s="350"/>
      <c r="RBK31" s="350"/>
      <c r="RBL31" s="350"/>
      <c r="RBM31" s="350"/>
      <c r="RBN31" s="350"/>
      <c r="RBO31" s="350"/>
      <c r="RBP31" s="350"/>
      <c r="RBQ31" s="350"/>
      <c r="RBR31" s="350"/>
      <c r="RBS31" s="350"/>
      <c r="RBT31" s="350"/>
      <c r="RBU31" s="350"/>
      <c r="RBV31" s="350"/>
      <c r="RBW31" s="350"/>
      <c r="RBX31" s="350"/>
      <c r="RBY31" s="350"/>
      <c r="RBZ31" s="350"/>
      <c r="RCA31" s="350"/>
      <c r="RCB31" s="350"/>
      <c r="RCC31" s="350"/>
      <c r="RCD31" s="350"/>
      <c r="RCE31" s="350"/>
      <c r="RCF31" s="350"/>
      <c r="RCG31" s="350"/>
      <c r="RCH31" s="350"/>
      <c r="RCI31" s="350"/>
      <c r="RCJ31" s="350"/>
      <c r="RCK31" s="350"/>
      <c r="RCL31" s="350"/>
      <c r="RCM31" s="350"/>
      <c r="RCN31" s="350"/>
      <c r="RCO31" s="350"/>
      <c r="RCP31" s="350"/>
      <c r="RCQ31" s="350"/>
      <c r="RCR31" s="350"/>
      <c r="RCS31" s="350"/>
      <c r="RCT31" s="350"/>
      <c r="RCU31" s="350"/>
      <c r="RCV31" s="350"/>
      <c r="RCW31" s="350"/>
      <c r="RCX31" s="350"/>
      <c r="RCY31" s="350"/>
      <c r="RCZ31" s="350"/>
      <c r="RDA31" s="350"/>
      <c r="RDB31" s="350"/>
      <c r="RDC31" s="350"/>
      <c r="RDD31" s="350"/>
      <c r="RDE31" s="350"/>
      <c r="RDF31" s="350"/>
      <c r="RDG31" s="350"/>
      <c r="RDH31" s="350"/>
      <c r="RDI31" s="350"/>
      <c r="RDJ31" s="350"/>
      <c r="RDK31" s="350"/>
      <c r="RDL31" s="350"/>
      <c r="RDM31" s="350"/>
      <c r="RDN31" s="350"/>
      <c r="RDO31" s="350"/>
      <c r="RDP31" s="350"/>
      <c r="RDQ31" s="350"/>
      <c r="RDR31" s="350"/>
      <c r="RDS31" s="350"/>
      <c r="RDT31" s="350"/>
      <c r="RDU31" s="350"/>
      <c r="RDV31" s="350"/>
      <c r="RDW31" s="350"/>
      <c r="RDX31" s="350"/>
      <c r="RDY31" s="350"/>
      <c r="RDZ31" s="350"/>
      <c r="REA31" s="350"/>
      <c r="REB31" s="350"/>
      <c r="REC31" s="350"/>
      <c r="RED31" s="350"/>
      <c r="REE31" s="350"/>
      <c r="REF31" s="350"/>
      <c r="REG31" s="350"/>
      <c r="REH31" s="350"/>
      <c r="REI31" s="350"/>
      <c r="REJ31" s="350"/>
      <c r="REK31" s="350"/>
      <c r="REL31" s="350"/>
      <c r="REM31" s="350"/>
      <c r="REN31" s="350"/>
      <c r="REO31" s="350"/>
      <c r="REP31" s="350"/>
      <c r="REQ31" s="350"/>
      <c r="RER31" s="350"/>
      <c r="RES31" s="350"/>
      <c r="RET31" s="350"/>
      <c r="REU31" s="350"/>
      <c r="REV31" s="350"/>
      <c r="REW31" s="350"/>
      <c r="REX31" s="350"/>
      <c r="REY31" s="350"/>
      <c r="REZ31" s="350"/>
      <c r="RFA31" s="350"/>
      <c r="RFB31" s="350"/>
      <c r="RFC31" s="350"/>
      <c r="RFD31" s="350"/>
      <c r="RFE31" s="350"/>
      <c r="RFF31" s="350"/>
      <c r="RFG31" s="350"/>
      <c r="RFH31" s="350"/>
      <c r="RFI31" s="350"/>
      <c r="RFJ31" s="350"/>
      <c r="RFK31" s="350"/>
      <c r="RFL31" s="350"/>
      <c r="RFM31" s="350"/>
      <c r="RFN31" s="350"/>
      <c r="RFO31" s="350"/>
      <c r="RFP31" s="350"/>
      <c r="RFQ31" s="350"/>
      <c r="RFR31" s="350"/>
      <c r="RFS31" s="350"/>
      <c r="RFT31" s="350"/>
      <c r="RFU31" s="350"/>
      <c r="RFV31" s="350"/>
      <c r="RFW31" s="350"/>
      <c r="RFX31" s="350"/>
      <c r="RFY31" s="350"/>
      <c r="RFZ31" s="350"/>
      <c r="RGA31" s="350"/>
      <c r="RGB31" s="350"/>
      <c r="RGC31" s="350"/>
      <c r="RGD31" s="350"/>
      <c r="RGE31" s="350"/>
      <c r="RGF31" s="350"/>
      <c r="RGG31" s="350"/>
      <c r="RGH31" s="350"/>
      <c r="RGI31" s="350"/>
      <c r="RGJ31" s="350"/>
      <c r="RGK31" s="350"/>
      <c r="RGL31" s="350"/>
      <c r="RGM31" s="350"/>
      <c r="RGN31" s="350"/>
      <c r="RGO31" s="350"/>
      <c r="RGP31" s="350"/>
      <c r="RGQ31" s="350"/>
      <c r="RGR31" s="350"/>
      <c r="RGS31" s="350"/>
      <c r="RGT31" s="350"/>
      <c r="RGU31" s="350"/>
      <c r="RGV31" s="350"/>
      <c r="RGW31" s="350"/>
      <c r="RGX31" s="350"/>
      <c r="RGY31" s="350"/>
      <c r="RGZ31" s="350"/>
      <c r="RHA31" s="350"/>
      <c r="RHB31" s="350"/>
      <c r="RHC31" s="350"/>
      <c r="RHD31" s="350"/>
      <c r="RHE31" s="350"/>
      <c r="RHF31" s="350"/>
      <c r="RHG31" s="350"/>
      <c r="RHH31" s="350"/>
      <c r="RHI31" s="350"/>
      <c r="RHJ31" s="350"/>
      <c r="RHK31" s="350"/>
      <c r="RHL31" s="350"/>
      <c r="RHM31" s="350"/>
      <c r="RHN31" s="350"/>
      <c r="RHO31" s="350"/>
      <c r="RHP31" s="350"/>
      <c r="RHQ31" s="350"/>
      <c r="RHR31" s="350"/>
      <c r="RHS31" s="350"/>
      <c r="RHT31" s="350"/>
      <c r="RHU31" s="350"/>
      <c r="RHV31" s="350"/>
      <c r="RHW31" s="350"/>
      <c r="RHX31" s="350"/>
      <c r="RHY31" s="350"/>
      <c r="RHZ31" s="350"/>
      <c r="RIA31" s="350"/>
      <c r="RIB31" s="350"/>
      <c r="RIC31" s="350"/>
      <c r="RID31" s="350"/>
      <c r="RIE31" s="350"/>
      <c r="RIF31" s="350"/>
      <c r="RIG31" s="350"/>
      <c r="RIH31" s="350"/>
      <c r="RII31" s="350"/>
      <c r="RIJ31" s="350"/>
      <c r="RIK31" s="350"/>
      <c r="RIL31" s="350"/>
      <c r="RIM31" s="350"/>
      <c r="RIN31" s="350"/>
      <c r="RIO31" s="350"/>
      <c r="RIP31" s="350"/>
      <c r="RIQ31" s="350"/>
      <c r="RIR31" s="350"/>
      <c r="RIS31" s="350"/>
      <c r="RIT31" s="350"/>
      <c r="RIU31" s="350"/>
      <c r="RIV31" s="350"/>
      <c r="RIW31" s="350"/>
      <c r="RIX31" s="350"/>
      <c r="RIY31" s="350"/>
      <c r="RIZ31" s="350"/>
      <c r="RJA31" s="350"/>
      <c r="RJB31" s="350"/>
      <c r="RJC31" s="350"/>
      <c r="RJD31" s="350"/>
      <c r="RJE31" s="350"/>
      <c r="RJF31" s="350"/>
      <c r="RJG31" s="350"/>
      <c r="RJH31" s="350"/>
      <c r="RJI31" s="350"/>
      <c r="RJJ31" s="350"/>
      <c r="RJK31" s="350"/>
      <c r="RJL31" s="350"/>
      <c r="RJM31" s="350"/>
      <c r="RJN31" s="350"/>
      <c r="RJO31" s="350"/>
      <c r="RJP31" s="350"/>
      <c r="RJQ31" s="350"/>
      <c r="RJR31" s="350"/>
      <c r="RJS31" s="350"/>
      <c r="RJT31" s="350"/>
      <c r="RJU31" s="350"/>
      <c r="RJV31" s="350"/>
      <c r="RJW31" s="350"/>
      <c r="RJX31" s="350"/>
      <c r="RJY31" s="350"/>
      <c r="RJZ31" s="350"/>
      <c r="RKA31" s="350"/>
      <c r="RKB31" s="350"/>
      <c r="RKC31" s="350"/>
      <c r="RKD31" s="350"/>
      <c r="RKE31" s="350"/>
      <c r="RKF31" s="350"/>
      <c r="RKG31" s="350"/>
      <c r="RKH31" s="350"/>
      <c r="RKI31" s="350"/>
      <c r="RKJ31" s="350"/>
      <c r="RKK31" s="350"/>
      <c r="RKL31" s="350"/>
      <c r="RKM31" s="350"/>
      <c r="RKN31" s="350"/>
      <c r="RKO31" s="350"/>
      <c r="RKP31" s="350"/>
      <c r="RKQ31" s="350"/>
      <c r="RKR31" s="350"/>
      <c r="RKS31" s="350"/>
      <c r="RKT31" s="350"/>
      <c r="RKU31" s="350"/>
      <c r="RKV31" s="350"/>
      <c r="RKW31" s="350"/>
      <c r="RKX31" s="350"/>
      <c r="RKY31" s="350"/>
      <c r="RKZ31" s="350"/>
      <c r="RLA31" s="350"/>
      <c r="RLB31" s="350"/>
      <c r="RLC31" s="350"/>
      <c r="RLD31" s="350"/>
      <c r="RLE31" s="350"/>
      <c r="RLF31" s="350"/>
      <c r="RLG31" s="350"/>
      <c r="RLH31" s="350"/>
      <c r="RLI31" s="350"/>
      <c r="RLJ31" s="350"/>
      <c r="RLK31" s="350"/>
      <c r="RLL31" s="350"/>
      <c r="RLM31" s="350"/>
      <c r="RLN31" s="350"/>
      <c r="RLO31" s="350"/>
      <c r="RLP31" s="350"/>
      <c r="RLQ31" s="350"/>
      <c r="RLR31" s="350"/>
      <c r="RLS31" s="350"/>
      <c r="RLT31" s="350"/>
      <c r="RLU31" s="350"/>
      <c r="RLV31" s="350"/>
      <c r="RLW31" s="350"/>
      <c r="RLX31" s="350"/>
      <c r="RLY31" s="350"/>
      <c r="RLZ31" s="350"/>
      <c r="RMA31" s="350"/>
      <c r="RMB31" s="350"/>
      <c r="RMC31" s="350"/>
      <c r="RMD31" s="350"/>
      <c r="RME31" s="350"/>
      <c r="RMF31" s="350"/>
      <c r="RMG31" s="350"/>
      <c r="RMH31" s="350"/>
      <c r="RMI31" s="350"/>
      <c r="RMJ31" s="350"/>
      <c r="RMK31" s="350"/>
      <c r="RML31" s="350"/>
      <c r="RMM31" s="350"/>
      <c r="RMN31" s="350"/>
      <c r="RMO31" s="350"/>
      <c r="RMP31" s="350"/>
      <c r="RMQ31" s="350"/>
      <c r="RMR31" s="350"/>
      <c r="RMS31" s="350"/>
      <c r="RMT31" s="350"/>
      <c r="RMU31" s="350"/>
      <c r="RMV31" s="350"/>
      <c r="RMW31" s="350"/>
      <c r="RMX31" s="350"/>
      <c r="RMY31" s="350"/>
      <c r="RMZ31" s="350"/>
      <c r="RNA31" s="350"/>
      <c r="RNB31" s="350"/>
      <c r="RNC31" s="350"/>
      <c r="RND31" s="350"/>
      <c r="RNE31" s="350"/>
      <c r="RNF31" s="350"/>
      <c r="RNG31" s="350"/>
      <c r="RNH31" s="350"/>
      <c r="RNI31" s="350"/>
      <c r="RNJ31" s="350"/>
      <c r="RNK31" s="350"/>
      <c r="RNL31" s="350"/>
      <c r="RNM31" s="350"/>
      <c r="RNN31" s="350"/>
      <c r="RNO31" s="350"/>
      <c r="RNP31" s="350"/>
      <c r="RNQ31" s="350"/>
      <c r="RNR31" s="350"/>
      <c r="RNS31" s="350"/>
      <c r="RNT31" s="350"/>
      <c r="RNU31" s="350"/>
      <c r="RNV31" s="350"/>
      <c r="RNW31" s="350"/>
      <c r="RNX31" s="350"/>
      <c r="RNY31" s="350"/>
      <c r="RNZ31" s="350"/>
      <c r="ROA31" s="350"/>
      <c r="ROB31" s="350"/>
      <c r="ROC31" s="350"/>
      <c r="ROD31" s="350"/>
      <c r="ROE31" s="350"/>
      <c r="ROF31" s="350"/>
      <c r="ROG31" s="350"/>
      <c r="ROH31" s="350"/>
      <c r="ROI31" s="350"/>
      <c r="ROJ31" s="350"/>
      <c r="ROK31" s="350"/>
      <c r="ROL31" s="350"/>
      <c r="ROM31" s="350"/>
      <c r="RON31" s="350"/>
      <c r="ROO31" s="350"/>
      <c r="ROP31" s="350"/>
      <c r="ROQ31" s="350"/>
      <c r="ROR31" s="350"/>
      <c r="ROS31" s="350"/>
      <c r="ROT31" s="350"/>
      <c r="ROU31" s="350"/>
      <c r="ROV31" s="350"/>
      <c r="ROW31" s="350"/>
      <c r="ROX31" s="350"/>
      <c r="ROY31" s="350"/>
      <c r="ROZ31" s="350"/>
      <c r="RPA31" s="350"/>
      <c r="RPB31" s="350"/>
      <c r="RPC31" s="350"/>
      <c r="RPD31" s="350"/>
      <c r="RPE31" s="350"/>
      <c r="RPF31" s="350"/>
      <c r="RPG31" s="350"/>
      <c r="RPH31" s="350"/>
      <c r="RPI31" s="350"/>
      <c r="RPJ31" s="350"/>
      <c r="RPK31" s="350"/>
      <c r="RPL31" s="350"/>
      <c r="RPM31" s="350"/>
      <c r="RPN31" s="350"/>
      <c r="RPO31" s="350"/>
      <c r="RPP31" s="350"/>
      <c r="RPQ31" s="350"/>
      <c r="RPR31" s="350"/>
      <c r="RPS31" s="350"/>
      <c r="RPT31" s="350"/>
      <c r="RPU31" s="350"/>
      <c r="RPV31" s="350"/>
      <c r="RPW31" s="350"/>
      <c r="RPX31" s="350"/>
      <c r="RPY31" s="350"/>
      <c r="RPZ31" s="350"/>
      <c r="RQA31" s="350"/>
      <c r="RQB31" s="350"/>
      <c r="RQC31" s="350"/>
      <c r="RQD31" s="350"/>
      <c r="RQE31" s="350"/>
      <c r="RQF31" s="350"/>
      <c r="RQG31" s="350"/>
      <c r="RQH31" s="350"/>
      <c r="RQI31" s="350"/>
      <c r="RQJ31" s="350"/>
      <c r="RQK31" s="350"/>
      <c r="RQL31" s="350"/>
      <c r="RQM31" s="350"/>
      <c r="RQN31" s="350"/>
      <c r="RQO31" s="350"/>
      <c r="RQP31" s="350"/>
      <c r="RQQ31" s="350"/>
      <c r="RQR31" s="350"/>
      <c r="RQS31" s="350"/>
      <c r="RQT31" s="350"/>
      <c r="RQU31" s="350"/>
      <c r="RQV31" s="350"/>
      <c r="RQW31" s="350"/>
      <c r="RQX31" s="350"/>
      <c r="RQY31" s="350"/>
      <c r="RQZ31" s="350"/>
      <c r="RRA31" s="350"/>
      <c r="RRB31" s="350"/>
      <c r="RRC31" s="350"/>
      <c r="RRD31" s="350"/>
      <c r="RRE31" s="350"/>
      <c r="RRF31" s="350"/>
      <c r="RRG31" s="350"/>
      <c r="RRH31" s="350"/>
      <c r="RRI31" s="350"/>
      <c r="RRJ31" s="350"/>
      <c r="RRK31" s="350"/>
      <c r="RRL31" s="350"/>
      <c r="RRM31" s="350"/>
      <c r="RRN31" s="350"/>
      <c r="RRO31" s="350"/>
      <c r="RRP31" s="350"/>
      <c r="RRQ31" s="350"/>
      <c r="RRR31" s="350"/>
      <c r="RRS31" s="350"/>
      <c r="RRT31" s="350"/>
      <c r="RRU31" s="350"/>
      <c r="RRV31" s="350"/>
      <c r="RRW31" s="350"/>
      <c r="RRX31" s="350"/>
      <c r="RRY31" s="350"/>
      <c r="RRZ31" s="350"/>
      <c r="RSA31" s="350"/>
      <c r="RSB31" s="350"/>
      <c r="RSC31" s="350"/>
      <c r="RSD31" s="350"/>
      <c r="RSE31" s="350"/>
      <c r="RSF31" s="350"/>
      <c r="RSG31" s="350"/>
      <c r="RSH31" s="350"/>
      <c r="RSI31" s="350"/>
      <c r="RSJ31" s="350"/>
      <c r="RSK31" s="350"/>
      <c r="RSL31" s="350"/>
      <c r="RSM31" s="350"/>
      <c r="RSN31" s="350"/>
      <c r="RSO31" s="350"/>
      <c r="RSP31" s="350"/>
      <c r="RSQ31" s="350"/>
      <c r="RSR31" s="350"/>
      <c r="RSS31" s="350"/>
      <c r="RST31" s="350"/>
      <c r="RSU31" s="350"/>
      <c r="RSV31" s="350"/>
      <c r="RSW31" s="350"/>
      <c r="RSX31" s="350"/>
      <c r="RSY31" s="350"/>
      <c r="RSZ31" s="350"/>
      <c r="RTA31" s="350"/>
      <c r="RTB31" s="350"/>
      <c r="RTC31" s="350"/>
      <c r="RTD31" s="350"/>
      <c r="RTE31" s="350"/>
      <c r="RTF31" s="350"/>
      <c r="RTG31" s="350"/>
      <c r="RTH31" s="350"/>
      <c r="RTI31" s="350"/>
      <c r="RTJ31" s="350"/>
      <c r="RTK31" s="350"/>
      <c r="RTL31" s="350"/>
      <c r="RTM31" s="350"/>
      <c r="RTN31" s="350"/>
      <c r="RTO31" s="350"/>
      <c r="RTP31" s="350"/>
      <c r="RTQ31" s="350"/>
      <c r="RTR31" s="350"/>
      <c r="RTS31" s="350"/>
      <c r="RTT31" s="350"/>
      <c r="RTU31" s="350"/>
      <c r="RTV31" s="350"/>
      <c r="RTW31" s="350"/>
      <c r="RTX31" s="350"/>
      <c r="RTY31" s="350"/>
      <c r="RTZ31" s="350"/>
      <c r="RUA31" s="350"/>
      <c r="RUB31" s="350"/>
      <c r="RUC31" s="350"/>
      <c r="RUD31" s="350"/>
      <c r="RUE31" s="350"/>
      <c r="RUF31" s="350"/>
      <c r="RUG31" s="350"/>
      <c r="RUH31" s="350"/>
      <c r="RUI31" s="350"/>
      <c r="RUJ31" s="350"/>
      <c r="RUK31" s="350"/>
      <c r="RUL31" s="350"/>
      <c r="RUM31" s="350"/>
      <c r="RUN31" s="350"/>
      <c r="RUO31" s="350"/>
      <c r="RUP31" s="350"/>
      <c r="RUQ31" s="350"/>
      <c r="RUR31" s="350"/>
      <c r="RUS31" s="350"/>
      <c r="RUT31" s="350"/>
      <c r="RUU31" s="350"/>
      <c r="RUV31" s="350"/>
      <c r="RUW31" s="350"/>
      <c r="RUX31" s="350"/>
      <c r="RUY31" s="350"/>
      <c r="RUZ31" s="350"/>
      <c r="RVA31" s="350"/>
      <c r="RVB31" s="350"/>
      <c r="RVC31" s="350"/>
      <c r="RVD31" s="350"/>
      <c r="RVE31" s="350"/>
      <c r="RVF31" s="350"/>
      <c r="RVG31" s="350"/>
      <c r="RVH31" s="350"/>
      <c r="RVI31" s="350"/>
      <c r="RVJ31" s="350"/>
      <c r="RVK31" s="350"/>
      <c r="RVL31" s="350"/>
      <c r="RVM31" s="350"/>
      <c r="RVN31" s="350"/>
      <c r="RVO31" s="350"/>
      <c r="RVP31" s="350"/>
      <c r="RVQ31" s="350"/>
      <c r="RVR31" s="350"/>
      <c r="RVS31" s="350"/>
      <c r="RVT31" s="350"/>
      <c r="RVU31" s="350"/>
      <c r="RVV31" s="350"/>
      <c r="RVW31" s="350"/>
      <c r="RVX31" s="350"/>
      <c r="RVY31" s="350"/>
      <c r="RVZ31" s="350"/>
      <c r="RWA31" s="350"/>
      <c r="RWB31" s="350"/>
      <c r="RWC31" s="350"/>
      <c r="RWD31" s="350"/>
      <c r="RWE31" s="350"/>
      <c r="RWF31" s="350"/>
      <c r="RWG31" s="350"/>
      <c r="RWH31" s="350"/>
      <c r="RWI31" s="350"/>
      <c r="RWJ31" s="350"/>
      <c r="RWK31" s="350"/>
      <c r="RWL31" s="350"/>
      <c r="RWM31" s="350"/>
      <c r="RWN31" s="350"/>
      <c r="RWO31" s="350"/>
      <c r="RWP31" s="350"/>
      <c r="RWQ31" s="350"/>
      <c r="RWR31" s="350"/>
      <c r="RWS31" s="350"/>
      <c r="RWT31" s="350"/>
      <c r="RWU31" s="350"/>
      <c r="RWV31" s="350"/>
      <c r="RWW31" s="350"/>
      <c r="RWX31" s="350"/>
      <c r="RWY31" s="350"/>
      <c r="RWZ31" s="350"/>
      <c r="RXA31" s="350"/>
      <c r="RXB31" s="350"/>
      <c r="RXC31" s="350"/>
      <c r="RXD31" s="350"/>
      <c r="RXE31" s="350"/>
      <c r="RXF31" s="350"/>
      <c r="RXG31" s="350"/>
      <c r="RXH31" s="350"/>
      <c r="RXI31" s="350"/>
      <c r="RXJ31" s="350"/>
      <c r="RXK31" s="350"/>
      <c r="RXL31" s="350"/>
      <c r="RXM31" s="350"/>
      <c r="RXN31" s="350"/>
      <c r="RXO31" s="350"/>
      <c r="RXP31" s="350"/>
      <c r="RXQ31" s="350"/>
      <c r="RXR31" s="350"/>
      <c r="RXS31" s="350"/>
      <c r="RXT31" s="350"/>
      <c r="RXU31" s="350"/>
      <c r="RXV31" s="350"/>
      <c r="RXW31" s="350"/>
      <c r="RXX31" s="350"/>
      <c r="RXY31" s="350"/>
      <c r="RXZ31" s="350"/>
      <c r="RYA31" s="350"/>
      <c r="RYB31" s="350"/>
      <c r="RYC31" s="350"/>
      <c r="RYD31" s="350"/>
      <c r="RYE31" s="350"/>
      <c r="RYF31" s="350"/>
      <c r="RYG31" s="350"/>
      <c r="RYH31" s="350"/>
      <c r="RYI31" s="350"/>
      <c r="RYJ31" s="350"/>
      <c r="RYK31" s="350"/>
      <c r="RYL31" s="350"/>
      <c r="RYM31" s="350"/>
      <c r="RYN31" s="350"/>
      <c r="RYO31" s="350"/>
      <c r="RYP31" s="350"/>
      <c r="RYQ31" s="350"/>
      <c r="RYR31" s="350"/>
      <c r="RYS31" s="350"/>
      <c r="RYT31" s="350"/>
      <c r="RYU31" s="350"/>
      <c r="RYV31" s="350"/>
      <c r="RYW31" s="350"/>
      <c r="RYX31" s="350"/>
      <c r="RYY31" s="350"/>
      <c r="RYZ31" s="350"/>
      <c r="RZA31" s="350"/>
      <c r="RZB31" s="350"/>
      <c r="RZC31" s="350"/>
      <c r="RZD31" s="350"/>
      <c r="RZE31" s="350"/>
      <c r="RZF31" s="350"/>
      <c r="RZG31" s="350"/>
      <c r="RZH31" s="350"/>
      <c r="RZI31" s="350"/>
      <c r="RZJ31" s="350"/>
      <c r="RZK31" s="350"/>
      <c r="RZL31" s="350"/>
      <c r="RZM31" s="350"/>
      <c r="RZN31" s="350"/>
      <c r="RZO31" s="350"/>
      <c r="RZP31" s="350"/>
      <c r="RZQ31" s="350"/>
      <c r="RZR31" s="350"/>
      <c r="RZS31" s="350"/>
      <c r="RZT31" s="350"/>
      <c r="RZU31" s="350"/>
      <c r="RZV31" s="350"/>
      <c r="RZW31" s="350"/>
      <c r="RZX31" s="350"/>
      <c r="RZY31" s="350"/>
      <c r="RZZ31" s="350"/>
      <c r="SAA31" s="350"/>
      <c r="SAB31" s="350"/>
      <c r="SAC31" s="350"/>
      <c r="SAD31" s="350"/>
      <c r="SAE31" s="350"/>
      <c r="SAF31" s="350"/>
      <c r="SAG31" s="350"/>
      <c r="SAH31" s="350"/>
      <c r="SAI31" s="350"/>
      <c r="SAJ31" s="350"/>
      <c r="SAK31" s="350"/>
      <c r="SAL31" s="350"/>
      <c r="SAM31" s="350"/>
      <c r="SAN31" s="350"/>
      <c r="SAO31" s="350"/>
      <c r="SAP31" s="350"/>
      <c r="SAQ31" s="350"/>
      <c r="SAR31" s="350"/>
      <c r="SAS31" s="350"/>
      <c r="SAT31" s="350"/>
      <c r="SAU31" s="350"/>
      <c r="SAV31" s="350"/>
      <c r="SAW31" s="350"/>
      <c r="SAX31" s="350"/>
      <c r="SAY31" s="350"/>
      <c r="SAZ31" s="350"/>
      <c r="SBA31" s="350"/>
      <c r="SBB31" s="350"/>
      <c r="SBC31" s="350"/>
      <c r="SBD31" s="350"/>
      <c r="SBE31" s="350"/>
      <c r="SBF31" s="350"/>
      <c r="SBG31" s="350"/>
      <c r="SBH31" s="350"/>
      <c r="SBI31" s="350"/>
      <c r="SBJ31" s="350"/>
      <c r="SBK31" s="350"/>
      <c r="SBL31" s="350"/>
      <c r="SBM31" s="350"/>
      <c r="SBN31" s="350"/>
      <c r="SBO31" s="350"/>
      <c r="SBP31" s="350"/>
      <c r="SBQ31" s="350"/>
      <c r="SBR31" s="350"/>
      <c r="SBS31" s="350"/>
      <c r="SBT31" s="350"/>
      <c r="SBU31" s="350"/>
      <c r="SBV31" s="350"/>
      <c r="SBW31" s="350"/>
      <c r="SBX31" s="350"/>
      <c r="SBY31" s="350"/>
      <c r="SBZ31" s="350"/>
      <c r="SCA31" s="350"/>
      <c r="SCB31" s="350"/>
      <c r="SCC31" s="350"/>
      <c r="SCD31" s="350"/>
      <c r="SCE31" s="350"/>
      <c r="SCF31" s="350"/>
      <c r="SCG31" s="350"/>
      <c r="SCH31" s="350"/>
      <c r="SCI31" s="350"/>
      <c r="SCJ31" s="350"/>
      <c r="SCK31" s="350"/>
      <c r="SCL31" s="350"/>
      <c r="SCM31" s="350"/>
      <c r="SCN31" s="350"/>
      <c r="SCO31" s="350"/>
      <c r="SCP31" s="350"/>
      <c r="SCQ31" s="350"/>
      <c r="SCR31" s="350"/>
      <c r="SCS31" s="350"/>
      <c r="SCT31" s="350"/>
      <c r="SCU31" s="350"/>
      <c r="SCV31" s="350"/>
      <c r="SCW31" s="350"/>
      <c r="SCX31" s="350"/>
      <c r="SCY31" s="350"/>
      <c r="SCZ31" s="350"/>
      <c r="SDA31" s="350"/>
      <c r="SDB31" s="350"/>
      <c r="SDC31" s="350"/>
      <c r="SDD31" s="350"/>
      <c r="SDE31" s="350"/>
      <c r="SDF31" s="350"/>
      <c r="SDG31" s="350"/>
      <c r="SDH31" s="350"/>
      <c r="SDI31" s="350"/>
      <c r="SDJ31" s="350"/>
      <c r="SDK31" s="350"/>
      <c r="SDL31" s="350"/>
      <c r="SDM31" s="350"/>
      <c r="SDN31" s="350"/>
      <c r="SDO31" s="350"/>
      <c r="SDP31" s="350"/>
      <c r="SDQ31" s="350"/>
      <c r="SDR31" s="350"/>
      <c r="SDS31" s="350"/>
      <c r="SDT31" s="350"/>
      <c r="SDU31" s="350"/>
      <c r="SDV31" s="350"/>
      <c r="SDW31" s="350"/>
      <c r="SDX31" s="350"/>
      <c r="SDY31" s="350"/>
      <c r="SDZ31" s="350"/>
      <c r="SEA31" s="350"/>
      <c r="SEB31" s="350"/>
      <c r="SEC31" s="350"/>
      <c r="SED31" s="350"/>
      <c r="SEE31" s="350"/>
      <c r="SEF31" s="350"/>
      <c r="SEG31" s="350"/>
      <c r="SEH31" s="350"/>
      <c r="SEI31" s="350"/>
      <c r="SEJ31" s="350"/>
      <c r="SEK31" s="350"/>
      <c r="SEL31" s="350"/>
      <c r="SEM31" s="350"/>
      <c r="SEN31" s="350"/>
      <c r="SEO31" s="350"/>
      <c r="SEP31" s="350"/>
      <c r="SEQ31" s="350"/>
      <c r="SER31" s="350"/>
      <c r="SES31" s="350"/>
      <c r="SET31" s="350"/>
      <c r="SEU31" s="350"/>
      <c r="SEV31" s="350"/>
      <c r="SEW31" s="350"/>
      <c r="SEX31" s="350"/>
      <c r="SEY31" s="350"/>
      <c r="SEZ31" s="350"/>
      <c r="SFA31" s="350"/>
      <c r="SFB31" s="350"/>
      <c r="SFC31" s="350"/>
      <c r="SFD31" s="350"/>
      <c r="SFE31" s="350"/>
      <c r="SFF31" s="350"/>
      <c r="SFG31" s="350"/>
      <c r="SFH31" s="350"/>
      <c r="SFI31" s="350"/>
      <c r="SFJ31" s="350"/>
      <c r="SFK31" s="350"/>
      <c r="SFL31" s="350"/>
      <c r="SFM31" s="350"/>
      <c r="SFN31" s="350"/>
      <c r="SFO31" s="350"/>
      <c r="SFP31" s="350"/>
      <c r="SFQ31" s="350"/>
      <c r="SFR31" s="350"/>
      <c r="SFS31" s="350"/>
      <c r="SFT31" s="350"/>
      <c r="SFU31" s="350"/>
      <c r="SFV31" s="350"/>
      <c r="SFW31" s="350"/>
      <c r="SFX31" s="350"/>
      <c r="SFY31" s="350"/>
      <c r="SFZ31" s="350"/>
      <c r="SGA31" s="350"/>
      <c r="SGB31" s="350"/>
      <c r="SGC31" s="350"/>
      <c r="SGD31" s="350"/>
      <c r="SGE31" s="350"/>
      <c r="SGF31" s="350"/>
      <c r="SGG31" s="350"/>
      <c r="SGH31" s="350"/>
      <c r="SGI31" s="350"/>
      <c r="SGJ31" s="350"/>
      <c r="SGK31" s="350"/>
      <c r="SGL31" s="350"/>
      <c r="SGM31" s="350"/>
      <c r="SGN31" s="350"/>
      <c r="SGO31" s="350"/>
      <c r="SGP31" s="350"/>
      <c r="SGQ31" s="350"/>
      <c r="SGR31" s="350"/>
      <c r="SGS31" s="350"/>
      <c r="SGT31" s="350"/>
      <c r="SGU31" s="350"/>
      <c r="SGV31" s="350"/>
      <c r="SGW31" s="350"/>
      <c r="SGX31" s="350"/>
      <c r="SGY31" s="350"/>
      <c r="SGZ31" s="350"/>
      <c r="SHA31" s="350"/>
      <c r="SHB31" s="350"/>
      <c r="SHC31" s="350"/>
      <c r="SHD31" s="350"/>
      <c r="SHE31" s="350"/>
      <c r="SHF31" s="350"/>
      <c r="SHG31" s="350"/>
      <c r="SHH31" s="350"/>
      <c r="SHI31" s="350"/>
      <c r="SHJ31" s="350"/>
      <c r="SHK31" s="350"/>
      <c r="SHL31" s="350"/>
      <c r="SHM31" s="350"/>
      <c r="SHN31" s="350"/>
      <c r="SHO31" s="350"/>
      <c r="SHP31" s="350"/>
      <c r="SHQ31" s="350"/>
      <c r="SHR31" s="350"/>
      <c r="SHS31" s="350"/>
      <c r="SHT31" s="350"/>
      <c r="SHU31" s="350"/>
      <c r="SHV31" s="350"/>
      <c r="SHW31" s="350"/>
      <c r="SHX31" s="350"/>
      <c r="SHY31" s="350"/>
      <c r="SHZ31" s="350"/>
      <c r="SIA31" s="350"/>
      <c r="SIB31" s="350"/>
      <c r="SIC31" s="350"/>
      <c r="SID31" s="350"/>
      <c r="SIE31" s="350"/>
      <c r="SIF31" s="350"/>
      <c r="SIG31" s="350"/>
      <c r="SIH31" s="350"/>
      <c r="SII31" s="350"/>
      <c r="SIJ31" s="350"/>
      <c r="SIK31" s="350"/>
      <c r="SIL31" s="350"/>
      <c r="SIM31" s="350"/>
      <c r="SIN31" s="350"/>
      <c r="SIO31" s="350"/>
      <c r="SIP31" s="350"/>
      <c r="SIQ31" s="350"/>
      <c r="SIR31" s="350"/>
      <c r="SIS31" s="350"/>
      <c r="SIT31" s="350"/>
      <c r="SIU31" s="350"/>
      <c r="SIV31" s="350"/>
      <c r="SIW31" s="350"/>
      <c r="SIX31" s="350"/>
      <c r="SIY31" s="350"/>
      <c r="SIZ31" s="350"/>
      <c r="SJA31" s="350"/>
      <c r="SJB31" s="350"/>
      <c r="SJC31" s="350"/>
      <c r="SJD31" s="350"/>
      <c r="SJE31" s="350"/>
      <c r="SJF31" s="350"/>
      <c r="SJG31" s="350"/>
      <c r="SJH31" s="350"/>
      <c r="SJI31" s="350"/>
      <c r="SJJ31" s="350"/>
      <c r="SJK31" s="350"/>
      <c r="SJL31" s="350"/>
      <c r="SJM31" s="350"/>
      <c r="SJN31" s="350"/>
      <c r="SJO31" s="350"/>
      <c r="SJP31" s="350"/>
      <c r="SJQ31" s="350"/>
      <c r="SJR31" s="350"/>
      <c r="SJS31" s="350"/>
      <c r="SJT31" s="350"/>
      <c r="SJU31" s="350"/>
      <c r="SJV31" s="350"/>
      <c r="SJW31" s="350"/>
      <c r="SJX31" s="350"/>
      <c r="SJY31" s="350"/>
      <c r="SJZ31" s="350"/>
      <c r="SKA31" s="350"/>
      <c r="SKB31" s="350"/>
      <c r="SKC31" s="350"/>
      <c r="SKD31" s="350"/>
      <c r="SKE31" s="350"/>
      <c r="SKF31" s="350"/>
      <c r="SKG31" s="350"/>
      <c r="SKH31" s="350"/>
      <c r="SKI31" s="350"/>
      <c r="SKJ31" s="350"/>
      <c r="SKK31" s="350"/>
      <c r="SKL31" s="350"/>
      <c r="SKM31" s="350"/>
      <c r="SKN31" s="350"/>
      <c r="SKO31" s="350"/>
      <c r="SKP31" s="350"/>
      <c r="SKQ31" s="350"/>
      <c r="SKR31" s="350"/>
      <c r="SKS31" s="350"/>
      <c r="SKT31" s="350"/>
      <c r="SKU31" s="350"/>
      <c r="SKV31" s="350"/>
      <c r="SKW31" s="350"/>
      <c r="SKX31" s="350"/>
      <c r="SKY31" s="350"/>
      <c r="SKZ31" s="350"/>
      <c r="SLA31" s="350"/>
      <c r="SLB31" s="350"/>
      <c r="SLC31" s="350"/>
      <c r="SLD31" s="350"/>
      <c r="SLE31" s="350"/>
      <c r="SLF31" s="350"/>
      <c r="SLG31" s="350"/>
      <c r="SLH31" s="350"/>
      <c r="SLI31" s="350"/>
      <c r="SLJ31" s="350"/>
      <c r="SLK31" s="350"/>
      <c r="SLL31" s="350"/>
      <c r="SLM31" s="350"/>
      <c r="SLN31" s="350"/>
      <c r="SLO31" s="350"/>
      <c r="SLP31" s="350"/>
      <c r="SLQ31" s="350"/>
      <c r="SLR31" s="350"/>
      <c r="SLS31" s="350"/>
      <c r="SLT31" s="350"/>
      <c r="SLU31" s="350"/>
      <c r="SLV31" s="350"/>
      <c r="SLW31" s="350"/>
      <c r="SLX31" s="350"/>
      <c r="SLY31" s="350"/>
      <c r="SLZ31" s="350"/>
      <c r="SMA31" s="350"/>
      <c r="SMB31" s="350"/>
      <c r="SMC31" s="350"/>
      <c r="SMD31" s="350"/>
      <c r="SME31" s="350"/>
      <c r="SMF31" s="350"/>
      <c r="SMG31" s="350"/>
      <c r="SMH31" s="350"/>
      <c r="SMI31" s="350"/>
      <c r="SMJ31" s="350"/>
      <c r="SMK31" s="350"/>
      <c r="SML31" s="350"/>
      <c r="SMM31" s="350"/>
      <c r="SMN31" s="350"/>
      <c r="SMO31" s="350"/>
      <c r="SMP31" s="350"/>
      <c r="SMQ31" s="350"/>
      <c r="SMR31" s="350"/>
      <c r="SMS31" s="350"/>
      <c r="SMT31" s="350"/>
      <c r="SMU31" s="350"/>
      <c r="SMV31" s="350"/>
      <c r="SMW31" s="350"/>
      <c r="SMX31" s="350"/>
      <c r="SMY31" s="350"/>
      <c r="SMZ31" s="350"/>
      <c r="SNA31" s="350"/>
      <c r="SNB31" s="350"/>
      <c r="SNC31" s="350"/>
      <c r="SND31" s="350"/>
      <c r="SNE31" s="350"/>
      <c r="SNF31" s="350"/>
      <c r="SNG31" s="350"/>
      <c r="SNH31" s="350"/>
      <c r="SNI31" s="350"/>
      <c r="SNJ31" s="350"/>
      <c r="SNK31" s="350"/>
      <c r="SNL31" s="350"/>
      <c r="SNM31" s="350"/>
      <c r="SNN31" s="350"/>
      <c r="SNO31" s="350"/>
      <c r="SNP31" s="350"/>
      <c r="SNQ31" s="350"/>
      <c r="SNR31" s="350"/>
      <c r="SNS31" s="350"/>
      <c r="SNT31" s="350"/>
      <c r="SNU31" s="350"/>
      <c r="SNV31" s="350"/>
      <c r="SNW31" s="350"/>
      <c r="SNX31" s="350"/>
      <c r="SNY31" s="350"/>
      <c r="SNZ31" s="350"/>
      <c r="SOA31" s="350"/>
      <c r="SOB31" s="350"/>
      <c r="SOC31" s="350"/>
      <c r="SOD31" s="350"/>
      <c r="SOE31" s="350"/>
      <c r="SOF31" s="350"/>
      <c r="SOG31" s="350"/>
      <c r="SOH31" s="350"/>
      <c r="SOI31" s="350"/>
      <c r="SOJ31" s="350"/>
      <c r="SOK31" s="350"/>
      <c r="SOL31" s="350"/>
      <c r="SOM31" s="350"/>
      <c r="SON31" s="350"/>
      <c r="SOO31" s="350"/>
      <c r="SOP31" s="350"/>
      <c r="SOQ31" s="350"/>
      <c r="SOR31" s="350"/>
      <c r="SOS31" s="350"/>
      <c r="SOT31" s="350"/>
      <c r="SOU31" s="350"/>
      <c r="SOV31" s="350"/>
      <c r="SOW31" s="350"/>
      <c r="SOX31" s="350"/>
      <c r="SOY31" s="350"/>
      <c r="SOZ31" s="350"/>
      <c r="SPA31" s="350"/>
      <c r="SPB31" s="350"/>
      <c r="SPC31" s="350"/>
      <c r="SPD31" s="350"/>
      <c r="SPE31" s="350"/>
      <c r="SPF31" s="350"/>
      <c r="SPG31" s="350"/>
      <c r="SPH31" s="350"/>
      <c r="SPI31" s="350"/>
      <c r="SPJ31" s="350"/>
      <c r="SPK31" s="350"/>
      <c r="SPL31" s="350"/>
      <c r="SPM31" s="350"/>
      <c r="SPN31" s="350"/>
      <c r="SPO31" s="350"/>
      <c r="SPP31" s="350"/>
      <c r="SPQ31" s="350"/>
      <c r="SPR31" s="350"/>
      <c r="SPS31" s="350"/>
      <c r="SPT31" s="350"/>
      <c r="SPU31" s="350"/>
      <c r="SPV31" s="350"/>
      <c r="SPW31" s="350"/>
      <c r="SPX31" s="350"/>
      <c r="SPY31" s="350"/>
      <c r="SPZ31" s="350"/>
      <c r="SQA31" s="350"/>
      <c r="SQB31" s="350"/>
      <c r="SQC31" s="350"/>
      <c r="SQD31" s="350"/>
      <c r="SQE31" s="350"/>
      <c r="SQF31" s="350"/>
      <c r="SQG31" s="350"/>
      <c r="SQH31" s="350"/>
      <c r="SQI31" s="350"/>
      <c r="SQJ31" s="350"/>
      <c r="SQK31" s="350"/>
      <c r="SQL31" s="350"/>
      <c r="SQM31" s="350"/>
      <c r="SQN31" s="350"/>
      <c r="SQO31" s="350"/>
      <c r="SQP31" s="350"/>
      <c r="SQQ31" s="350"/>
      <c r="SQR31" s="350"/>
      <c r="SQS31" s="350"/>
      <c r="SQT31" s="350"/>
      <c r="SQU31" s="350"/>
      <c r="SQV31" s="350"/>
      <c r="SQW31" s="350"/>
      <c r="SQX31" s="350"/>
      <c r="SQY31" s="350"/>
      <c r="SQZ31" s="350"/>
      <c r="SRA31" s="350"/>
      <c r="SRB31" s="350"/>
      <c r="SRC31" s="350"/>
      <c r="SRD31" s="350"/>
      <c r="SRE31" s="350"/>
      <c r="SRF31" s="350"/>
      <c r="SRG31" s="350"/>
      <c r="SRH31" s="350"/>
      <c r="SRI31" s="350"/>
      <c r="SRJ31" s="350"/>
      <c r="SRK31" s="350"/>
      <c r="SRL31" s="350"/>
      <c r="SRM31" s="350"/>
      <c r="SRN31" s="350"/>
      <c r="SRO31" s="350"/>
      <c r="SRP31" s="350"/>
      <c r="SRQ31" s="350"/>
      <c r="SRR31" s="350"/>
      <c r="SRS31" s="350"/>
      <c r="SRT31" s="350"/>
      <c r="SRU31" s="350"/>
      <c r="SRV31" s="350"/>
      <c r="SRW31" s="350"/>
      <c r="SRX31" s="350"/>
      <c r="SRY31" s="350"/>
      <c r="SRZ31" s="350"/>
      <c r="SSA31" s="350"/>
      <c r="SSB31" s="350"/>
      <c r="SSC31" s="350"/>
      <c r="SSD31" s="350"/>
      <c r="SSE31" s="350"/>
      <c r="SSF31" s="350"/>
      <c r="SSG31" s="350"/>
      <c r="SSH31" s="350"/>
      <c r="SSI31" s="350"/>
      <c r="SSJ31" s="350"/>
      <c r="SSK31" s="350"/>
      <c r="SSL31" s="350"/>
      <c r="SSM31" s="350"/>
      <c r="SSN31" s="350"/>
      <c r="SSO31" s="350"/>
      <c r="SSP31" s="350"/>
      <c r="SSQ31" s="350"/>
      <c r="SSR31" s="350"/>
      <c r="SSS31" s="350"/>
      <c r="SST31" s="350"/>
      <c r="SSU31" s="350"/>
      <c r="SSV31" s="350"/>
      <c r="SSW31" s="350"/>
      <c r="SSX31" s="350"/>
      <c r="SSY31" s="350"/>
      <c r="SSZ31" s="350"/>
      <c r="STA31" s="350"/>
      <c r="STB31" s="350"/>
      <c r="STC31" s="350"/>
      <c r="STD31" s="350"/>
      <c r="STE31" s="350"/>
      <c r="STF31" s="350"/>
      <c r="STG31" s="350"/>
      <c r="STH31" s="350"/>
      <c r="STI31" s="350"/>
      <c r="STJ31" s="350"/>
      <c r="STK31" s="350"/>
      <c r="STL31" s="350"/>
      <c r="STM31" s="350"/>
      <c r="STN31" s="350"/>
      <c r="STO31" s="350"/>
      <c r="STP31" s="350"/>
      <c r="STQ31" s="350"/>
      <c r="STR31" s="350"/>
      <c r="STS31" s="350"/>
      <c r="STT31" s="350"/>
      <c r="STU31" s="350"/>
      <c r="STV31" s="350"/>
      <c r="STW31" s="350"/>
      <c r="STX31" s="350"/>
      <c r="STY31" s="350"/>
      <c r="STZ31" s="350"/>
      <c r="SUA31" s="350"/>
      <c r="SUB31" s="350"/>
      <c r="SUC31" s="350"/>
      <c r="SUD31" s="350"/>
      <c r="SUE31" s="350"/>
      <c r="SUF31" s="350"/>
      <c r="SUG31" s="350"/>
      <c r="SUH31" s="350"/>
      <c r="SUI31" s="350"/>
      <c r="SUJ31" s="350"/>
      <c r="SUK31" s="350"/>
      <c r="SUL31" s="350"/>
      <c r="SUM31" s="350"/>
      <c r="SUN31" s="350"/>
      <c r="SUO31" s="350"/>
      <c r="SUP31" s="350"/>
      <c r="SUQ31" s="350"/>
      <c r="SUR31" s="350"/>
      <c r="SUS31" s="350"/>
      <c r="SUT31" s="350"/>
      <c r="SUU31" s="350"/>
      <c r="SUV31" s="350"/>
      <c r="SUW31" s="350"/>
      <c r="SUX31" s="350"/>
      <c r="SUY31" s="350"/>
      <c r="SUZ31" s="350"/>
      <c r="SVA31" s="350"/>
      <c r="SVB31" s="350"/>
      <c r="SVC31" s="350"/>
      <c r="SVD31" s="350"/>
      <c r="SVE31" s="350"/>
      <c r="SVF31" s="350"/>
      <c r="SVG31" s="350"/>
      <c r="SVH31" s="350"/>
      <c r="SVI31" s="350"/>
      <c r="SVJ31" s="350"/>
      <c r="SVK31" s="350"/>
      <c r="SVL31" s="350"/>
      <c r="SVM31" s="350"/>
      <c r="SVN31" s="350"/>
      <c r="SVO31" s="350"/>
      <c r="SVP31" s="350"/>
      <c r="SVQ31" s="350"/>
      <c r="SVR31" s="350"/>
      <c r="SVS31" s="350"/>
      <c r="SVT31" s="350"/>
      <c r="SVU31" s="350"/>
      <c r="SVV31" s="350"/>
      <c r="SVW31" s="350"/>
      <c r="SVX31" s="350"/>
      <c r="SVY31" s="350"/>
      <c r="SVZ31" s="350"/>
      <c r="SWA31" s="350"/>
      <c r="SWB31" s="350"/>
      <c r="SWC31" s="350"/>
      <c r="SWD31" s="350"/>
      <c r="SWE31" s="350"/>
      <c r="SWF31" s="350"/>
      <c r="SWG31" s="350"/>
      <c r="SWH31" s="350"/>
      <c r="SWI31" s="350"/>
      <c r="SWJ31" s="350"/>
      <c r="SWK31" s="350"/>
      <c r="SWL31" s="350"/>
      <c r="SWM31" s="350"/>
      <c r="SWN31" s="350"/>
      <c r="SWO31" s="350"/>
      <c r="SWP31" s="350"/>
      <c r="SWQ31" s="350"/>
      <c r="SWR31" s="350"/>
      <c r="SWS31" s="350"/>
      <c r="SWT31" s="350"/>
      <c r="SWU31" s="350"/>
      <c r="SWV31" s="350"/>
      <c r="SWW31" s="350"/>
      <c r="SWX31" s="350"/>
      <c r="SWY31" s="350"/>
      <c r="SWZ31" s="350"/>
      <c r="SXA31" s="350"/>
      <c r="SXB31" s="350"/>
      <c r="SXC31" s="350"/>
      <c r="SXD31" s="350"/>
      <c r="SXE31" s="350"/>
      <c r="SXF31" s="350"/>
      <c r="SXG31" s="350"/>
      <c r="SXH31" s="350"/>
      <c r="SXI31" s="350"/>
      <c r="SXJ31" s="350"/>
      <c r="SXK31" s="350"/>
      <c r="SXL31" s="350"/>
      <c r="SXM31" s="350"/>
      <c r="SXN31" s="350"/>
      <c r="SXO31" s="350"/>
      <c r="SXP31" s="350"/>
      <c r="SXQ31" s="350"/>
      <c r="SXR31" s="350"/>
      <c r="SXS31" s="350"/>
      <c r="SXT31" s="350"/>
      <c r="SXU31" s="350"/>
      <c r="SXV31" s="350"/>
      <c r="SXW31" s="350"/>
      <c r="SXX31" s="350"/>
      <c r="SXY31" s="350"/>
      <c r="SXZ31" s="350"/>
      <c r="SYA31" s="350"/>
      <c r="SYB31" s="350"/>
      <c r="SYC31" s="350"/>
      <c r="SYD31" s="350"/>
      <c r="SYE31" s="350"/>
      <c r="SYF31" s="350"/>
      <c r="SYG31" s="350"/>
      <c r="SYH31" s="350"/>
      <c r="SYI31" s="350"/>
      <c r="SYJ31" s="350"/>
      <c r="SYK31" s="350"/>
      <c r="SYL31" s="350"/>
      <c r="SYM31" s="350"/>
      <c r="SYN31" s="350"/>
      <c r="SYO31" s="350"/>
      <c r="SYP31" s="350"/>
      <c r="SYQ31" s="350"/>
      <c r="SYR31" s="350"/>
      <c r="SYS31" s="350"/>
      <c r="SYT31" s="350"/>
      <c r="SYU31" s="350"/>
      <c r="SYV31" s="350"/>
      <c r="SYW31" s="350"/>
      <c r="SYX31" s="350"/>
      <c r="SYY31" s="350"/>
      <c r="SYZ31" s="350"/>
      <c r="SZA31" s="350"/>
      <c r="SZB31" s="350"/>
      <c r="SZC31" s="350"/>
      <c r="SZD31" s="350"/>
      <c r="SZE31" s="350"/>
      <c r="SZF31" s="350"/>
      <c r="SZG31" s="350"/>
      <c r="SZH31" s="350"/>
      <c r="SZI31" s="350"/>
      <c r="SZJ31" s="350"/>
      <c r="SZK31" s="350"/>
      <c r="SZL31" s="350"/>
      <c r="SZM31" s="350"/>
      <c r="SZN31" s="350"/>
      <c r="SZO31" s="350"/>
      <c r="SZP31" s="350"/>
      <c r="SZQ31" s="350"/>
      <c r="SZR31" s="350"/>
      <c r="SZS31" s="350"/>
      <c r="SZT31" s="350"/>
      <c r="SZU31" s="350"/>
      <c r="SZV31" s="350"/>
      <c r="SZW31" s="350"/>
      <c r="SZX31" s="350"/>
      <c r="SZY31" s="350"/>
      <c r="SZZ31" s="350"/>
      <c r="TAA31" s="350"/>
      <c r="TAB31" s="350"/>
      <c r="TAC31" s="350"/>
      <c r="TAD31" s="350"/>
      <c r="TAE31" s="350"/>
      <c r="TAF31" s="350"/>
      <c r="TAG31" s="350"/>
      <c r="TAH31" s="350"/>
      <c r="TAI31" s="350"/>
      <c r="TAJ31" s="350"/>
      <c r="TAK31" s="350"/>
      <c r="TAL31" s="350"/>
      <c r="TAM31" s="350"/>
      <c r="TAN31" s="350"/>
      <c r="TAO31" s="350"/>
      <c r="TAP31" s="350"/>
      <c r="TAQ31" s="350"/>
      <c r="TAR31" s="350"/>
      <c r="TAS31" s="350"/>
      <c r="TAT31" s="350"/>
      <c r="TAU31" s="350"/>
      <c r="TAV31" s="350"/>
      <c r="TAW31" s="350"/>
      <c r="TAX31" s="350"/>
      <c r="TAY31" s="350"/>
      <c r="TAZ31" s="350"/>
      <c r="TBA31" s="350"/>
      <c r="TBB31" s="350"/>
      <c r="TBC31" s="350"/>
      <c r="TBD31" s="350"/>
      <c r="TBE31" s="350"/>
      <c r="TBF31" s="350"/>
      <c r="TBG31" s="350"/>
      <c r="TBH31" s="350"/>
      <c r="TBI31" s="350"/>
      <c r="TBJ31" s="350"/>
      <c r="TBK31" s="350"/>
      <c r="TBL31" s="350"/>
      <c r="TBM31" s="350"/>
      <c r="TBN31" s="350"/>
      <c r="TBO31" s="350"/>
      <c r="TBP31" s="350"/>
      <c r="TBQ31" s="350"/>
      <c r="TBR31" s="350"/>
      <c r="TBS31" s="350"/>
      <c r="TBT31" s="350"/>
      <c r="TBU31" s="350"/>
      <c r="TBV31" s="350"/>
      <c r="TBW31" s="350"/>
      <c r="TBX31" s="350"/>
      <c r="TBY31" s="350"/>
      <c r="TBZ31" s="350"/>
      <c r="TCA31" s="350"/>
      <c r="TCB31" s="350"/>
      <c r="TCC31" s="350"/>
      <c r="TCD31" s="350"/>
      <c r="TCE31" s="350"/>
      <c r="TCF31" s="350"/>
      <c r="TCG31" s="350"/>
      <c r="TCH31" s="350"/>
      <c r="TCI31" s="350"/>
      <c r="TCJ31" s="350"/>
      <c r="TCK31" s="350"/>
      <c r="TCL31" s="350"/>
      <c r="TCM31" s="350"/>
      <c r="TCN31" s="350"/>
      <c r="TCO31" s="350"/>
      <c r="TCP31" s="350"/>
      <c r="TCQ31" s="350"/>
      <c r="TCR31" s="350"/>
      <c r="TCS31" s="350"/>
      <c r="TCT31" s="350"/>
      <c r="TCU31" s="350"/>
      <c r="TCV31" s="350"/>
      <c r="TCW31" s="350"/>
      <c r="TCX31" s="350"/>
      <c r="TCY31" s="350"/>
      <c r="TCZ31" s="350"/>
      <c r="TDA31" s="350"/>
      <c r="TDB31" s="350"/>
      <c r="TDC31" s="350"/>
      <c r="TDD31" s="350"/>
      <c r="TDE31" s="350"/>
      <c r="TDF31" s="350"/>
      <c r="TDG31" s="350"/>
      <c r="TDH31" s="350"/>
      <c r="TDI31" s="350"/>
      <c r="TDJ31" s="350"/>
      <c r="TDK31" s="350"/>
      <c r="TDL31" s="350"/>
      <c r="TDM31" s="350"/>
      <c r="TDN31" s="350"/>
      <c r="TDO31" s="350"/>
      <c r="TDP31" s="350"/>
      <c r="TDQ31" s="350"/>
      <c r="TDR31" s="350"/>
      <c r="TDS31" s="350"/>
      <c r="TDT31" s="350"/>
      <c r="TDU31" s="350"/>
      <c r="TDV31" s="350"/>
      <c r="TDW31" s="350"/>
      <c r="TDX31" s="350"/>
      <c r="TDY31" s="350"/>
      <c r="TDZ31" s="350"/>
      <c r="TEA31" s="350"/>
      <c r="TEB31" s="350"/>
      <c r="TEC31" s="350"/>
      <c r="TED31" s="350"/>
      <c r="TEE31" s="350"/>
      <c r="TEF31" s="350"/>
      <c r="TEG31" s="350"/>
      <c r="TEH31" s="350"/>
      <c r="TEI31" s="350"/>
      <c r="TEJ31" s="350"/>
      <c r="TEK31" s="350"/>
      <c r="TEL31" s="350"/>
      <c r="TEM31" s="350"/>
      <c r="TEN31" s="350"/>
      <c r="TEO31" s="350"/>
      <c r="TEP31" s="350"/>
      <c r="TEQ31" s="350"/>
      <c r="TER31" s="350"/>
      <c r="TES31" s="350"/>
      <c r="TET31" s="350"/>
      <c r="TEU31" s="350"/>
      <c r="TEV31" s="350"/>
      <c r="TEW31" s="350"/>
      <c r="TEX31" s="350"/>
      <c r="TEY31" s="350"/>
      <c r="TEZ31" s="350"/>
      <c r="TFA31" s="350"/>
      <c r="TFB31" s="350"/>
      <c r="TFC31" s="350"/>
      <c r="TFD31" s="350"/>
      <c r="TFE31" s="350"/>
      <c r="TFF31" s="350"/>
      <c r="TFG31" s="350"/>
      <c r="TFH31" s="350"/>
      <c r="TFI31" s="350"/>
      <c r="TFJ31" s="350"/>
      <c r="TFK31" s="350"/>
      <c r="TFL31" s="350"/>
      <c r="TFM31" s="350"/>
      <c r="TFN31" s="350"/>
      <c r="TFO31" s="350"/>
      <c r="TFP31" s="350"/>
      <c r="TFQ31" s="350"/>
      <c r="TFR31" s="350"/>
      <c r="TFS31" s="350"/>
      <c r="TFT31" s="350"/>
      <c r="TFU31" s="350"/>
      <c r="TFV31" s="350"/>
      <c r="TFW31" s="350"/>
      <c r="TFX31" s="350"/>
      <c r="TFY31" s="350"/>
      <c r="TFZ31" s="350"/>
      <c r="TGA31" s="350"/>
      <c r="TGB31" s="350"/>
      <c r="TGC31" s="350"/>
      <c r="TGD31" s="350"/>
      <c r="TGE31" s="350"/>
      <c r="TGF31" s="350"/>
      <c r="TGG31" s="350"/>
      <c r="TGH31" s="350"/>
      <c r="TGI31" s="350"/>
      <c r="TGJ31" s="350"/>
      <c r="TGK31" s="350"/>
      <c r="TGL31" s="350"/>
      <c r="TGM31" s="350"/>
      <c r="TGN31" s="350"/>
      <c r="TGO31" s="350"/>
      <c r="TGP31" s="350"/>
      <c r="TGQ31" s="350"/>
      <c r="TGR31" s="350"/>
      <c r="TGS31" s="350"/>
      <c r="TGT31" s="350"/>
      <c r="TGU31" s="350"/>
      <c r="TGV31" s="350"/>
      <c r="TGW31" s="350"/>
      <c r="TGX31" s="350"/>
      <c r="TGY31" s="350"/>
      <c r="TGZ31" s="350"/>
      <c r="THA31" s="350"/>
      <c r="THB31" s="350"/>
      <c r="THC31" s="350"/>
      <c r="THD31" s="350"/>
      <c r="THE31" s="350"/>
      <c r="THF31" s="350"/>
      <c r="THG31" s="350"/>
      <c r="THH31" s="350"/>
      <c r="THI31" s="350"/>
      <c r="THJ31" s="350"/>
      <c r="THK31" s="350"/>
      <c r="THL31" s="350"/>
      <c r="THM31" s="350"/>
      <c r="THN31" s="350"/>
      <c r="THO31" s="350"/>
      <c r="THP31" s="350"/>
      <c r="THQ31" s="350"/>
      <c r="THR31" s="350"/>
      <c r="THS31" s="350"/>
      <c r="THT31" s="350"/>
      <c r="THU31" s="350"/>
      <c r="THV31" s="350"/>
      <c r="THW31" s="350"/>
      <c r="THX31" s="350"/>
      <c r="THY31" s="350"/>
      <c r="THZ31" s="350"/>
      <c r="TIA31" s="350"/>
      <c r="TIB31" s="350"/>
      <c r="TIC31" s="350"/>
      <c r="TID31" s="350"/>
      <c r="TIE31" s="350"/>
      <c r="TIF31" s="350"/>
      <c r="TIG31" s="350"/>
      <c r="TIH31" s="350"/>
      <c r="TII31" s="350"/>
      <c r="TIJ31" s="350"/>
      <c r="TIK31" s="350"/>
      <c r="TIL31" s="350"/>
      <c r="TIM31" s="350"/>
      <c r="TIN31" s="350"/>
      <c r="TIO31" s="350"/>
      <c r="TIP31" s="350"/>
      <c r="TIQ31" s="350"/>
      <c r="TIR31" s="350"/>
      <c r="TIS31" s="350"/>
      <c r="TIT31" s="350"/>
      <c r="TIU31" s="350"/>
      <c r="TIV31" s="350"/>
      <c r="TIW31" s="350"/>
      <c r="TIX31" s="350"/>
      <c r="TIY31" s="350"/>
      <c r="TIZ31" s="350"/>
      <c r="TJA31" s="350"/>
      <c r="TJB31" s="350"/>
      <c r="TJC31" s="350"/>
      <c r="TJD31" s="350"/>
      <c r="TJE31" s="350"/>
      <c r="TJF31" s="350"/>
      <c r="TJG31" s="350"/>
      <c r="TJH31" s="350"/>
      <c r="TJI31" s="350"/>
      <c r="TJJ31" s="350"/>
      <c r="TJK31" s="350"/>
      <c r="TJL31" s="350"/>
      <c r="TJM31" s="350"/>
      <c r="TJN31" s="350"/>
      <c r="TJO31" s="350"/>
      <c r="TJP31" s="350"/>
      <c r="TJQ31" s="350"/>
      <c r="TJR31" s="350"/>
      <c r="TJS31" s="350"/>
      <c r="TJT31" s="350"/>
      <c r="TJU31" s="350"/>
      <c r="TJV31" s="350"/>
      <c r="TJW31" s="350"/>
      <c r="TJX31" s="350"/>
      <c r="TJY31" s="350"/>
      <c r="TJZ31" s="350"/>
      <c r="TKA31" s="350"/>
      <c r="TKB31" s="350"/>
      <c r="TKC31" s="350"/>
      <c r="TKD31" s="350"/>
      <c r="TKE31" s="350"/>
      <c r="TKF31" s="350"/>
      <c r="TKG31" s="350"/>
      <c r="TKH31" s="350"/>
      <c r="TKI31" s="350"/>
      <c r="TKJ31" s="350"/>
      <c r="TKK31" s="350"/>
      <c r="TKL31" s="350"/>
      <c r="TKM31" s="350"/>
      <c r="TKN31" s="350"/>
      <c r="TKO31" s="350"/>
      <c r="TKP31" s="350"/>
      <c r="TKQ31" s="350"/>
      <c r="TKR31" s="350"/>
      <c r="TKS31" s="350"/>
      <c r="TKT31" s="350"/>
      <c r="TKU31" s="350"/>
      <c r="TKV31" s="350"/>
      <c r="TKW31" s="350"/>
      <c r="TKX31" s="350"/>
      <c r="TKY31" s="350"/>
      <c r="TKZ31" s="350"/>
      <c r="TLA31" s="350"/>
      <c r="TLB31" s="350"/>
      <c r="TLC31" s="350"/>
      <c r="TLD31" s="350"/>
      <c r="TLE31" s="350"/>
      <c r="TLF31" s="350"/>
      <c r="TLG31" s="350"/>
      <c r="TLH31" s="350"/>
      <c r="TLI31" s="350"/>
      <c r="TLJ31" s="350"/>
      <c r="TLK31" s="350"/>
      <c r="TLL31" s="350"/>
      <c r="TLM31" s="350"/>
      <c r="TLN31" s="350"/>
      <c r="TLO31" s="350"/>
      <c r="TLP31" s="350"/>
      <c r="TLQ31" s="350"/>
      <c r="TLR31" s="350"/>
      <c r="TLS31" s="350"/>
      <c r="TLT31" s="350"/>
      <c r="TLU31" s="350"/>
      <c r="TLV31" s="350"/>
      <c r="TLW31" s="350"/>
      <c r="TLX31" s="350"/>
      <c r="TLY31" s="350"/>
      <c r="TLZ31" s="350"/>
      <c r="TMA31" s="350"/>
      <c r="TMB31" s="350"/>
      <c r="TMC31" s="350"/>
      <c r="TMD31" s="350"/>
      <c r="TME31" s="350"/>
      <c r="TMF31" s="350"/>
      <c r="TMG31" s="350"/>
      <c r="TMH31" s="350"/>
      <c r="TMI31" s="350"/>
      <c r="TMJ31" s="350"/>
      <c r="TMK31" s="350"/>
      <c r="TML31" s="350"/>
      <c r="TMM31" s="350"/>
      <c r="TMN31" s="350"/>
      <c r="TMO31" s="350"/>
      <c r="TMP31" s="350"/>
      <c r="TMQ31" s="350"/>
      <c r="TMR31" s="350"/>
      <c r="TMS31" s="350"/>
      <c r="TMT31" s="350"/>
      <c r="TMU31" s="350"/>
      <c r="TMV31" s="350"/>
      <c r="TMW31" s="350"/>
      <c r="TMX31" s="350"/>
      <c r="TMY31" s="350"/>
      <c r="TMZ31" s="350"/>
      <c r="TNA31" s="350"/>
      <c r="TNB31" s="350"/>
      <c r="TNC31" s="350"/>
      <c r="TND31" s="350"/>
      <c r="TNE31" s="350"/>
      <c r="TNF31" s="350"/>
      <c r="TNG31" s="350"/>
      <c r="TNH31" s="350"/>
      <c r="TNI31" s="350"/>
      <c r="TNJ31" s="350"/>
      <c r="TNK31" s="350"/>
      <c r="TNL31" s="350"/>
      <c r="TNM31" s="350"/>
      <c r="TNN31" s="350"/>
      <c r="TNO31" s="350"/>
      <c r="TNP31" s="350"/>
      <c r="TNQ31" s="350"/>
      <c r="TNR31" s="350"/>
      <c r="TNS31" s="350"/>
      <c r="TNT31" s="350"/>
      <c r="TNU31" s="350"/>
      <c r="TNV31" s="350"/>
      <c r="TNW31" s="350"/>
      <c r="TNX31" s="350"/>
      <c r="TNY31" s="350"/>
      <c r="TNZ31" s="350"/>
      <c r="TOA31" s="350"/>
      <c r="TOB31" s="350"/>
      <c r="TOC31" s="350"/>
      <c r="TOD31" s="350"/>
      <c r="TOE31" s="350"/>
      <c r="TOF31" s="350"/>
      <c r="TOG31" s="350"/>
      <c r="TOH31" s="350"/>
      <c r="TOI31" s="350"/>
      <c r="TOJ31" s="350"/>
      <c r="TOK31" s="350"/>
      <c r="TOL31" s="350"/>
      <c r="TOM31" s="350"/>
      <c r="TON31" s="350"/>
      <c r="TOO31" s="350"/>
      <c r="TOP31" s="350"/>
      <c r="TOQ31" s="350"/>
      <c r="TOR31" s="350"/>
      <c r="TOS31" s="350"/>
      <c r="TOT31" s="350"/>
      <c r="TOU31" s="350"/>
      <c r="TOV31" s="350"/>
      <c r="TOW31" s="350"/>
      <c r="TOX31" s="350"/>
      <c r="TOY31" s="350"/>
      <c r="TOZ31" s="350"/>
      <c r="TPA31" s="350"/>
      <c r="TPB31" s="350"/>
      <c r="TPC31" s="350"/>
      <c r="TPD31" s="350"/>
      <c r="TPE31" s="350"/>
      <c r="TPF31" s="350"/>
      <c r="TPG31" s="350"/>
      <c r="TPH31" s="350"/>
      <c r="TPI31" s="350"/>
      <c r="TPJ31" s="350"/>
      <c r="TPK31" s="350"/>
      <c r="TPL31" s="350"/>
      <c r="TPM31" s="350"/>
      <c r="TPN31" s="350"/>
      <c r="TPO31" s="350"/>
      <c r="TPP31" s="350"/>
      <c r="TPQ31" s="350"/>
      <c r="TPR31" s="350"/>
      <c r="TPS31" s="350"/>
      <c r="TPT31" s="350"/>
      <c r="TPU31" s="350"/>
      <c r="TPV31" s="350"/>
      <c r="TPW31" s="350"/>
      <c r="TPX31" s="350"/>
      <c r="TPY31" s="350"/>
      <c r="TPZ31" s="350"/>
      <c r="TQA31" s="350"/>
      <c r="TQB31" s="350"/>
      <c r="TQC31" s="350"/>
      <c r="TQD31" s="350"/>
      <c r="TQE31" s="350"/>
      <c r="TQF31" s="350"/>
      <c r="TQG31" s="350"/>
      <c r="TQH31" s="350"/>
      <c r="TQI31" s="350"/>
      <c r="TQJ31" s="350"/>
      <c r="TQK31" s="350"/>
      <c r="TQL31" s="350"/>
      <c r="TQM31" s="350"/>
      <c r="TQN31" s="350"/>
      <c r="TQO31" s="350"/>
      <c r="TQP31" s="350"/>
      <c r="TQQ31" s="350"/>
      <c r="TQR31" s="350"/>
      <c r="TQS31" s="350"/>
      <c r="TQT31" s="350"/>
      <c r="TQU31" s="350"/>
      <c r="TQV31" s="350"/>
      <c r="TQW31" s="350"/>
      <c r="TQX31" s="350"/>
      <c r="TQY31" s="350"/>
      <c r="TQZ31" s="350"/>
      <c r="TRA31" s="350"/>
      <c r="TRB31" s="350"/>
      <c r="TRC31" s="350"/>
      <c r="TRD31" s="350"/>
      <c r="TRE31" s="350"/>
      <c r="TRF31" s="350"/>
      <c r="TRG31" s="350"/>
      <c r="TRH31" s="350"/>
      <c r="TRI31" s="350"/>
      <c r="TRJ31" s="350"/>
      <c r="TRK31" s="350"/>
      <c r="TRL31" s="350"/>
      <c r="TRM31" s="350"/>
      <c r="TRN31" s="350"/>
      <c r="TRO31" s="350"/>
      <c r="TRP31" s="350"/>
      <c r="TRQ31" s="350"/>
      <c r="TRR31" s="350"/>
      <c r="TRS31" s="350"/>
      <c r="TRT31" s="350"/>
      <c r="TRU31" s="350"/>
      <c r="TRV31" s="350"/>
      <c r="TRW31" s="350"/>
      <c r="TRX31" s="350"/>
      <c r="TRY31" s="350"/>
      <c r="TRZ31" s="350"/>
      <c r="TSA31" s="350"/>
      <c r="TSB31" s="350"/>
      <c r="TSC31" s="350"/>
      <c r="TSD31" s="350"/>
      <c r="TSE31" s="350"/>
      <c r="TSF31" s="350"/>
      <c r="TSG31" s="350"/>
      <c r="TSH31" s="350"/>
      <c r="TSI31" s="350"/>
      <c r="TSJ31" s="350"/>
      <c r="TSK31" s="350"/>
      <c r="TSL31" s="350"/>
      <c r="TSM31" s="350"/>
      <c r="TSN31" s="350"/>
      <c r="TSO31" s="350"/>
      <c r="TSP31" s="350"/>
      <c r="TSQ31" s="350"/>
      <c r="TSR31" s="350"/>
      <c r="TSS31" s="350"/>
      <c r="TST31" s="350"/>
      <c r="TSU31" s="350"/>
      <c r="TSV31" s="350"/>
      <c r="TSW31" s="350"/>
      <c r="TSX31" s="350"/>
      <c r="TSY31" s="350"/>
      <c r="TSZ31" s="350"/>
      <c r="TTA31" s="350"/>
      <c r="TTB31" s="350"/>
      <c r="TTC31" s="350"/>
      <c r="TTD31" s="350"/>
      <c r="TTE31" s="350"/>
      <c r="TTF31" s="350"/>
      <c r="TTG31" s="350"/>
      <c r="TTH31" s="350"/>
      <c r="TTI31" s="350"/>
      <c r="TTJ31" s="350"/>
      <c r="TTK31" s="350"/>
      <c r="TTL31" s="350"/>
      <c r="TTM31" s="350"/>
      <c r="TTN31" s="350"/>
      <c r="TTO31" s="350"/>
      <c r="TTP31" s="350"/>
      <c r="TTQ31" s="350"/>
      <c r="TTR31" s="350"/>
      <c r="TTS31" s="350"/>
      <c r="TTT31" s="350"/>
      <c r="TTU31" s="350"/>
      <c r="TTV31" s="350"/>
      <c r="TTW31" s="350"/>
      <c r="TTX31" s="350"/>
      <c r="TTY31" s="350"/>
      <c r="TTZ31" s="350"/>
      <c r="TUA31" s="350"/>
      <c r="TUB31" s="350"/>
      <c r="TUC31" s="350"/>
      <c r="TUD31" s="350"/>
      <c r="TUE31" s="350"/>
      <c r="TUF31" s="350"/>
      <c r="TUG31" s="350"/>
      <c r="TUH31" s="350"/>
      <c r="TUI31" s="350"/>
      <c r="TUJ31" s="350"/>
      <c r="TUK31" s="350"/>
      <c r="TUL31" s="350"/>
      <c r="TUM31" s="350"/>
      <c r="TUN31" s="350"/>
      <c r="TUO31" s="350"/>
      <c r="TUP31" s="350"/>
      <c r="TUQ31" s="350"/>
      <c r="TUR31" s="350"/>
      <c r="TUS31" s="350"/>
      <c r="TUT31" s="350"/>
      <c r="TUU31" s="350"/>
      <c r="TUV31" s="350"/>
      <c r="TUW31" s="350"/>
      <c r="TUX31" s="350"/>
      <c r="TUY31" s="350"/>
      <c r="TUZ31" s="350"/>
      <c r="TVA31" s="350"/>
      <c r="TVB31" s="350"/>
      <c r="TVC31" s="350"/>
      <c r="TVD31" s="350"/>
      <c r="TVE31" s="350"/>
      <c r="TVF31" s="350"/>
      <c r="TVG31" s="350"/>
      <c r="TVH31" s="350"/>
      <c r="TVI31" s="350"/>
      <c r="TVJ31" s="350"/>
      <c r="TVK31" s="350"/>
      <c r="TVL31" s="350"/>
      <c r="TVM31" s="350"/>
      <c r="TVN31" s="350"/>
      <c r="TVO31" s="350"/>
      <c r="TVP31" s="350"/>
      <c r="TVQ31" s="350"/>
      <c r="TVR31" s="350"/>
      <c r="TVS31" s="350"/>
      <c r="TVT31" s="350"/>
      <c r="TVU31" s="350"/>
      <c r="TVV31" s="350"/>
      <c r="TVW31" s="350"/>
      <c r="TVX31" s="350"/>
      <c r="TVY31" s="350"/>
      <c r="TVZ31" s="350"/>
      <c r="TWA31" s="350"/>
      <c r="TWB31" s="350"/>
      <c r="TWC31" s="350"/>
      <c r="TWD31" s="350"/>
      <c r="TWE31" s="350"/>
      <c r="TWF31" s="350"/>
      <c r="TWG31" s="350"/>
      <c r="TWH31" s="350"/>
      <c r="TWI31" s="350"/>
      <c r="TWJ31" s="350"/>
      <c r="TWK31" s="350"/>
      <c r="TWL31" s="350"/>
      <c r="TWM31" s="350"/>
      <c r="TWN31" s="350"/>
      <c r="TWO31" s="350"/>
      <c r="TWP31" s="350"/>
      <c r="TWQ31" s="350"/>
      <c r="TWR31" s="350"/>
      <c r="TWS31" s="350"/>
      <c r="TWT31" s="350"/>
      <c r="TWU31" s="350"/>
      <c r="TWV31" s="350"/>
      <c r="TWW31" s="350"/>
      <c r="TWX31" s="350"/>
      <c r="TWY31" s="350"/>
      <c r="TWZ31" s="350"/>
      <c r="TXA31" s="350"/>
      <c r="TXB31" s="350"/>
      <c r="TXC31" s="350"/>
      <c r="TXD31" s="350"/>
      <c r="TXE31" s="350"/>
      <c r="TXF31" s="350"/>
      <c r="TXG31" s="350"/>
      <c r="TXH31" s="350"/>
      <c r="TXI31" s="350"/>
      <c r="TXJ31" s="350"/>
      <c r="TXK31" s="350"/>
      <c r="TXL31" s="350"/>
      <c r="TXM31" s="350"/>
      <c r="TXN31" s="350"/>
      <c r="TXO31" s="350"/>
      <c r="TXP31" s="350"/>
      <c r="TXQ31" s="350"/>
      <c r="TXR31" s="350"/>
      <c r="TXS31" s="350"/>
      <c r="TXT31" s="350"/>
      <c r="TXU31" s="350"/>
      <c r="TXV31" s="350"/>
      <c r="TXW31" s="350"/>
      <c r="TXX31" s="350"/>
      <c r="TXY31" s="350"/>
      <c r="TXZ31" s="350"/>
      <c r="TYA31" s="350"/>
      <c r="TYB31" s="350"/>
      <c r="TYC31" s="350"/>
      <c r="TYD31" s="350"/>
      <c r="TYE31" s="350"/>
      <c r="TYF31" s="350"/>
      <c r="TYG31" s="350"/>
      <c r="TYH31" s="350"/>
      <c r="TYI31" s="350"/>
      <c r="TYJ31" s="350"/>
      <c r="TYK31" s="350"/>
      <c r="TYL31" s="350"/>
      <c r="TYM31" s="350"/>
      <c r="TYN31" s="350"/>
      <c r="TYO31" s="350"/>
      <c r="TYP31" s="350"/>
      <c r="TYQ31" s="350"/>
      <c r="TYR31" s="350"/>
      <c r="TYS31" s="350"/>
      <c r="TYT31" s="350"/>
      <c r="TYU31" s="350"/>
      <c r="TYV31" s="350"/>
      <c r="TYW31" s="350"/>
      <c r="TYX31" s="350"/>
      <c r="TYY31" s="350"/>
      <c r="TYZ31" s="350"/>
      <c r="TZA31" s="350"/>
      <c r="TZB31" s="350"/>
      <c r="TZC31" s="350"/>
      <c r="TZD31" s="350"/>
      <c r="TZE31" s="350"/>
      <c r="TZF31" s="350"/>
      <c r="TZG31" s="350"/>
      <c r="TZH31" s="350"/>
      <c r="TZI31" s="350"/>
      <c r="TZJ31" s="350"/>
      <c r="TZK31" s="350"/>
      <c r="TZL31" s="350"/>
      <c r="TZM31" s="350"/>
      <c r="TZN31" s="350"/>
      <c r="TZO31" s="350"/>
      <c r="TZP31" s="350"/>
      <c r="TZQ31" s="350"/>
      <c r="TZR31" s="350"/>
      <c r="TZS31" s="350"/>
      <c r="TZT31" s="350"/>
      <c r="TZU31" s="350"/>
      <c r="TZV31" s="350"/>
      <c r="TZW31" s="350"/>
      <c r="TZX31" s="350"/>
      <c r="TZY31" s="350"/>
      <c r="TZZ31" s="350"/>
      <c r="UAA31" s="350"/>
      <c r="UAB31" s="350"/>
      <c r="UAC31" s="350"/>
      <c r="UAD31" s="350"/>
      <c r="UAE31" s="350"/>
      <c r="UAF31" s="350"/>
      <c r="UAG31" s="350"/>
      <c r="UAH31" s="350"/>
      <c r="UAI31" s="350"/>
      <c r="UAJ31" s="350"/>
      <c r="UAK31" s="350"/>
      <c r="UAL31" s="350"/>
      <c r="UAM31" s="350"/>
      <c r="UAN31" s="350"/>
      <c r="UAO31" s="350"/>
      <c r="UAP31" s="350"/>
      <c r="UAQ31" s="350"/>
      <c r="UAR31" s="350"/>
      <c r="UAS31" s="350"/>
      <c r="UAT31" s="350"/>
      <c r="UAU31" s="350"/>
      <c r="UAV31" s="350"/>
      <c r="UAW31" s="350"/>
      <c r="UAX31" s="350"/>
      <c r="UAY31" s="350"/>
      <c r="UAZ31" s="350"/>
      <c r="UBA31" s="350"/>
      <c r="UBB31" s="350"/>
      <c r="UBC31" s="350"/>
      <c r="UBD31" s="350"/>
      <c r="UBE31" s="350"/>
      <c r="UBF31" s="350"/>
      <c r="UBG31" s="350"/>
      <c r="UBH31" s="350"/>
      <c r="UBI31" s="350"/>
      <c r="UBJ31" s="350"/>
      <c r="UBK31" s="350"/>
      <c r="UBL31" s="350"/>
      <c r="UBM31" s="350"/>
      <c r="UBN31" s="350"/>
      <c r="UBO31" s="350"/>
      <c r="UBP31" s="350"/>
      <c r="UBQ31" s="350"/>
      <c r="UBR31" s="350"/>
      <c r="UBS31" s="350"/>
      <c r="UBT31" s="350"/>
      <c r="UBU31" s="350"/>
      <c r="UBV31" s="350"/>
      <c r="UBW31" s="350"/>
      <c r="UBX31" s="350"/>
      <c r="UBY31" s="350"/>
      <c r="UBZ31" s="350"/>
      <c r="UCA31" s="350"/>
      <c r="UCB31" s="350"/>
      <c r="UCC31" s="350"/>
      <c r="UCD31" s="350"/>
      <c r="UCE31" s="350"/>
      <c r="UCF31" s="350"/>
      <c r="UCG31" s="350"/>
      <c r="UCH31" s="350"/>
      <c r="UCI31" s="350"/>
      <c r="UCJ31" s="350"/>
      <c r="UCK31" s="350"/>
      <c r="UCL31" s="350"/>
      <c r="UCM31" s="350"/>
      <c r="UCN31" s="350"/>
      <c r="UCO31" s="350"/>
      <c r="UCP31" s="350"/>
      <c r="UCQ31" s="350"/>
      <c r="UCR31" s="350"/>
      <c r="UCS31" s="350"/>
      <c r="UCT31" s="350"/>
      <c r="UCU31" s="350"/>
      <c r="UCV31" s="350"/>
      <c r="UCW31" s="350"/>
      <c r="UCX31" s="350"/>
      <c r="UCY31" s="350"/>
      <c r="UCZ31" s="350"/>
      <c r="UDA31" s="350"/>
      <c r="UDB31" s="350"/>
      <c r="UDC31" s="350"/>
      <c r="UDD31" s="350"/>
      <c r="UDE31" s="350"/>
      <c r="UDF31" s="350"/>
      <c r="UDG31" s="350"/>
      <c r="UDH31" s="350"/>
      <c r="UDI31" s="350"/>
      <c r="UDJ31" s="350"/>
      <c r="UDK31" s="350"/>
      <c r="UDL31" s="350"/>
      <c r="UDM31" s="350"/>
      <c r="UDN31" s="350"/>
      <c r="UDO31" s="350"/>
      <c r="UDP31" s="350"/>
      <c r="UDQ31" s="350"/>
      <c r="UDR31" s="350"/>
      <c r="UDS31" s="350"/>
      <c r="UDT31" s="350"/>
      <c r="UDU31" s="350"/>
      <c r="UDV31" s="350"/>
      <c r="UDW31" s="350"/>
      <c r="UDX31" s="350"/>
      <c r="UDY31" s="350"/>
      <c r="UDZ31" s="350"/>
      <c r="UEA31" s="350"/>
      <c r="UEB31" s="350"/>
      <c r="UEC31" s="350"/>
      <c r="UED31" s="350"/>
      <c r="UEE31" s="350"/>
      <c r="UEF31" s="350"/>
      <c r="UEG31" s="350"/>
      <c r="UEH31" s="350"/>
      <c r="UEI31" s="350"/>
      <c r="UEJ31" s="350"/>
      <c r="UEK31" s="350"/>
      <c r="UEL31" s="350"/>
      <c r="UEM31" s="350"/>
      <c r="UEN31" s="350"/>
      <c r="UEO31" s="350"/>
      <c r="UEP31" s="350"/>
      <c r="UEQ31" s="350"/>
      <c r="UER31" s="350"/>
      <c r="UES31" s="350"/>
      <c r="UET31" s="350"/>
      <c r="UEU31" s="350"/>
      <c r="UEV31" s="350"/>
      <c r="UEW31" s="350"/>
      <c r="UEX31" s="350"/>
      <c r="UEY31" s="350"/>
      <c r="UEZ31" s="350"/>
      <c r="UFA31" s="350"/>
      <c r="UFB31" s="350"/>
      <c r="UFC31" s="350"/>
      <c r="UFD31" s="350"/>
      <c r="UFE31" s="350"/>
      <c r="UFF31" s="350"/>
      <c r="UFG31" s="350"/>
      <c r="UFH31" s="350"/>
      <c r="UFI31" s="350"/>
      <c r="UFJ31" s="350"/>
      <c r="UFK31" s="350"/>
      <c r="UFL31" s="350"/>
      <c r="UFM31" s="350"/>
      <c r="UFN31" s="350"/>
      <c r="UFO31" s="350"/>
      <c r="UFP31" s="350"/>
      <c r="UFQ31" s="350"/>
      <c r="UFR31" s="350"/>
      <c r="UFS31" s="350"/>
      <c r="UFT31" s="350"/>
      <c r="UFU31" s="350"/>
      <c r="UFV31" s="350"/>
      <c r="UFW31" s="350"/>
      <c r="UFX31" s="350"/>
      <c r="UFY31" s="350"/>
      <c r="UFZ31" s="350"/>
      <c r="UGA31" s="350"/>
      <c r="UGB31" s="350"/>
      <c r="UGC31" s="350"/>
      <c r="UGD31" s="350"/>
      <c r="UGE31" s="350"/>
      <c r="UGF31" s="350"/>
      <c r="UGG31" s="350"/>
      <c r="UGH31" s="350"/>
      <c r="UGI31" s="350"/>
      <c r="UGJ31" s="350"/>
      <c r="UGK31" s="350"/>
      <c r="UGL31" s="350"/>
      <c r="UGM31" s="350"/>
      <c r="UGN31" s="350"/>
      <c r="UGO31" s="350"/>
      <c r="UGP31" s="350"/>
      <c r="UGQ31" s="350"/>
      <c r="UGR31" s="350"/>
      <c r="UGS31" s="350"/>
      <c r="UGT31" s="350"/>
      <c r="UGU31" s="350"/>
      <c r="UGV31" s="350"/>
      <c r="UGW31" s="350"/>
      <c r="UGX31" s="350"/>
      <c r="UGY31" s="350"/>
      <c r="UGZ31" s="350"/>
      <c r="UHA31" s="350"/>
      <c r="UHB31" s="350"/>
      <c r="UHC31" s="350"/>
      <c r="UHD31" s="350"/>
      <c r="UHE31" s="350"/>
      <c r="UHF31" s="350"/>
      <c r="UHG31" s="350"/>
      <c r="UHH31" s="350"/>
      <c r="UHI31" s="350"/>
      <c r="UHJ31" s="350"/>
      <c r="UHK31" s="350"/>
      <c r="UHL31" s="350"/>
      <c r="UHM31" s="350"/>
      <c r="UHN31" s="350"/>
      <c r="UHO31" s="350"/>
      <c r="UHP31" s="350"/>
      <c r="UHQ31" s="350"/>
      <c r="UHR31" s="350"/>
      <c r="UHS31" s="350"/>
      <c r="UHT31" s="350"/>
      <c r="UHU31" s="350"/>
      <c r="UHV31" s="350"/>
      <c r="UHW31" s="350"/>
      <c r="UHX31" s="350"/>
      <c r="UHY31" s="350"/>
      <c r="UHZ31" s="350"/>
      <c r="UIA31" s="350"/>
      <c r="UIB31" s="350"/>
      <c r="UIC31" s="350"/>
      <c r="UID31" s="350"/>
      <c r="UIE31" s="350"/>
      <c r="UIF31" s="350"/>
      <c r="UIG31" s="350"/>
      <c r="UIH31" s="350"/>
      <c r="UII31" s="350"/>
      <c r="UIJ31" s="350"/>
      <c r="UIK31" s="350"/>
      <c r="UIL31" s="350"/>
      <c r="UIM31" s="350"/>
      <c r="UIN31" s="350"/>
      <c r="UIO31" s="350"/>
      <c r="UIP31" s="350"/>
      <c r="UIQ31" s="350"/>
      <c r="UIR31" s="350"/>
      <c r="UIS31" s="350"/>
      <c r="UIT31" s="350"/>
      <c r="UIU31" s="350"/>
      <c r="UIV31" s="350"/>
      <c r="UIW31" s="350"/>
      <c r="UIX31" s="350"/>
      <c r="UIY31" s="350"/>
      <c r="UIZ31" s="350"/>
      <c r="UJA31" s="350"/>
      <c r="UJB31" s="350"/>
      <c r="UJC31" s="350"/>
      <c r="UJD31" s="350"/>
      <c r="UJE31" s="350"/>
      <c r="UJF31" s="350"/>
      <c r="UJG31" s="350"/>
      <c r="UJH31" s="350"/>
      <c r="UJI31" s="350"/>
      <c r="UJJ31" s="350"/>
      <c r="UJK31" s="350"/>
      <c r="UJL31" s="350"/>
      <c r="UJM31" s="350"/>
      <c r="UJN31" s="350"/>
      <c r="UJO31" s="350"/>
      <c r="UJP31" s="350"/>
      <c r="UJQ31" s="350"/>
      <c r="UJR31" s="350"/>
      <c r="UJS31" s="350"/>
      <c r="UJT31" s="350"/>
      <c r="UJU31" s="350"/>
      <c r="UJV31" s="350"/>
      <c r="UJW31" s="350"/>
      <c r="UJX31" s="350"/>
      <c r="UJY31" s="350"/>
      <c r="UJZ31" s="350"/>
      <c r="UKA31" s="350"/>
      <c r="UKB31" s="350"/>
      <c r="UKC31" s="350"/>
      <c r="UKD31" s="350"/>
      <c r="UKE31" s="350"/>
      <c r="UKF31" s="350"/>
      <c r="UKG31" s="350"/>
      <c r="UKH31" s="350"/>
      <c r="UKI31" s="350"/>
      <c r="UKJ31" s="350"/>
      <c r="UKK31" s="350"/>
      <c r="UKL31" s="350"/>
      <c r="UKM31" s="350"/>
      <c r="UKN31" s="350"/>
      <c r="UKO31" s="350"/>
      <c r="UKP31" s="350"/>
      <c r="UKQ31" s="350"/>
      <c r="UKR31" s="350"/>
      <c r="UKS31" s="350"/>
      <c r="UKT31" s="350"/>
      <c r="UKU31" s="350"/>
      <c r="UKV31" s="350"/>
      <c r="UKW31" s="350"/>
      <c r="UKX31" s="350"/>
      <c r="UKY31" s="350"/>
      <c r="UKZ31" s="350"/>
      <c r="ULA31" s="350"/>
      <c r="ULB31" s="350"/>
      <c r="ULC31" s="350"/>
      <c r="ULD31" s="350"/>
      <c r="ULE31" s="350"/>
      <c r="ULF31" s="350"/>
      <c r="ULG31" s="350"/>
      <c r="ULH31" s="350"/>
      <c r="ULI31" s="350"/>
      <c r="ULJ31" s="350"/>
      <c r="ULK31" s="350"/>
      <c r="ULL31" s="350"/>
      <c r="ULM31" s="350"/>
      <c r="ULN31" s="350"/>
      <c r="ULO31" s="350"/>
      <c r="ULP31" s="350"/>
      <c r="ULQ31" s="350"/>
      <c r="ULR31" s="350"/>
      <c r="ULS31" s="350"/>
      <c r="ULT31" s="350"/>
      <c r="ULU31" s="350"/>
      <c r="ULV31" s="350"/>
      <c r="ULW31" s="350"/>
      <c r="ULX31" s="350"/>
      <c r="ULY31" s="350"/>
      <c r="ULZ31" s="350"/>
      <c r="UMA31" s="350"/>
      <c r="UMB31" s="350"/>
      <c r="UMC31" s="350"/>
      <c r="UMD31" s="350"/>
      <c r="UME31" s="350"/>
      <c r="UMF31" s="350"/>
      <c r="UMG31" s="350"/>
      <c r="UMH31" s="350"/>
      <c r="UMI31" s="350"/>
      <c r="UMJ31" s="350"/>
      <c r="UMK31" s="350"/>
      <c r="UML31" s="350"/>
      <c r="UMM31" s="350"/>
      <c r="UMN31" s="350"/>
      <c r="UMO31" s="350"/>
      <c r="UMP31" s="350"/>
      <c r="UMQ31" s="350"/>
      <c r="UMR31" s="350"/>
      <c r="UMS31" s="350"/>
      <c r="UMT31" s="350"/>
      <c r="UMU31" s="350"/>
      <c r="UMV31" s="350"/>
      <c r="UMW31" s="350"/>
      <c r="UMX31" s="350"/>
      <c r="UMY31" s="350"/>
      <c r="UMZ31" s="350"/>
      <c r="UNA31" s="350"/>
      <c r="UNB31" s="350"/>
      <c r="UNC31" s="350"/>
      <c r="UND31" s="350"/>
      <c r="UNE31" s="350"/>
      <c r="UNF31" s="350"/>
      <c r="UNG31" s="350"/>
      <c r="UNH31" s="350"/>
      <c r="UNI31" s="350"/>
      <c r="UNJ31" s="350"/>
      <c r="UNK31" s="350"/>
      <c r="UNL31" s="350"/>
      <c r="UNM31" s="350"/>
      <c r="UNN31" s="350"/>
      <c r="UNO31" s="350"/>
      <c r="UNP31" s="350"/>
      <c r="UNQ31" s="350"/>
      <c r="UNR31" s="350"/>
      <c r="UNS31" s="350"/>
      <c r="UNT31" s="350"/>
      <c r="UNU31" s="350"/>
      <c r="UNV31" s="350"/>
      <c r="UNW31" s="350"/>
      <c r="UNX31" s="350"/>
      <c r="UNY31" s="350"/>
      <c r="UNZ31" s="350"/>
      <c r="UOA31" s="350"/>
      <c r="UOB31" s="350"/>
      <c r="UOC31" s="350"/>
      <c r="UOD31" s="350"/>
      <c r="UOE31" s="350"/>
      <c r="UOF31" s="350"/>
      <c r="UOG31" s="350"/>
      <c r="UOH31" s="350"/>
      <c r="UOI31" s="350"/>
      <c r="UOJ31" s="350"/>
      <c r="UOK31" s="350"/>
      <c r="UOL31" s="350"/>
      <c r="UOM31" s="350"/>
      <c r="UON31" s="350"/>
      <c r="UOO31" s="350"/>
      <c r="UOP31" s="350"/>
      <c r="UOQ31" s="350"/>
      <c r="UOR31" s="350"/>
      <c r="UOS31" s="350"/>
      <c r="UOT31" s="350"/>
      <c r="UOU31" s="350"/>
      <c r="UOV31" s="350"/>
      <c r="UOW31" s="350"/>
      <c r="UOX31" s="350"/>
      <c r="UOY31" s="350"/>
      <c r="UOZ31" s="350"/>
      <c r="UPA31" s="350"/>
      <c r="UPB31" s="350"/>
      <c r="UPC31" s="350"/>
      <c r="UPD31" s="350"/>
      <c r="UPE31" s="350"/>
      <c r="UPF31" s="350"/>
      <c r="UPG31" s="350"/>
      <c r="UPH31" s="350"/>
      <c r="UPI31" s="350"/>
      <c r="UPJ31" s="350"/>
      <c r="UPK31" s="350"/>
      <c r="UPL31" s="350"/>
      <c r="UPM31" s="350"/>
      <c r="UPN31" s="350"/>
      <c r="UPO31" s="350"/>
      <c r="UPP31" s="350"/>
      <c r="UPQ31" s="350"/>
      <c r="UPR31" s="350"/>
      <c r="UPS31" s="350"/>
      <c r="UPT31" s="350"/>
      <c r="UPU31" s="350"/>
      <c r="UPV31" s="350"/>
      <c r="UPW31" s="350"/>
      <c r="UPX31" s="350"/>
      <c r="UPY31" s="350"/>
      <c r="UPZ31" s="350"/>
      <c r="UQA31" s="350"/>
      <c r="UQB31" s="350"/>
      <c r="UQC31" s="350"/>
      <c r="UQD31" s="350"/>
      <c r="UQE31" s="350"/>
      <c r="UQF31" s="350"/>
      <c r="UQG31" s="350"/>
      <c r="UQH31" s="350"/>
      <c r="UQI31" s="350"/>
      <c r="UQJ31" s="350"/>
      <c r="UQK31" s="350"/>
      <c r="UQL31" s="350"/>
      <c r="UQM31" s="350"/>
      <c r="UQN31" s="350"/>
      <c r="UQO31" s="350"/>
      <c r="UQP31" s="350"/>
      <c r="UQQ31" s="350"/>
      <c r="UQR31" s="350"/>
      <c r="UQS31" s="350"/>
      <c r="UQT31" s="350"/>
      <c r="UQU31" s="350"/>
      <c r="UQV31" s="350"/>
      <c r="UQW31" s="350"/>
      <c r="UQX31" s="350"/>
      <c r="UQY31" s="350"/>
      <c r="UQZ31" s="350"/>
      <c r="URA31" s="350"/>
      <c r="URB31" s="350"/>
      <c r="URC31" s="350"/>
      <c r="URD31" s="350"/>
      <c r="URE31" s="350"/>
      <c r="URF31" s="350"/>
      <c r="URG31" s="350"/>
      <c r="URH31" s="350"/>
      <c r="URI31" s="350"/>
      <c r="URJ31" s="350"/>
      <c r="URK31" s="350"/>
      <c r="URL31" s="350"/>
      <c r="URM31" s="350"/>
      <c r="URN31" s="350"/>
      <c r="URO31" s="350"/>
      <c r="URP31" s="350"/>
      <c r="URQ31" s="350"/>
      <c r="URR31" s="350"/>
      <c r="URS31" s="350"/>
      <c r="URT31" s="350"/>
      <c r="URU31" s="350"/>
      <c r="URV31" s="350"/>
      <c r="URW31" s="350"/>
      <c r="URX31" s="350"/>
      <c r="URY31" s="350"/>
      <c r="URZ31" s="350"/>
      <c r="USA31" s="350"/>
      <c r="USB31" s="350"/>
      <c r="USC31" s="350"/>
      <c r="USD31" s="350"/>
      <c r="USE31" s="350"/>
      <c r="USF31" s="350"/>
      <c r="USG31" s="350"/>
      <c r="USH31" s="350"/>
      <c r="USI31" s="350"/>
      <c r="USJ31" s="350"/>
      <c r="USK31" s="350"/>
      <c r="USL31" s="350"/>
      <c r="USM31" s="350"/>
      <c r="USN31" s="350"/>
      <c r="USO31" s="350"/>
      <c r="USP31" s="350"/>
      <c r="USQ31" s="350"/>
      <c r="USR31" s="350"/>
      <c r="USS31" s="350"/>
      <c r="UST31" s="350"/>
      <c r="USU31" s="350"/>
      <c r="USV31" s="350"/>
      <c r="USW31" s="350"/>
      <c r="USX31" s="350"/>
      <c r="USY31" s="350"/>
      <c r="USZ31" s="350"/>
      <c r="UTA31" s="350"/>
      <c r="UTB31" s="350"/>
      <c r="UTC31" s="350"/>
      <c r="UTD31" s="350"/>
      <c r="UTE31" s="350"/>
      <c r="UTF31" s="350"/>
      <c r="UTG31" s="350"/>
      <c r="UTH31" s="350"/>
      <c r="UTI31" s="350"/>
      <c r="UTJ31" s="350"/>
      <c r="UTK31" s="350"/>
      <c r="UTL31" s="350"/>
      <c r="UTM31" s="350"/>
      <c r="UTN31" s="350"/>
      <c r="UTO31" s="350"/>
      <c r="UTP31" s="350"/>
      <c r="UTQ31" s="350"/>
      <c r="UTR31" s="350"/>
      <c r="UTS31" s="350"/>
      <c r="UTT31" s="350"/>
      <c r="UTU31" s="350"/>
      <c r="UTV31" s="350"/>
      <c r="UTW31" s="350"/>
      <c r="UTX31" s="350"/>
      <c r="UTY31" s="350"/>
      <c r="UTZ31" s="350"/>
      <c r="UUA31" s="350"/>
      <c r="UUB31" s="350"/>
      <c r="UUC31" s="350"/>
      <c r="UUD31" s="350"/>
      <c r="UUE31" s="350"/>
      <c r="UUF31" s="350"/>
      <c r="UUG31" s="350"/>
      <c r="UUH31" s="350"/>
      <c r="UUI31" s="350"/>
      <c r="UUJ31" s="350"/>
      <c r="UUK31" s="350"/>
      <c r="UUL31" s="350"/>
      <c r="UUM31" s="350"/>
      <c r="UUN31" s="350"/>
      <c r="UUO31" s="350"/>
      <c r="UUP31" s="350"/>
      <c r="UUQ31" s="350"/>
      <c r="UUR31" s="350"/>
      <c r="UUS31" s="350"/>
      <c r="UUT31" s="350"/>
      <c r="UUU31" s="350"/>
      <c r="UUV31" s="350"/>
      <c r="UUW31" s="350"/>
      <c r="UUX31" s="350"/>
      <c r="UUY31" s="350"/>
      <c r="UUZ31" s="350"/>
      <c r="UVA31" s="350"/>
      <c r="UVB31" s="350"/>
      <c r="UVC31" s="350"/>
      <c r="UVD31" s="350"/>
      <c r="UVE31" s="350"/>
      <c r="UVF31" s="350"/>
      <c r="UVG31" s="350"/>
      <c r="UVH31" s="350"/>
      <c r="UVI31" s="350"/>
      <c r="UVJ31" s="350"/>
      <c r="UVK31" s="350"/>
      <c r="UVL31" s="350"/>
      <c r="UVM31" s="350"/>
      <c r="UVN31" s="350"/>
      <c r="UVO31" s="350"/>
      <c r="UVP31" s="350"/>
      <c r="UVQ31" s="350"/>
      <c r="UVR31" s="350"/>
      <c r="UVS31" s="350"/>
      <c r="UVT31" s="350"/>
      <c r="UVU31" s="350"/>
      <c r="UVV31" s="350"/>
      <c r="UVW31" s="350"/>
      <c r="UVX31" s="350"/>
      <c r="UVY31" s="350"/>
      <c r="UVZ31" s="350"/>
      <c r="UWA31" s="350"/>
      <c r="UWB31" s="350"/>
      <c r="UWC31" s="350"/>
      <c r="UWD31" s="350"/>
      <c r="UWE31" s="350"/>
      <c r="UWF31" s="350"/>
      <c r="UWG31" s="350"/>
      <c r="UWH31" s="350"/>
      <c r="UWI31" s="350"/>
      <c r="UWJ31" s="350"/>
      <c r="UWK31" s="350"/>
      <c r="UWL31" s="350"/>
      <c r="UWM31" s="350"/>
      <c r="UWN31" s="350"/>
      <c r="UWO31" s="350"/>
      <c r="UWP31" s="350"/>
      <c r="UWQ31" s="350"/>
      <c r="UWR31" s="350"/>
      <c r="UWS31" s="350"/>
      <c r="UWT31" s="350"/>
      <c r="UWU31" s="350"/>
      <c r="UWV31" s="350"/>
      <c r="UWW31" s="350"/>
      <c r="UWX31" s="350"/>
      <c r="UWY31" s="350"/>
      <c r="UWZ31" s="350"/>
      <c r="UXA31" s="350"/>
      <c r="UXB31" s="350"/>
      <c r="UXC31" s="350"/>
      <c r="UXD31" s="350"/>
      <c r="UXE31" s="350"/>
      <c r="UXF31" s="350"/>
      <c r="UXG31" s="350"/>
      <c r="UXH31" s="350"/>
      <c r="UXI31" s="350"/>
      <c r="UXJ31" s="350"/>
      <c r="UXK31" s="350"/>
      <c r="UXL31" s="350"/>
      <c r="UXM31" s="350"/>
      <c r="UXN31" s="350"/>
      <c r="UXO31" s="350"/>
      <c r="UXP31" s="350"/>
      <c r="UXQ31" s="350"/>
      <c r="UXR31" s="350"/>
      <c r="UXS31" s="350"/>
      <c r="UXT31" s="350"/>
      <c r="UXU31" s="350"/>
      <c r="UXV31" s="350"/>
      <c r="UXW31" s="350"/>
      <c r="UXX31" s="350"/>
      <c r="UXY31" s="350"/>
      <c r="UXZ31" s="350"/>
      <c r="UYA31" s="350"/>
      <c r="UYB31" s="350"/>
      <c r="UYC31" s="350"/>
      <c r="UYD31" s="350"/>
      <c r="UYE31" s="350"/>
      <c r="UYF31" s="350"/>
      <c r="UYG31" s="350"/>
      <c r="UYH31" s="350"/>
      <c r="UYI31" s="350"/>
      <c r="UYJ31" s="350"/>
      <c r="UYK31" s="350"/>
      <c r="UYL31" s="350"/>
      <c r="UYM31" s="350"/>
      <c r="UYN31" s="350"/>
      <c r="UYO31" s="350"/>
      <c r="UYP31" s="350"/>
      <c r="UYQ31" s="350"/>
      <c r="UYR31" s="350"/>
      <c r="UYS31" s="350"/>
      <c r="UYT31" s="350"/>
      <c r="UYU31" s="350"/>
      <c r="UYV31" s="350"/>
      <c r="UYW31" s="350"/>
      <c r="UYX31" s="350"/>
      <c r="UYY31" s="350"/>
      <c r="UYZ31" s="350"/>
      <c r="UZA31" s="350"/>
      <c r="UZB31" s="350"/>
      <c r="UZC31" s="350"/>
      <c r="UZD31" s="350"/>
      <c r="UZE31" s="350"/>
      <c r="UZF31" s="350"/>
      <c r="UZG31" s="350"/>
      <c r="UZH31" s="350"/>
      <c r="UZI31" s="350"/>
      <c r="UZJ31" s="350"/>
      <c r="UZK31" s="350"/>
      <c r="UZL31" s="350"/>
      <c r="UZM31" s="350"/>
      <c r="UZN31" s="350"/>
      <c r="UZO31" s="350"/>
      <c r="UZP31" s="350"/>
      <c r="UZQ31" s="350"/>
      <c r="UZR31" s="350"/>
      <c r="UZS31" s="350"/>
      <c r="UZT31" s="350"/>
      <c r="UZU31" s="350"/>
      <c r="UZV31" s="350"/>
      <c r="UZW31" s="350"/>
      <c r="UZX31" s="350"/>
      <c r="UZY31" s="350"/>
      <c r="UZZ31" s="350"/>
      <c r="VAA31" s="350"/>
      <c r="VAB31" s="350"/>
      <c r="VAC31" s="350"/>
      <c r="VAD31" s="350"/>
      <c r="VAE31" s="350"/>
      <c r="VAF31" s="350"/>
      <c r="VAG31" s="350"/>
      <c r="VAH31" s="350"/>
      <c r="VAI31" s="350"/>
      <c r="VAJ31" s="350"/>
      <c r="VAK31" s="350"/>
      <c r="VAL31" s="350"/>
      <c r="VAM31" s="350"/>
      <c r="VAN31" s="350"/>
      <c r="VAO31" s="350"/>
      <c r="VAP31" s="350"/>
      <c r="VAQ31" s="350"/>
      <c r="VAR31" s="350"/>
      <c r="VAS31" s="350"/>
      <c r="VAT31" s="350"/>
      <c r="VAU31" s="350"/>
      <c r="VAV31" s="350"/>
      <c r="VAW31" s="350"/>
      <c r="VAX31" s="350"/>
      <c r="VAY31" s="350"/>
      <c r="VAZ31" s="350"/>
      <c r="VBA31" s="350"/>
      <c r="VBB31" s="350"/>
      <c r="VBC31" s="350"/>
      <c r="VBD31" s="350"/>
      <c r="VBE31" s="350"/>
      <c r="VBF31" s="350"/>
      <c r="VBG31" s="350"/>
      <c r="VBH31" s="350"/>
      <c r="VBI31" s="350"/>
      <c r="VBJ31" s="350"/>
      <c r="VBK31" s="350"/>
      <c r="VBL31" s="350"/>
      <c r="VBM31" s="350"/>
      <c r="VBN31" s="350"/>
      <c r="VBO31" s="350"/>
      <c r="VBP31" s="350"/>
      <c r="VBQ31" s="350"/>
      <c r="VBR31" s="350"/>
      <c r="VBS31" s="350"/>
      <c r="VBT31" s="350"/>
      <c r="VBU31" s="350"/>
      <c r="VBV31" s="350"/>
      <c r="VBW31" s="350"/>
      <c r="VBX31" s="350"/>
      <c r="VBY31" s="350"/>
      <c r="VBZ31" s="350"/>
      <c r="VCA31" s="350"/>
      <c r="VCB31" s="350"/>
      <c r="VCC31" s="350"/>
      <c r="VCD31" s="350"/>
      <c r="VCE31" s="350"/>
      <c r="VCF31" s="350"/>
      <c r="VCG31" s="350"/>
      <c r="VCH31" s="350"/>
      <c r="VCI31" s="350"/>
      <c r="VCJ31" s="350"/>
      <c r="VCK31" s="350"/>
      <c r="VCL31" s="350"/>
      <c r="VCM31" s="350"/>
      <c r="VCN31" s="350"/>
      <c r="VCO31" s="350"/>
      <c r="VCP31" s="350"/>
      <c r="VCQ31" s="350"/>
      <c r="VCR31" s="350"/>
      <c r="VCS31" s="350"/>
      <c r="VCT31" s="350"/>
      <c r="VCU31" s="350"/>
      <c r="VCV31" s="350"/>
      <c r="VCW31" s="350"/>
      <c r="VCX31" s="350"/>
      <c r="VCY31" s="350"/>
      <c r="VCZ31" s="350"/>
      <c r="VDA31" s="350"/>
      <c r="VDB31" s="350"/>
      <c r="VDC31" s="350"/>
      <c r="VDD31" s="350"/>
      <c r="VDE31" s="350"/>
      <c r="VDF31" s="350"/>
      <c r="VDG31" s="350"/>
      <c r="VDH31" s="350"/>
      <c r="VDI31" s="350"/>
      <c r="VDJ31" s="350"/>
      <c r="VDK31" s="350"/>
      <c r="VDL31" s="350"/>
      <c r="VDM31" s="350"/>
      <c r="VDN31" s="350"/>
      <c r="VDO31" s="350"/>
      <c r="VDP31" s="350"/>
      <c r="VDQ31" s="350"/>
      <c r="VDR31" s="350"/>
      <c r="VDS31" s="350"/>
      <c r="VDT31" s="350"/>
      <c r="VDU31" s="350"/>
      <c r="VDV31" s="350"/>
      <c r="VDW31" s="350"/>
      <c r="VDX31" s="350"/>
      <c r="VDY31" s="350"/>
      <c r="VDZ31" s="350"/>
      <c r="VEA31" s="350"/>
      <c r="VEB31" s="350"/>
      <c r="VEC31" s="350"/>
      <c r="VED31" s="350"/>
      <c r="VEE31" s="350"/>
      <c r="VEF31" s="350"/>
      <c r="VEG31" s="350"/>
      <c r="VEH31" s="350"/>
      <c r="VEI31" s="350"/>
      <c r="VEJ31" s="350"/>
      <c r="VEK31" s="350"/>
      <c r="VEL31" s="350"/>
      <c r="VEM31" s="350"/>
      <c r="VEN31" s="350"/>
      <c r="VEO31" s="350"/>
      <c r="VEP31" s="350"/>
      <c r="VEQ31" s="350"/>
      <c r="VER31" s="350"/>
      <c r="VES31" s="350"/>
      <c r="VET31" s="350"/>
      <c r="VEU31" s="350"/>
      <c r="VEV31" s="350"/>
      <c r="VEW31" s="350"/>
      <c r="VEX31" s="350"/>
      <c r="VEY31" s="350"/>
      <c r="VEZ31" s="350"/>
      <c r="VFA31" s="350"/>
      <c r="VFB31" s="350"/>
      <c r="VFC31" s="350"/>
      <c r="VFD31" s="350"/>
      <c r="VFE31" s="350"/>
      <c r="VFF31" s="350"/>
      <c r="VFG31" s="350"/>
      <c r="VFH31" s="350"/>
      <c r="VFI31" s="350"/>
      <c r="VFJ31" s="350"/>
      <c r="VFK31" s="350"/>
      <c r="VFL31" s="350"/>
      <c r="VFM31" s="350"/>
      <c r="VFN31" s="350"/>
      <c r="VFO31" s="350"/>
      <c r="VFP31" s="350"/>
      <c r="VFQ31" s="350"/>
      <c r="VFR31" s="350"/>
      <c r="VFS31" s="350"/>
      <c r="VFT31" s="350"/>
      <c r="VFU31" s="350"/>
      <c r="VFV31" s="350"/>
      <c r="VFW31" s="350"/>
      <c r="VFX31" s="350"/>
      <c r="VFY31" s="350"/>
      <c r="VFZ31" s="350"/>
      <c r="VGA31" s="350"/>
      <c r="VGB31" s="350"/>
      <c r="VGC31" s="350"/>
      <c r="VGD31" s="350"/>
      <c r="VGE31" s="350"/>
      <c r="VGF31" s="350"/>
      <c r="VGG31" s="350"/>
      <c r="VGH31" s="350"/>
      <c r="VGI31" s="350"/>
      <c r="VGJ31" s="350"/>
      <c r="VGK31" s="350"/>
      <c r="VGL31" s="350"/>
      <c r="VGM31" s="350"/>
      <c r="VGN31" s="350"/>
      <c r="VGO31" s="350"/>
      <c r="VGP31" s="350"/>
      <c r="VGQ31" s="350"/>
      <c r="VGR31" s="350"/>
      <c r="VGS31" s="350"/>
      <c r="VGT31" s="350"/>
      <c r="VGU31" s="350"/>
      <c r="VGV31" s="350"/>
      <c r="VGW31" s="350"/>
      <c r="VGX31" s="350"/>
      <c r="VGY31" s="350"/>
      <c r="VGZ31" s="350"/>
      <c r="VHA31" s="350"/>
      <c r="VHB31" s="350"/>
      <c r="VHC31" s="350"/>
      <c r="VHD31" s="350"/>
      <c r="VHE31" s="350"/>
      <c r="VHF31" s="350"/>
      <c r="VHG31" s="350"/>
      <c r="VHH31" s="350"/>
      <c r="VHI31" s="350"/>
      <c r="VHJ31" s="350"/>
      <c r="VHK31" s="350"/>
      <c r="VHL31" s="350"/>
      <c r="VHM31" s="350"/>
      <c r="VHN31" s="350"/>
      <c r="VHO31" s="350"/>
      <c r="VHP31" s="350"/>
      <c r="VHQ31" s="350"/>
      <c r="VHR31" s="350"/>
      <c r="VHS31" s="350"/>
      <c r="VHT31" s="350"/>
      <c r="VHU31" s="350"/>
      <c r="VHV31" s="350"/>
      <c r="VHW31" s="350"/>
      <c r="VHX31" s="350"/>
      <c r="VHY31" s="350"/>
      <c r="VHZ31" s="350"/>
      <c r="VIA31" s="350"/>
      <c r="VIB31" s="350"/>
      <c r="VIC31" s="350"/>
      <c r="VID31" s="350"/>
      <c r="VIE31" s="350"/>
      <c r="VIF31" s="350"/>
      <c r="VIG31" s="350"/>
      <c r="VIH31" s="350"/>
      <c r="VII31" s="350"/>
      <c r="VIJ31" s="350"/>
      <c r="VIK31" s="350"/>
      <c r="VIL31" s="350"/>
      <c r="VIM31" s="350"/>
      <c r="VIN31" s="350"/>
      <c r="VIO31" s="350"/>
      <c r="VIP31" s="350"/>
      <c r="VIQ31" s="350"/>
      <c r="VIR31" s="350"/>
      <c r="VIS31" s="350"/>
      <c r="VIT31" s="350"/>
      <c r="VIU31" s="350"/>
      <c r="VIV31" s="350"/>
      <c r="VIW31" s="350"/>
      <c r="VIX31" s="350"/>
      <c r="VIY31" s="350"/>
      <c r="VIZ31" s="350"/>
      <c r="VJA31" s="350"/>
      <c r="VJB31" s="350"/>
      <c r="VJC31" s="350"/>
      <c r="VJD31" s="350"/>
      <c r="VJE31" s="350"/>
      <c r="VJF31" s="350"/>
      <c r="VJG31" s="350"/>
      <c r="VJH31" s="350"/>
      <c r="VJI31" s="350"/>
      <c r="VJJ31" s="350"/>
      <c r="VJK31" s="350"/>
      <c r="VJL31" s="350"/>
      <c r="VJM31" s="350"/>
      <c r="VJN31" s="350"/>
      <c r="VJO31" s="350"/>
      <c r="VJP31" s="350"/>
      <c r="VJQ31" s="350"/>
      <c r="VJR31" s="350"/>
      <c r="VJS31" s="350"/>
      <c r="VJT31" s="350"/>
      <c r="VJU31" s="350"/>
      <c r="VJV31" s="350"/>
      <c r="VJW31" s="350"/>
      <c r="VJX31" s="350"/>
      <c r="VJY31" s="350"/>
      <c r="VJZ31" s="350"/>
      <c r="VKA31" s="350"/>
      <c r="VKB31" s="350"/>
      <c r="VKC31" s="350"/>
      <c r="VKD31" s="350"/>
      <c r="VKE31" s="350"/>
      <c r="VKF31" s="350"/>
      <c r="VKG31" s="350"/>
      <c r="VKH31" s="350"/>
      <c r="VKI31" s="350"/>
      <c r="VKJ31" s="350"/>
      <c r="VKK31" s="350"/>
      <c r="VKL31" s="350"/>
      <c r="VKM31" s="350"/>
      <c r="VKN31" s="350"/>
      <c r="VKO31" s="350"/>
      <c r="VKP31" s="350"/>
      <c r="VKQ31" s="350"/>
      <c r="VKR31" s="350"/>
      <c r="VKS31" s="350"/>
      <c r="VKT31" s="350"/>
      <c r="VKU31" s="350"/>
      <c r="VKV31" s="350"/>
      <c r="VKW31" s="350"/>
      <c r="VKX31" s="350"/>
      <c r="VKY31" s="350"/>
      <c r="VKZ31" s="350"/>
      <c r="VLA31" s="350"/>
      <c r="VLB31" s="350"/>
      <c r="VLC31" s="350"/>
      <c r="VLD31" s="350"/>
      <c r="VLE31" s="350"/>
      <c r="VLF31" s="350"/>
      <c r="VLG31" s="350"/>
      <c r="VLH31" s="350"/>
      <c r="VLI31" s="350"/>
      <c r="VLJ31" s="350"/>
      <c r="VLK31" s="350"/>
      <c r="VLL31" s="350"/>
      <c r="VLM31" s="350"/>
      <c r="VLN31" s="350"/>
      <c r="VLO31" s="350"/>
      <c r="VLP31" s="350"/>
      <c r="VLQ31" s="350"/>
      <c r="VLR31" s="350"/>
      <c r="VLS31" s="350"/>
      <c r="VLT31" s="350"/>
      <c r="VLU31" s="350"/>
      <c r="VLV31" s="350"/>
      <c r="VLW31" s="350"/>
      <c r="VLX31" s="350"/>
      <c r="VLY31" s="350"/>
      <c r="VLZ31" s="350"/>
      <c r="VMA31" s="350"/>
      <c r="VMB31" s="350"/>
      <c r="VMC31" s="350"/>
      <c r="VMD31" s="350"/>
      <c r="VME31" s="350"/>
      <c r="VMF31" s="350"/>
      <c r="VMG31" s="350"/>
      <c r="VMH31" s="350"/>
      <c r="VMI31" s="350"/>
      <c r="VMJ31" s="350"/>
      <c r="VMK31" s="350"/>
      <c r="VML31" s="350"/>
      <c r="VMM31" s="350"/>
      <c r="VMN31" s="350"/>
      <c r="VMO31" s="350"/>
      <c r="VMP31" s="350"/>
      <c r="VMQ31" s="350"/>
      <c r="VMR31" s="350"/>
      <c r="VMS31" s="350"/>
      <c r="VMT31" s="350"/>
      <c r="VMU31" s="350"/>
      <c r="VMV31" s="350"/>
      <c r="VMW31" s="350"/>
      <c r="VMX31" s="350"/>
      <c r="VMY31" s="350"/>
      <c r="VMZ31" s="350"/>
      <c r="VNA31" s="350"/>
      <c r="VNB31" s="350"/>
      <c r="VNC31" s="350"/>
      <c r="VND31" s="350"/>
      <c r="VNE31" s="350"/>
      <c r="VNF31" s="350"/>
      <c r="VNG31" s="350"/>
      <c r="VNH31" s="350"/>
      <c r="VNI31" s="350"/>
      <c r="VNJ31" s="350"/>
      <c r="VNK31" s="350"/>
      <c r="VNL31" s="350"/>
      <c r="VNM31" s="350"/>
      <c r="VNN31" s="350"/>
      <c r="VNO31" s="350"/>
      <c r="VNP31" s="350"/>
      <c r="VNQ31" s="350"/>
      <c r="VNR31" s="350"/>
      <c r="VNS31" s="350"/>
      <c r="VNT31" s="350"/>
      <c r="VNU31" s="350"/>
      <c r="VNV31" s="350"/>
      <c r="VNW31" s="350"/>
      <c r="VNX31" s="350"/>
      <c r="VNY31" s="350"/>
      <c r="VNZ31" s="350"/>
      <c r="VOA31" s="350"/>
      <c r="VOB31" s="350"/>
      <c r="VOC31" s="350"/>
      <c r="VOD31" s="350"/>
      <c r="VOE31" s="350"/>
      <c r="VOF31" s="350"/>
      <c r="VOG31" s="350"/>
      <c r="VOH31" s="350"/>
      <c r="VOI31" s="350"/>
      <c r="VOJ31" s="350"/>
      <c r="VOK31" s="350"/>
      <c r="VOL31" s="350"/>
      <c r="VOM31" s="350"/>
      <c r="VON31" s="350"/>
      <c r="VOO31" s="350"/>
      <c r="VOP31" s="350"/>
      <c r="VOQ31" s="350"/>
      <c r="VOR31" s="350"/>
      <c r="VOS31" s="350"/>
      <c r="VOT31" s="350"/>
      <c r="VOU31" s="350"/>
      <c r="VOV31" s="350"/>
      <c r="VOW31" s="350"/>
      <c r="VOX31" s="350"/>
      <c r="VOY31" s="350"/>
      <c r="VOZ31" s="350"/>
      <c r="VPA31" s="350"/>
      <c r="VPB31" s="350"/>
      <c r="VPC31" s="350"/>
      <c r="VPD31" s="350"/>
      <c r="VPE31" s="350"/>
      <c r="VPF31" s="350"/>
      <c r="VPG31" s="350"/>
      <c r="VPH31" s="350"/>
      <c r="VPI31" s="350"/>
      <c r="VPJ31" s="350"/>
      <c r="VPK31" s="350"/>
      <c r="VPL31" s="350"/>
      <c r="VPM31" s="350"/>
      <c r="VPN31" s="350"/>
      <c r="VPO31" s="350"/>
      <c r="VPP31" s="350"/>
      <c r="VPQ31" s="350"/>
      <c r="VPR31" s="350"/>
      <c r="VPS31" s="350"/>
      <c r="VPT31" s="350"/>
      <c r="VPU31" s="350"/>
      <c r="VPV31" s="350"/>
      <c r="VPW31" s="350"/>
      <c r="VPX31" s="350"/>
      <c r="VPY31" s="350"/>
      <c r="VPZ31" s="350"/>
      <c r="VQA31" s="350"/>
      <c r="VQB31" s="350"/>
      <c r="VQC31" s="350"/>
      <c r="VQD31" s="350"/>
      <c r="VQE31" s="350"/>
      <c r="VQF31" s="350"/>
      <c r="VQG31" s="350"/>
      <c r="VQH31" s="350"/>
      <c r="VQI31" s="350"/>
      <c r="VQJ31" s="350"/>
      <c r="VQK31" s="350"/>
      <c r="VQL31" s="350"/>
      <c r="VQM31" s="350"/>
      <c r="VQN31" s="350"/>
      <c r="VQO31" s="350"/>
      <c r="VQP31" s="350"/>
      <c r="VQQ31" s="350"/>
      <c r="VQR31" s="350"/>
      <c r="VQS31" s="350"/>
      <c r="VQT31" s="350"/>
      <c r="VQU31" s="350"/>
      <c r="VQV31" s="350"/>
      <c r="VQW31" s="350"/>
      <c r="VQX31" s="350"/>
      <c r="VQY31" s="350"/>
      <c r="VQZ31" s="350"/>
      <c r="VRA31" s="350"/>
      <c r="VRB31" s="350"/>
      <c r="VRC31" s="350"/>
      <c r="VRD31" s="350"/>
      <c r="VRE31" s="350"/>
      <c r="VRF31" s="350"/>
      <c r="VRG31" s="350"/>
      <c r="VRH31" s="350"/>
      <c r="VRI31" s="350"/>
      <c r="VRJ31" s="350"/>
      <c r="VRK31" s="350"/>
      <c r="VRL31" s="350"/>
      <c r="VRM31" s="350"/>
      <c r="VRN31" s="350"/>
      <c r="VRO31" s="350"/>
      <c r="VRP31" s="350"/>
      <c r="VRQ31" s="350"/>
      <c r="VRR31" s="350"/>
      <c r="VRS31" s="350"/>
      <c r="VRT31" s="350"/>
      <c r="VRU31" s="350"/>
      <c r="VRV31" s="350"/>
      <c r="VRW31" s="350"/>
      <c r="VRX31" s="350"/>
      <c r="VRY31" s="350"/>
      <c r="VRZ31" s="350"/>
      <c r="VSA31" s="350"/>
      <c r="VSB31" s="350"/>
      <c r="VSC31" s="350"/>
      <c r="VSD31" s="350"/>
      <c r="VSE31" s="350"/>
      <c r="VSF31" s="350"/>
      <c r="VSG31" s="350"/>
      <c r="VSH31" s="350"/>
      <c r="VSI31" s="350"/>
      <c r="VSJ31" s="350"/>
      <c r="VSK31" s="350"/>
      <c r="VSL31" s="350"/>
      <c r="VSM31" s="350"/>
      <c r="VSN31" s="350"/>
      <c r="VSO31" s="350"/>
      <c r="VSP31" s="350"/>
      <c r="VSQ31" s="350"/>
      <c r="VSR31" s="350"/>
      <c r="VSS31" s="350"/>
      <c r="VST31" s="350"/>
      <c r="VSU31" s="350"/>
      <c r="VSV31" s="350"/>
      <c r="VSW31" s="350"/>
      <c r="VSX31" s="350"/>
      <c r="VSY31" s="350"/>
      <c r="VSZ31" s="350"/>
      <c r="VTA31" s="350"/>
      <c r="VTB31" s="350"/>
      <c r="VTC31" s="350"/>
      <c r="VTD31" s="350"/>
      <c r="VTE31" s="350"/>
      <c r="VTF31" s="350"/>
      <c r="VTG31" s="350"/>
      <c r="VTH31" s="350"/>
      <c r="VTI31" s="350"/>
      <c r="VTJ31" s="350"/>
      <c r="VTK31" s="350"/>
      <c r="VTL31" s="350"/>
      <c r="VTM31" s="350"/>
      <c r="VTN31" s="350"/>
      <c r="VTO31" s="350"/>
      <c r="VTP31" s="350"/>
      <c r="VTQ31" s="350"/>
      <c r="VTR31" s="350"/>
      <c r="VTS31" s="350"/>
      <c r="VTT31" s="350"/>
      <c r="VTU31" s="350"/>
      <c r="VTV31" s="350"/>
      <c r="VTW31" s="350"/>
      <c r="VTX31" s="350"/>
      <c r="VTY31" s="350"/>
      <c r="VTZ31" s="350"/>
      <c r="VUA31" s="350"/>
      <c r="VUB31" s="350"/>
      <c r="VUC31" s="350"/>
      <c r="VUD31" s="350"/>
      <c r="VUE31" s="350"/>
      <c r="VUF31" s="350"/>
      <c r="VUG31" s="350"/>
      <c r="VUH31" s="350"/>
      <c r="VUI31" s="350"/>
      <c r="VUJ31" s="350"/>
      <c r="VUK31" s="350"/>
      <c r="VUL31" s="350"/>
      <c r="VUM31" s="350"/>
      <c r="VUN31" s="350"/>
      <c r="VUO31" s="350"/>
      <c r="VUP31" s="350"/>
      <c r="VUQ31" s="350"/>
      <c r="VUR31" s="350"/>
      <c r="VUS31" s="350"/>
      <c r="VUT31" s="350"/>
      <c r="VUU31" s="350"/>
      <c r="VUV31" s="350"/>
      <c r="VUW31" s="350"/>
      <c r="VUX31" s="350"/>
      <c r="VUY31" s="350"/>
      <c r="VUZ31" s="350"/>
      <c r="VVA31" s="350"/>
      <c r="VVB31" s="350"/>
      <c r="VVC31" s="350"/>
      <c r="VVD31" s="350"/>
      <c r="VVE31" s="350"/>
      <c r="VVF31" s="350"/>
      <c r="VVG31" s="350"/>
      <c r="VVH31" s="350"/>
      <c r="VVI31" s="350"/>
      <c r="VVJ31" s="350"/>
      <c r="VVK31" s="350"/>
      <c r="VVL31" s="350"/>
      <c r="VVM31" s="350"/>
      <c r="VVN31" s="350"/>
      <c r="VVO31" s="350"/>
      <c r="VVP31" s="350"/>
      <c r="VVQ31" s="350"/>
      <c r="VVR31" s="350"/>
      <c r="VVS31" s="350"/>
      <c r="VVT31" s="350"/>
      <c r="VVU31" s="350"/>
      <c r="VVV31" s="350"/>
      <c r="VVW31" s="350"/>
      <c r="VVX31" s="350"/>
      <c r="VVY31" s="350"/>
      <c r="VVZ31" s="350"/>
      <c r="VWA31" s="350"/>
      <c r="VWB31" s="350"/>
      <c r="VWC31" s="350"/>
      <c r="VWD31" s="350"/>
      <c r="VWE31" s="350"/>
      <c r="VWF31" s="350"/>
      <c r="VWG31" s="350"/>
      <c r="VWH31" s="350"/>
      <c r="VWI31" s="350"/>
      <c r="VWJ31" s="350"/>
      <c r="VWK31" s="350"/>
      <c r="VWL31" s="350"/>
      <c r="VWM31" s="350"/>
      <c r="VWN31" s="350"/>
      <c r="VWO31" s="350"/>
      <c r="VWP31" s="350"/>
      <c r="VWQ31" s="350"/>
      <c r="VWR31" s="350"/>
      <c r="VWS31" s="350"/>
      <c r="VWT31" s="350"/>
      <c r="VWU31" s="350"/>
      <c r="VWV31" s="350"/>
      <c r="VWW31" s="350"/>
      <c r="VWX31" s="350"/>
      <c r="VWY31" s="350"/>
      <c r="VWZ31" s="350"/>
      <c r="VXA31" s="350"/>
      <c r="VXB31" s="350"/>
      <c r="VXC31" s="350"/>
      <c r="VXD31" s="350"/>
      <c r="VXE31" s="350"/>
      <c r="VXF31" s="350"/>
      <c r="VXG31" s="350"/>
      <c r="VXH31" s="350"/>
      <c r="VXI31" s="350"/>
      <c r="VXJ31" s="350"/>
      <c r="VXK31" s="350"/>
      <c r="VXL31" s="350"/>
      <c r="VXM31" s="350"/>
      <c r="VXN31" s="350"/>
      <c r="VXO31" s="350"/>
      <c r="VXP31" s="350"/>
      <c r="VXQ31" s="350"/>
      <c r="VXR31" s="350"/>
      <c r="VXS31" s="350"/>
      <c r="VXT31" s="350"/>
      <c r="VXU31" s="350"/>
      <c r="VXV31" s="350"/>
      <c r="VXW31" s="350"/>
      <c r="VXX31" s="350"/>
      <c r="VXY31" s="350"/>
      <c r="VXZ31" s="350"/>
      <c r="VYA31" s="350"/>
      <c r="VYB31" s="350"/>
      <c r="VYC31" s="350"/>
      <c r="VYD31" s="350"/>
      <c r="VYE31" s="350"/>
      <c r="VYF31" s="350"/>
      <c r="VYG31" s="350"/>
      <c r="VYH31" s="350"/>
      <c r="VYI31" s="350"/>
      <c r="VYJ31" s="350"/>
      <c r="VYK31" s="350"/>
      <c r="VYL31" s="350"/>
      <c r="VYM31" s="350"/>
      <c r="VYN31" s="350"/>
      <c r="VYO31" s="350"/>
      <c r="VYP31" s="350"/>
      <c r="VYQ31" s="350"/>
      <c r="VYR31" s="350"/>
      <c r="VYS31" s="350"/>
      <c r="VYT31" s="350"/>
      <c r="VYU31" s="350"/>
      <c r="VYV31" s="350"/>
      <c r="VYW31" s="350"/>
      <c r="VYX31" s="350"/>
      <c r="VYY31" s="350"/>
      <c r="VYZ31" s="350"/>
      <c r="VZA31" s="350"/>
      <c r="VZB31" s="350"/>
      <c r="VZC31" s="350"/>
      <c r="VZD31" s="350"/>
      <c r="VZE31" s="350"/>
      <c r="VZF31" s="350"/>
      <c r="VZG31" s="350"/>
      <c r="VZH31" s="350"/>
      <c r="VZI31" s="350"/>
      <c r="VZJ31" s="350"/>
      <c r="VZK31" s="350"/>
      <c r="VZL31" s="350"/>
      <c r="VZM31" s="350"/>
      <c r="VZN31" s="350"/>
      <c r="VZO31" s="350"/>
      <c r="VZP31" s="350"/>
      <c r="VZQ31" s="350"/>
      <c r="VZR31" s="350"/>
      <c r="VZS31" s="350"/>
      <c r="VZT31" s="350"/>
      <c r="VZU31" s="350"/>
      <c r="VZV31" s="350"/>
      <c r="VZW31" s="350"/>
      <c r="VZX31" s="350"/>
      <c r="VZY31" s="350"/>
      <c r="VZZ31" s="350"/>
      <c r="WAA31" s="350"/>
      <c r="WAB31" s="350"/>
      <c r="WAC31" s="350"/>
      <c r="WAD31" s="350"/>
      <c r="WAE31" s="350"/>
      <c r="WAF31" s="350"/>
      <c r="WAG31" s="350"/>
      <c r="WAH31" s="350"/>
      <c r="WAI31" s="350"/>
      <c r="WAJ31" s="350"/>
      <c r="WAK31" s="350"/>
      <c r="WAL31" s="350"/>
      <c r="WAM31" s="350"/>
      <c r="WAN31" s="350"/>
      <c r="WAO31" s="350"/>
      <c r="WAP31" s="350"/>
      <c r="WAQ31" s="350"/>
      <c r="WAR31" s="350"/>
      <c r="WAS31" s="350"/>
      <c r="WAT31" s="350"/>
      <c r="WAU31" s="350"/>
      <c r="WAV31" s="350"/>
      <c r="WAW31" s="350"/>
      <c r="WAX31" s="350"/>
      <c r="WAY31" s="350"/>
      <c r="WAZ31" s="350"/>
      <c r="WBA31" s="350"/>
      <c r="WBB31" s="350"/>
      <c r="WBC31" s="350"/>
      <c r="WBD31" s="350"/>
      <c r="WBE31" s="350"/>
      <c r="WBF31" s="350"/>
      <c r="WBG31" s="350"/>
      <c r="WBH31" s="350"/>
      <c r="WBI31" s="350"/>
      <c r="WBJ31" s="350"/>
      <c r="WBK31" s="350"/>
      <c r="WBL31" s="350"/>
      <c r="WBM31" s="350"/>
      <c r="WBN31" s="350"/>
      <c r="WBO31" s="350"/>
      <c r="WBP31" s="350"/>
      <c r="WBQ31" s="350"/>
      <c r="WBR31" s="350"/>
      <c r="WBS31" s="350"/>
      <c r="WBT31" s="350"/>
      <c r="WBU31" s="350"/>
      <c r="WBV31" s="350"/>
      <c r="WBW31" s="350"/>
      <c r="WBX31" s="350"/>
      <c r="WBY31" s="350"/>
      <c r="WBZ31" s="350"/>
      <c r="WCA31" s="350"/>
      <c r="WCB31" s="350"/>
      <c r="WCC31" s="350"/>
      <c r="WCD31" s="350"/>
      <c r="WCE31" s="350"/>
      <c r="WCF31" s="350"/>
      <c r="WCG31" s="350"/>
      <c r="WCH31" s="350"/>
      <c r="WCI31" s="350"/>
      <c r="WCJ31" s="350"/>
      <c r="WCK31" s="350"/>
      <c r="WCL31" s="350"/>
      <c r="WCM31" s="350"/>
      <c r="WCN31" s="350"/>
      <c r="WCO31" s="350"/>
      <c r="WCP31" s="350"/>
      <c r="WCQ31" s="350"/>
      <c r="WCR31" s="350"/>
      <c r="WCS31" s="350"/>
      <c r="WCT31" s="350"/>
      <c r="WCU31" s="350"/>
      <c r="WCV31" s="350"/>
      <c r="WCW31" s="350"/>
      <c r="WCX31" s="350"/>
      <c r="WCY31" s="350"/>
      <c r="WCZ31" s="350"/>
      <c r="WDA31" s="350"/>
      <c r="WDB31" s="350"/>
      <c r="WDC31" s="350"/>
      <c r="WDD31" s="350"/>
      <c r="WDE31" s="350"/>
      <c r="WDF31" s="350"/>
      <c r="WDG31" s="350"/>
      <c r="WDH31" s="350"/>
      <c r="WDI31" s="350"/>
      <c r="WDJ31" s="350"/>
      <c r="WDK31" s="350"/>
      <c r="WDL31" s="350"/>
      <c r="WDM31" s="350"/>
      <c r="WDN31" s="350"/>
      <c r="WDO31" s="350"/>
      <c r="WDP31" s="350"/>
      <c r="WDQ31" s="350"/>
      <c r="WDR31" s="350"/>
      <c r="WDS31" s="350"/>
      <c r="WDT31" s="350"/>
      <c r="WDU31" s="350"/>
      <c r="WDV31" s="350"/>
      <c r="WDW31" s="350"/>
      <c r="WDX31" s="350"/>
      <c r="WDY31" s="350"/>
      <c r="WDZ31" s="350"/>
      <c r="WEA31" s="350"/>
      <c r="WEB31" s="350"/>
      <c r="WEC31" s="350"/>
      <c r="WED31" s="350"/>
      <c r="WEE31" s="350"/>
      <c r="WEF31" s="350"/>
      <c r="WEG31" s="350"/>
      <c r="WEH31" s="350"/>
      <c r="WEI31" s="350"/>
      <c r="WEJ31" s="350"/>
      <c r="WEK31" s="350"/>
      <c r="WEL31" s="350"/>
      <c r="WEM31" s="350"/>
      <c r="WEN31" s="350"/>
      <c r="WEO31" s="350"/>
      <c r="WEP31" s="350"/>
      <c r="WEQ31" s="350"/>
      <c r="WER31" s="350"/>
      <c r="WES31" s="350"/>
      <c r="WET31" s="350"/>
      <c r="WEU31" s="350"/>
      <c r="WEV31" s="350"/>
      <c r="WEW31" s="350"/>
      <c r="WEX31" s="350"/>
      <c r="WEY31" s="350"/>
      <c r="WEZ31" s="350"/>
      <c r="WFA31" s="350"/>
      <c r="WFB31" s="350"/>
      <c r="WFC31" s="350"/>
      <c r="WFD31" s="350"/>
      <c r="WFE31" s="350"/>
      <c r="WFF31" s="350"/>
      <c r="WFG31" s="350"/>
      <c r="WFH31" s="350"/>
      <c r="WFI31" s="350"/>
      <c r="WFJ31" s="350"/>
      <c r="WFK31" s="350"/>
      <c r="WFL31" s="350"/>
      <c r="WFM31" s="350"/>
      <c r="WFN31" s="350"/>
      <c r="WFO31" s="350"/>
      <c r="WFP31" s="350"/>
      <c r="WFQ31" s="350"/>
      <c r="WFR31" s="350"/>
      <c r="WFS31" s="350"/>
      <c r="WFT31" s="350"/>
      <c r="WFU31" s="350"/>
      <c r="WFV31" s="350"/>
      <c r="WFW31" s="350"/>
      <c r="WFX31" s="350"/>
      <c r="WFY31" s="350"/>
      <c r="WFZ31" s="350"/>
      <c r="WGA31" s="350"/>
      <c r="WGB31" s="350"/>
      <c r="WGC31" s="350"/>
      <c r="WGD31" s="350"/>
      <c r="WGE31" s="350"/>
      <c r="WGF31" s="350"/>
      <c r="WGG31" s="350"/>
      <c r="WGH31" s="350"/>
      <c r="WGI31" s="350"/>
      <c r="WGJ31" s="350"/>
      <c r="WGK31" s="350"/>
      <c r="WGL31" s="350"/>
      <c r="WGM31" s="350"/>
      <c r="WGN31" s="350"/>
      <c r="WGO31" s="350"/>
      <c r="WGP31" s="350"/>
      <c r="WGQ31" s="350"/>
      <c r="WGR31" s="350"/>
      <c r="WGS31" s="350"/>
      <c r="WGT31" s="350"/>
      <c r="WGU31" s="350"/>
      <c r="WGV31" s="350"/>
      <c r="WGW31" s="350"/>
      <c r="WGX31" s="350"/>
      <c r="WGY31" s="350"/>
      <c r="WGZ31" s="350"/>
      <c r="WHA31" s="350"/>
      <c r="WHB31" s="350"/>
      <c r="WHC31" s="350"/>
      <c r="WHD31" s="350"/>
      <c r="WHE31" s="350"/>
      <c r="WHF31" s="350"/>
      <c r="WHG31" s="350"/>
      <c r="WHH31" s="350"/>
      <c r="WHI31" s="350"/>
      <c r="WHJ31" s="350"/>
      <c r="WHK31" s="350"/>
      <c r="WHL31" s="350"/>
      <c r="WHM31" s="350"/>
      <c r="WHN31" s="350"/>
      <c r="WHO31" s="350"/>
      <c r="WHP31" s="350"/>
      <c r="WHQ31" s="350"/>
      <c r="WHR31" s="350"/>
      <c r="WHS31" s="350"/>
      <c r="WHT31" s="350"/>
      <c r="WHU31" s="350"/>
      <c r="WHV31" s="350"/>
      <c r="WHW31" s="350"/>
      <c r="WHX31" s="350"/>
      <c r="WHY31" s="350"/>
      <c r="WHZ31" s="350"/>
      <c r="WIA31" s="350"/>
      <c r="WIB31" s="350"/>
      <c r="WIC31" s="350"/>
      <c r="WID31" s="350"/>
      <c r="WIE31" s="350"/>
      <c r="WIF31" s="350"/>
      <c r="WIG31" s="350"/>
      <c r="WIH31" s="350"/>
      <c r="WII31" s="350"/>
      <c r="WIJ31" s="350"/>
      <c r="WIK31" s="350"/>
      <c r="WIL31" s="350"/>
      <c r="WIM31" s="350"/>
      <c r="WIN31" s="350"/>
      <c r="WIO31" s="350"/>
      <c r="WIP31" s="350"/>
      <c r="WIQ31" s="350"/>
      <c r="WIR31" s="350"/>
      <c r="WIS31" s="350"/>
      <c r="WIT31" s="350"/>
      <c r="WIU31" s="350"/>
      <c r="WIV31" s="350"/>
      <c r="WIW31" s="350"/>
      <c r="WIX31" s="350"/>
      <c r="WIY31" s="350"/>
      <c r="WIZ31" s="350"/>
      <c r="WJA31" s="350"/>
      <c r="WJB31" s="350"/>
      <c r="WJC31" s="350"/>
      <c r="WJD31" s="350"/>
      <c r="WJE31" s="350"/>
      <c r="WJF31" s="350"/>
      <c r="WJG31" s="350"/>
      <c r="WJH31" s="350"/>
      <c r="WJI31" s="350"/>
      <c r="WJJ31" s="350"/>
      <c r="WJK31" s="350"/>
      <c r="WJL31" s="350"/>
      <c r="WJM31" s="350"/>
      <c r="WJN31" s="350"/>
      <c r="WJO31" s="350"/>
      <c r="WJP31" s="350"/>
      <c r="WJQ31" s="350"/>
      <c r="WJR31" s="350"/>
      <c r="WJS31" s="350"/>
      <c r="WJT31" s="350"/>
      <c r="WJU31" s="350"/>
      <c r="WJV31" s="350"/>
      <c r="WJW31" s="350"/>
      <c r="WJX31" s="350"/>
      <c r="WJY31" s="350"/>
      <c r="WJZ31" s="350"/>
      <c r="WKA31" s="350"/>
      <c r="WKB31" s="350"/>
      <c r="WKC31" s="350"/>
      <c r="WKD31" s="350"/>
      <c r="WKE31" s="350"/>
      <c r="WKF31" s="350"/>
      <c r="WKG31" s="350"/>
      <c r="WKH31" s="350"/>
      <c r="WKI31" s="350"/>
      <c r="WKJ31" s="350"/>
      <c r="WKK31" s="350"/>
      <c r="WKL31" s="350"/>
      <c r="WKM31" s="350"/>
      <c r="WKN31" s="350"/>
      <c r="WKO31" s="350"/>
      <c r="WKP31" s="350"/>
      <c r="WKQ31" s="350"/>
      <c r="WKR31" s="350"/>
      <c r="WKS31" s="350"/>
      <c r="WKT31" s="350"/>
      <c r="WKU31" s="350"/>
      <c r="WKV31" s="350"/>
      <c r="WKW31" s="350"/>
      <c r="WKX31" s="350"/>
      <c r="WKY31" s="350"/>
      <c r="WKZ31" s="350"/>
      <c r="WLA31" s="350"/>
      <c r="WLB31" s="350"/>
      <c r="WLC31" s="350"/>
      <c r="WLD31" s="350"/>
      <c r="WLE31" s="350"/>
      <c r="WLF31" s="350"/>
      <c r="WLG31" s="350"/>
      <c r="WLH31" s="350"/>
      <c r="WLI31" s="350"/>
      <c r="WLJ31" s="350"/>
      <c r="WLK31" s="350"/>
      <c r="WLL31" s="350"/>
      <c r="WLM31" s="350"/>
      <c r="WLN31" s="350"/>
      <c r="WLO31" s="350"/>
      <c r="WLP31" s="350"/>
      <c r="WLQ31" s="350"/>
      <c r="WLR31" s="350"/>
      <c r="WLS31" s="350"/>
      <c r="WLT31" s="350"/>
      <c r="WLU31" s="350"/>
      <c r="WLV31" s="350"/>
      <c r="WLW31" s="350"/>
      <c r="WLX31" s="350"/>
      <c r="WLY31" s="350"/>
      <c r="WLZ31" s="350"/>
      <c r="WMA31" s="350"/>
      <c r="WMB31" s="350"/>
      <c r="WMC31" s="350"/>
      <c r="WMD31" s="350"/>
      <c r="WME31" s="350"/>
      <c r="WMF31" s="350"/>
      <c r="WMG31" s="350"/>
      <c r="WMH31" s="350"/>
      <c r="WMI31" s="350"/>
      <c r="WMJ31" s="350"/>
      <c r="WMK31" s="350"/>
      <c r="WML31" s="350"/>
      <c r="WMM31" s="350"/>
      <c r="WMN31" s="350"/>
      <c r="WMO31" s="350"/>
      <c r="WMP31" s="350"/>
      <c r="WMQ31" s="350"/>
      <c r="WMR31" s="350"/>
      <c r="WMS31" s="350"/>
      <c r="WMT31" s="350"/>
      <c r="WMU31" s="350"/>
      <c r="WMV31" s="350"/>
      <c r="WMW31" s="350"/>
      <c r="WMX31" s="350"/>
      <c r="WMY31" s="350"/>
      <c r="WMZ31" s="350"/>
      <c r="WNA31" s="350"/>
      <c r="WNB31" s="350"/>
      <c r="WNC31" s="350"/>
      <c r="WND31" s="350"/>
      <c r="WNE31" s="350"/>
      <c r="WNF31" s="350"/>
      <c r="WNG31" s="350"/>
      <c r="WNH31" s="350"/>
      <c r="WNI31" s="350"/>
      <c r="WNJ31" s="350"/>
      <c r="WNK31" s="350"/>
      <c r="WNL31" s="350"/>
      <c r="WNM31" s="350"/>
      <c r="WNN31" s="350"/>
      <c r="WNO31" s="350"/>
      <c r="WNP31" s="350"/>
      <c r="WNQ31" s="350"/>
      <c r="WNR31" s="350"/>
      <c r="WNS31" s="350"/>
      <c r="WNT31" s="350"/>
      <c r="WNU31" s="350"/>
      <c r="WNV31" s="350"/>
      <c r="WNW31" s="350"/>
      <c r="WNX31" s="350"/>
      <c r="WNY31" s="350"/>
      <c r="WNZ31" s="350"/>
      <c r="WOA31" s="350"/>
      <c r="WOB31" s="350"/>
      <c r="WOC31" s="350"/>
      <c r="WOD31" s="350"/>
      <c r="WOE31" s="350"/>
      <c r="WOF31" s="350"/>
      <c r="WOG31" s="350"/>
      <c r="WOH31" s="350"/>
      <c r="WOI31" s="350"/>
      <c r="WOJ31" s="350"/>
      <c r="WOK31" s="350"/>
      <c r="WOL31" s="350"/>
      <c r="WOM31" s="350"/>
      <c r="WON31" s="350"/>
      <c r="WOO31" s="350"/>
      <c r="WOP31" s="350"/>
      <c r="WOQ31" s="350"/>
      <c r="WOR31" s="350"/>
      <c r="WOS31" s="350"/>
      <c r="WOT31" s="350"/>
      <c r="WOU31" s="350"/>
      <c r="WOV31" s="350"/>
      <c r="WOW31" s="350"/>
      <c r="WOX31" s="350"/>
      <c r="WOY31" s="350"/>
      <c r="WOZ31" s="350"/>
      <c r="WPA31" s="350"/>
      <c r="WPB31" s="350"/>
      <c r="WPC31" s="350"/>
      <c r="WPD31" s="350"/>
      <c r="WPE31" s="350"/>
      <c r="WPF31" s="350"/>
      <c r="WPG31" s="350"/>
      <c r="WPH31" s="350"/>
      <c r="WPI31" s="350"/>
      <c r="WPJ31" s="350"/>
      <c r="WPK31" s="350"/>
      <c r="WPL31" s="350"/>
      <c r="WPM31" s="350"/>
      <c r="WPN31" s="350"/>
      <c r="WPO31" s="350"/>
      <c r="WPP31" s="350"/>
      <c r="WPQ31" s="350"/>
      <c r="WPR31" s="350"/>
      <c r="WPS31" s="350"/>
      <c r="WPT31" s="350"/>
      <c r="WPU31" s="350"/>
      <c r="WPV31" s="350"/>
      <c r="WPW31" s="350"/>
      <c r="WPX31" s="350"/>
      <c r="WPY31" s="350"/>
      <c r="WPZ31" s="350"/>
      <c r="WQA31" s="350"/>
      <c r="WQB31" s="350"/>
      <c r="WQC31" s="350"/>
      <c r="WQD31" s="350"/>
      <c r="WQE31" s="350"/>
      <c r="WQF31" s="350"/>
      <c r="WQG31" s="350"/>
      <c r="WQH31" s="350"/>
      <c r="WQI31" s="350"/>
      <c r="WQJ31" s="350"/>
      <c r="WQK31" s="350"/>
      <c r="WQL31" s="350"/>
      <c r="WQM31" s="350"/>
      <c r="WQN31" s="350"/>
      <c r="WQO31" s="350"/>
      <c r="WQP31" s="350"/>
      <c r="WQQ31" s="350"/>
      <c r="WQR31" s="350"/>
      <c r="WQS31" s="350"/>
      <c r="WQT31" s="350"/>
      <c r="WQU31" s="350"/>
      <c r="WQV31" s="350"/>
      <c r="WQW31" s="350"/>
      <c r="WQX31" s="350"/>
      <c r="WQY31" s="350"/>
      <c r="WQZ31" s="350"/>
      <c r="WRA31" s="350"/>
      <c r="WRB31" s="350"/>
      <c r="WRC31" s="350"/>
      <c r="WRD31" s="350"/>
      <c r="WRE31" s="350"/>
      <c r="WRF31" s="350"/>
      <c r="WRG31" s="350"/>
      <c r="WRH31" s="350"/>
      <c r="WRI31" s="350"/>
      <c r="WRJ31" s="350"/>
      <c r="WRK31" s="350"/>
      <c r="WRL31" s="350"/>
      <c r="WRM31" s="350"/>
      <c r="WRN31" s="350"/>
      <c r="WRO31" s="350"/>
      <c r="WRP31" s="350"/>
      <c r="WRQ31" s="350"/>
      <c r="WRR31" s="350"/>
      <c r="WRS31" s="350"/>
      <c r="WRT31" s="350"/>
      <c r="WRU31" s="350"/>
      <c r="WRV31" s="350"/>
      <c r="WRW31" s="350"/>
      <c r="WRX31" s="350"/>
      <c r="WRY31" s="350"/>
      <c r="WRZ31" s="350"/>
      <c r="WSA31" s="350"/>
      <c r="WSB31" s="350"/>
      <c r="WSC31" s="350"/>
      <c r="WSD31" s="350"/>
      <c r="WSE31" s="350"/>
      <c r="WSF31" s="350"/>
      <c r="WSG31" s="350"/>
      <c r="WSH31" s="350"/>
      <c r="WSI31" s="350"/>
      <c r="WSJ31" s="350"/>
      <c r="WSK31" s="350"/>
      <c r="WSL31" s="350"/>
      <c r="WSM31" s="350"/>
      <c r="WSN31" s="350"/>
      <c r="WSO31" s="350"/>
      <c r="WSP31" s="350"/>
      <c r="WSQ31" s="350"/>
      <c r="WSR31" s="350"/>
      <c r="WSS31" s="350"/>
      <c r="WST31" s="350"/>
      <c r="WSU31" s="350"/>
      <c r="WSV31" s="350"/>
      <c r="WSW31" s="350"/>
      <c r="WSX31" s="350"/>
      <c r="WSY31" s="350"/>
      <c r="WSZ31" s="350"/>
      <c r="WTA31" s="350"/>
      <c r="WTB31" s="350"/>
      <c r="WTC31" s="350"/>
      <c r="WTD31" s="350"/>
      <c r="WTE31" s="350"/>
      <c r="WTF31" s="350"/>
      <c r="WTG31" s="350"/>
      <c r="WTH31" s="350"/>
      <c r="WTI31" s="350"/>
      <c r="WTJ31" s="350"/>
      <c r="WTK31" s="350"/>
      <c r="WTL31" s="350"/>
      <c r="WTM31" s="350"/>
      <c r="WTN31" s="350"/>
      <c r="WTO31" s="350"/>
      <c r="WTP31" s="350"/>
      <c r="WTQ31" s="350"/>
      <c r="WTR31" s="350"/>
      <c r="WTS31" s="350"/>
      <c r="WTT31" s="350"/>
      <c r="WTU31" s="350"/>
      <c r="WTV31" s="350"/>
      <c r="WTW31" s="350"/>
      <c r="WTX31" s="350"/>
      <c r="WTY31" s="350"/>
      <c r="WTZ31" s="350"/>
      <c r="WUA31" s="350"/>
      <c r="WUB31" s="350"/>
      <c r="WUC31" s="350"/>
      <c r="WUD31" s="350"/>
      <c r="WUE31" s="350"/>
      <c r="WUF31" s="350"/>
      <c r="WUG31" s="350"/>
      <c r="WUH31" s="350"/>
      <c r="WUI31" s="350"/>
      <c r="WUJ31" s="350"/>
      <c r="WUK31" s="350"/>
      <c r="WUL31" s="350"/>
      <c r="WUM31" s="350"/>
      <c r="WUN31" s="350"/>
      <c r="WUO31" s="350"/>
      <c r="WUP31" s="350"/>
      <c r="WUQ31" s="350"/>
      <c r="WUR31" s="350"/>
      <c r="WUS31" s="350"/>
      <c r="WUT31" s="350"/>
      <c r="WUU31" s="350"/>
      <c r="WUV31" s="350"/>
      <c r="WUW31" s="350"/>
      <c r="WUX31" s="350"/>
      <c r="WUY31" s="350"/>
      <c r="WUZ31" s="350"/>
      <c r="WVA31" s="350"/>
      <c r="WVB31" s="350"/>
      <c r="WVC31" s="350"/>
      <c r="WVD31" s="350"/>
      <c r="WVE31" s="350"/>
      <c r="WVF31" s="350"/>
      <c r="WVG31" s="350"/>
      <c r="WVH31" s="350"/>
      <c r="WVI31" s="350"/>
      <c r="WVJ31" s="350"/>
      <c r="WVK31" s="350"/>
      <c r="WVL31" s="350"/>
      <c r="WVM31" s="350"/>
      <c r="WVN31" s="350"/>
      <c r="WVO31" s="350"/>
      <c r="WVP31" s="350"/>
      <c r="WVQ31" s="350"/>
      <c r="WVR31" s="350"/>
      <c r="WVS31" s="350"/>
      <c r="WVT31" s="350"/>
      <c r="WVU31" s="350"/>
      <c r="WVV31" s="350"/>
      <c r="WVW31" s="350"/>
      <c r="WVX31" s="350"/>
      <c r="WVY31" s="350"/>
      <c r="WVZ31" s="350"/>
      <c r="WWA31" s="350"/>
      <c r="WWB31" s="350"/>
      <c r="WWC31" s="350"/>
      <c r="WWD31" s="350"/>
      <c r="WWE31" s="350"/>
      <c r="WWF31" s="350"/>
      <c r="WWG31" s="350"/>
      <c r="WWH31" s="350"/>
      <c r="WWI31" s="350"/>
      <c r="WWJ31" s="350"/>
      <c r="WWK31" s="350"/>
      <c r="WWL31" s="350"/>
      <c r="WWM31" s="350"/>
      <c r="WWN31" s="350"/>
      <c r="WWO31" s="350"/>
      <c r="WWP31" s="350"/>
      <c r="WWQ31" s="350"/>
      <c r="WWR31" s="350"/>
      <c r="WWS31" s="350"/>
      <c r="WWT31" s="350"/>
      <c r="WWU31" s="350"/>
      <c r="WWV31" s="350"/>
      <c r="WWW31" s="350"/>
      <c r="WWX31" s="350"/>
      <c r="WWY31" s="350"/>
      <c r="WWZ31" s="350"/>
      <c r="WXA31" s="350"/>
      <c r="WXB31" s="350"/>
      <c r="WXC31" s="350"/>
      <c r="WXD31" s="350"/>
      <c r="WXE31" s="350"/>
      <c r="WXF31" s="350"/>
      <c r="WXG31" s="350"/>
      <c r="WXH31" s="350"/>
      <c r="WXI31" s="350"/>
      <c r="WXJ31" s="350"/>
      <c r="WXK31" s="350"/>
      <c r="WXL31" s="350"/>
      <c r="WXM31" s="350"/>
      <c r="WXN31" s="350"/>
      <c r="WXO31" s="350"/>
      <c r="WXP31" s="350"/>
      <c r="WXQ31" s="350"/>
      <c r="WXR31" s="350"/>
      <c r="WXS31" s="350"/>
      <c r="WXT31" s="350"/>
      <c r="WXU31" s="350"/>
      <c r="WXV31" s="350"/>
      <c r="WXW31" s="350"/>
      <c r="WXX31" s="350"/>
      <c r="WXY31" s="350"/>
      <c r="WXZ31" s="350"/>
      <c r="WYA31" s="350"/>
      <c r="WYB31" s="350"/>
      <c r="WYC31" s="350"/>
      <c r="WYD31" s="350"/>
      <c r="WYE31" s="350"/>
      <c r="WYF31" s="350"/>
      <c r="WYG31" s="350"/>
      <c r="WYH31" s="350"/>
      <c r="WYI31" s="350"/>
      <c r="WYJ31" s="350"/>
      <c r="WYK31" s="350"/>
      <c r="WYL31" s="350"/>
      <c r="WYM31" s="350"/>
      <c r="WYN31" s="350"/>
      <c r="WYO31" s="350"/>
      <c r="WYP31" s="350"/>
      <c r="WYQ31" s="350"/>
      <c r="WYR31" s="350"/>
      <c r="WYS31" s="350"/>
      <c r="WYT31" s="350"/>
      <c r="WYU31" s="350"/>
      <c r="WYV31" s="350"/>
      <c r="WYW31" s="350"/>
      <c r="WYX31" s="350"/>
      <c r="WYY31" s="350"/>
      <c r="WYZ31" s="350"/>
      <c r="WZA31" s="350"/>
      <c r="WZB31" s="350"/>
      <c r="WZC31" s="350"/>
      <c r="WZD31" s="350"/>
      <c r="WZE31" s="350"/>
      <c r="WZF31" s="350"/>
      <c r="WZG31" s="350"/>
      <c r="WZH31" s="350"/>
      <c r="WZI31" s="350"/>
      <c r="WZJ31" s="350"/>
      <c r="WZK31" s="350"/>
      <c r="WZL31" s="350"/>
      <c r="WZM31" s="350"/>
      <c r="WZN31" s="350"/>
      <c r="WZO31" s="350"/>
      <c r="WZP31" s="350"/>
      <c r="WZQ31" s="350"/>
      <c r="WZR31" s="350"/>
      <c r="WZS31" s="350"/>
      <c r="WZT31" s="350"/>
      <c r="WZU31" s="350"/>
      <c r="WZV31" s="350"/>
      <c r="WZW31" s="350"/>
      <c r="WZX31" s="350"/>
      <c r="WZY31" s="350"/>
      <c r="WZZ31" s="350"/>
      <c r="XAA31" s="350"/>
      <c r="XAB31" s="350"/>
      <c r="XAC31" s="350"/>
      <c r="XAD31" s="350"/>
      <c r="XAE31" s="350"/>
      <c r="XAF31" s="350"/>
      <c r="XAG31" s="350"/>
      <c r="XAH31" s="350"/>
      <c r="XAI31" s="350"/>
      <c r="XAJ31" s="350"/>
      <c r="XAK31" s="350"/>
      <c r="XAL31" s="350"/>
      <c r="XAM31" s="350"/>
      <c r="XAN31" s="350"/>
      <c r="XAO31" s="350"/>
      <c r="XAP31" s="350"/>
      <c r="XAQ31" s="350"/>
      <c r="XAR31" s="350"/>
      <c r="XAS31" s="350"/>
      <c r="XAT31" s="350"/>
      <c r="XAU31" s="350"/>
      <c r="XAV31" s="350"/>
      <c r="XAW31" s="350"/>
      <c r="XAX31" s="350"/>
      <c r="XAY31" s="350"/>
      <c r="XAZ31" s="350"/>
      <c r="XBA31" s="350"/>
      <c r="XBB31" s="350"/>
      <c r="XBC31" s="350"/>
      <c r="XBD31" s="350"/>
      <c r="XBE31" s="350"/>
      <c r="XBF31" s="350"/>
      <c r="XBG31" s="350"/>
      <c r="XBH31" s="350"/>
      <c r="XBI31" s="350"/>
      <c r="XBJ31" s="350"/>
      <c r="XBK31" s="350"/>
      <c r="XBL31" s="350"/>
      <c r="XBM31" s="350"/>
      <c r="XBN31" s="350"/>
      <c r="XBO31" s="350"/>
      <c r="XBP31" s="350"/>
      <c r="XBQ31" s="350"/>
      <c r="XBR31" s="350"/>
      <c r="XBS31" s="350"/>
      <c r="XBT31" s="350"/>
      <c r="XBU31" s="350"/>
      <c r="XBV31" s="350"/>
      <c r="XBW31" s="350"/>
      <c r="XBX31" s="350"/>
      <c r="XBY31" s="350"/>
      <c r="XBZ31" s="350"/>
      <c r="XCA31" s="350"/>
      <c r="XCB31" s="350"/>
      <c r="XCC31" s="350"/>
      <c r="XCD31" s="350"/>
      <c r="XCE31" s="350"/>
      <c r="XCF31" s="350"/>
      <c r="XCG31" s="350"/>
      <c r="XCH31" s="350"/>
      <c r="XCI31" s="350"/>
      <c r="XCJ31" s="350"/>
      <c r="XCK31" s="350"/>
      <c r="XCL31" s="350"/>
      <c r="XCM31" s="350"/>
      <c r="XCN31" s="350"/>
      <c r="XCO31" s="350"/>
      <c r="XCP31" s="350"/>
      <c r="XCQ31" s="350"/>
      <c r="XCR31" s="350"/>
      <c r="XCS31" s="350"/>
      <c r="XCT31" s="350"/>
      <c r="XCU31" s="350"/>
      <c r="XCV31" s="350"/>
      <c r="XCW31" s="350"/>
      <c r="XCX31" s="350"/>
      <c r="XCY31" s="350"/>
      <c r="XCZ31" s="350"/>
      <c r="XDA31" s="350"/>
      <c r="XDB31" s="350"/>
      <c r="XDC31" s="350"/>
      <c r="XDD31" s="350"/>
      <c r="XDE31" s="350"/>
      <c r="XDF31" s="350"/>
      <c r="XDG31" s="350"/>
      <c r="XDH31" s="350"/>
      <c r="XDI31" s="350"/>
      <c r="XDJ31" s="350"/>
      <c r="XDK31" s="350"/>
      <c r="XDL31" s="350"/>
      <c r="XDM31" s="350"/>
      <c r="XDN31" s="350"/>
      <c r="XDO31" s="350"/>
      <c r="XDP31" s="350"/>
      <c r="XDQ31" s="350"/>
      <c r="XDR31" s="350"/>
      <c r="XDS31" s="350"/>
      <c r="XDT31" s="350"/>
      <c r="XDU31" s="350"/>
      <c r="XDV31" s="350"/>
      <c r="XDW31" s="350"/>
      <c r="XDX31" s="350"/>
      <c r="XDY31" s="350"/>
      <c r="XDZ31" s="350"/>
      <c r="XEA31" s="350"/>
      <c r="XEB31" s="350"/>
      <c r="XEC31" s="350"/>
      <c r="XED31" s="350"/>
      <c r="XEE31" s="350"/>
      <c r="XEF31" s="350"/>
      <c r="XEG31" s="350"/>
      <c r="XEH31" s="350"/>
      <c r="XEI31" s="350"/>
      <c r="XEJ31" s="350"/>
      <c r="XEK31" s="350"/>
      <c r="XEL31" s="350"/>
      <c r="XEM31" s="350"/>
      <c r="XEN31" s="350"/>
      <c r="XEO31" s="350"/>
      <c r="XEP31" s="350"/>
      <c r="XEQ31" s="350"/>
      <c r="XER31" s="350"/>
      <c r="XES31" s="350"/>
      <c r="XET31" s="350"/>
      <c r="XEU31" s="350"/>
      <c r="XEV31" s="350"/>
      <c r="XEW31" s="350"/>
      <c r="XEX31" s="350"/>
      <c r="XEY31" s="350"/>
      <c r="XEZ31" s="350"/>
      <c r="XFA31" s="350"/>
      <c r="XFB31" s="350"/>
      <c r="XFC31" s="350"/>
      <c r="XFD31" s="350"/>
    </row>
    <row r="32" spans="1:16384" s="124" customFormat="1" ht="6.75" customHeight="1" x14ac:dyDescent="0.2"/>
    <row r="33" spans="1:16384" s="342" customFormat="1" ht="33" customHeight="1" x14ac:dyDescent="0.2">
      <c r="A33" s="349" t="s">
        <v>148</v>
      </c>
      <c r="B33" s="349"/>
    </row>
    <row r="34" spans="1:16384" s="121" customFormat="1" ht="8.1" customHeight="1" x14ac:dyDescent="0.2"/>
    <row r="35" spans="1:16384" s="342" customFormat="1" ht="57" customHeight="1" x14ac:dyDescent="0.2">
      <c r="A35" s="349" t="s">
        <v>88</v>
      </c>
      <c r="B35" s="349"/>
    </row>
    <row r="36" spans="1:16384" s="149" customFormat="1" ht="5.25" customHeight="1" x14ac:dyDescent="0.2"/>
    <row r="37" spans="1:16384" s="342" customFormat="1" ht="17.25" customHeight="1" x14ac:dyDescent="0.2">
      <c r="A37" s="349" t="s">
        <v>176</v>
      </c>
      <c r="B37" s="349"/>
    </row>
    <row r="38" spans="1:16384" s="342" customFormat="1" ht="5.25" customHeight="1" x14ac:dyDescent="0.2"/>
    <row r="39" spans="1:16384" s="342" customFormat="1" ht="18" customHeight="1" x14ac:dyDescent="0.2">
      <c r="A39" s="349" t="s">
        <v>89</v>
      </c>
      <c r="B39" s="349"/>
    </row>
    <row r="40" spans="1:16384" s="342" customFormat="1" ht="6.75" customHeight="1" x14ac:dyDescent="0.2"/>
    <row r="41" spans="1:16384" s="342" customFormat="1" ht="18" customHeight="1" x14ac:dyDescent="0.2">
      <c r="A41" s="342" t="s">
        <v>90</v>
      </c>
      <c r="C41" s="349"/>
      <c r="D41" s="349"/>
      <c r="E41" s="349"/>
      <c r="F41" s="349"/>
      <c r="G41" s="349"/>
      <c r="H41" s="349"/>
      <c r="I41" s="349"/>
      <c r="J41" s="349"/>
      <c r="K41" s="349"/>
      <c r="L41" s="349"/>
      <c r="M41" s="349"/>
      <c r="N41" s="349"/>
      <c r="O41" s="349"/>
      <c r="P41" s="349"/>
      <c r="Q41" s="349"/>
      <c r="R41" s="349"/>
      <c r="S41" s="349"/>
      <c r="T41" s="349"/>
      <c r="U41" s="349"/>
      <c r="V41" s="349"/>
      <c r="W41" s="349"/>
      <c r="X41" s="349"/>
      <c r="Y41" s="349"/>
      <c r="Z41" s="349"/>
      <c r="AA41" s="349"/>
      <c r="AB41" s="349"/>
      <c r="AC41" s="349"/>
      <c r="AD41" s="349"/>
      <c r="AE41" s="349"/>
      <c r="AF41" s="349"/>
      <c r="AG41" s="349"/>
      <c r="AH41" s="349"/>
      <c r="AI41" s="349"/>
      <c r="AJ41" s="349"/>
      <c r="AK41" s="349"/>
      <c r="AL41" s="349"/>
      <c r="AM41" s="349"/>
      <c r="AN41" s="349"/>
      <c r="AO41" s="349"/>
      <c r="AP41" s="349"/>
      <c r="AQ41" s="349"/>
      <c r="AR41" s="349"/>
      <c r="AS41" s="349"/>
      <c r="AT41" s="349"/>
      <c r="AU41" s="349"/>
      <c r="AV41" s="349"/>
      <c r="AW41" s="349"/>
      <c r="AX41" s="349"/>
      <c r="AY41" s="349"/>
      <c r="AZ41" s="349"/>
      <c r="BA41" s="349"/>
      <c r="BB41" s="349"/>
      <c r="BC41" s="349"/>
      <c r="BD41" s="349"/>
      <c r="BE41" s="349"/>
      <c r="BF41" s="349"/>
      <c r="BG41" s="349"/>
      <c r="BH41" s="349"/>
      <c r="BI41" s="349"/>
      <c r="BJ41" s="349"/>
      <c r="BK41" s="349"/>
      <c r="BL41" s="349"/>
      <c r="BM41" s="349"/>
      <c r="BN41" s="349"/>
      <c r="BO41" s="349"/>
      <c r="BP41" s="349"/>
      <c r="BQ41" s="349"/>
      <c r="BR41" s="349"/>
      <c r="BS41" s="349"/>
      <c r="BT41" s="349"/>
      <c r="BU41" s="349"/>
      <c r="BV41" s="349"/>
      <c r="BW41" s="349"/>
      <c r="BX41" s="349"/>
      <c r="BY41" s="349"/>
      <c r="BZ41" s="349"/>
      <c r="CA41" s="349"/>
      <c r="CB41" s="349"/>
      <c r="CC41" s="349"/>
      <c r="CD41" s="349"/>
      <c r="CE41" s="349"/>
      <c r="CF41" s="349"/>
      <c r="CG41" s="349"/>
      <c r="CH41" s="349"/>
      <c r="CI41" s="349"/>
      <c r="CJ41" s="349"/>
      <c r="CK41" s="349"/>
      <c r="CL41" s="349"/>
      <c r="CM41" s="349"/>
      <c r="CN41" s="349"/>
      <c r="CO41" s="349"/>
      <c r="CP41" s="349"/>
      <c r="CQ41" s="349"/>
      <c r="CR41" s="349"/>
      <c r="CS41" s="349"/>
      <c r="CT41" s="349"/>
      <c r="CU41" s="349"/>
      <c r="CV41" s="349"/>
      <c r="CW41" s="349"/>
      <c r="CX41" s="349"/>
      <c r="CY41" s="349"/>
      <c r="CZ41" s="349"/>
      <c r="DA41" s="349"/>
      <c r="DB41" s="349"/>
      <c r="DC41" s="349"/>
      <c r="DD41" s="349"/>
      <c r="DE41" s="349"/>
      <c r="DF41" s="349"/>
      <c r="DG41" s="349"/>
      <c r="DH41" s="349"/>
      <c r="DI41" s="349"/>
      <c r="DJ41" s="349"/>
      <c r="DK41" s="349"/>
      <c r="DL41" s="349"/>
      <c r="DM41" s="349"/>
      <c r="DN41" s="349"/>
      <c r="DO41" s="349"/>
      <c r="DP41" s="349"/>
      <c r="DQ41" s="349"/>
      <c r="DR41" s="349"/>
      <c r="DS41" s="349"/>
      <c r="DT41" s="349"/>
      <c r="DU41" s="349"/>
      <c r="DV41" s="349"/>
      <c r="DW41" s="349"/>
      <c r="DX41" s="349"/>
      <c r="DY41" s="349"/>
      <c r="DZ41" s="349"/>
      <c r="EA41" s="349"/>
      <c r="EB41" s="349"/>
      <c r="EC41" s="349"/>
      <c r="ED41" s="349"/>
      <c r="EE41" s="349"/>
      <c r="EF41" s="349"/>
      <c r="EG41" s="349"/>
      <c r="EH41" s="349"/>
      <c r="EI41" s="349"/>
      <c r="EJ41" s="349"/>
      <c r="EK41" s="349"/>
      <c r="EL41" s="349"/>
      <c r="EM41" s="349"/>
      <c r="EN41" s="349"/>
      <c r="EO41" s="349"/>
      <c r="EP41" s="349"/>
      <c r="EQ41" s="349"/>
      <c r="ER41" s="349"/>
      <c r="ES41" s="349"/>
      <c r="ET41" s="349"/>
      <c r="EU41" s="349"/>
      <c r="EV41" s="349"/>
      <c r="EW41" s="349"/>
      <c r="EX41" s="349"/>
      <c r="EY41" s="349"/>
      <c r="EZ41" s="349"/>
      <c r="FA41" s="349"/>
      <c r="FB41" s="349"/>
      <c r="FC41" s="349"/>
      <c r="FD41" s="349"/>
      <c r="FE41" s="349"/>
      <c r="FF41" s="349"/>
      <c r="FG41" s="349"/>
      <c r="FH41" s="349"/>
      <c r="FI41" s="349"/>
      <c r="FJ41" s="349"/>
      <c r="FK41" s="349"/>
      <c r="FL41" s="349"/>
      <c r="FM41" s="349"/>
      <c r="FN41" s="349"/>
      <c r="FO41" s="349"/>
      <c r="FP41" s="349"/>
      <c r="FQ41" s="349"/>
      <c r="FR41" s="349"/>
      <c r="FS41" s="349"/>
      <c r="FT41" s="349"/>
      <c r="FU41" s="349"/>
      <c r="FV41" s="349"/>
      <c r="FW41" s="349"/>
      <c r="FX41" s="349"/>
      <c r="FY41" s="349"/>
      <c r="FZ41" s="349"/>
      <c r="GA41" s="349"/>
      <c r="GB41" s="349"/>
      <c r="GC41" s="349"/>
      <c r="GD41" s="349"/>
      <c r="GE41" s="349"/>
      <c r="GF41" s="349"/>
      <c r="GG41" s="349"/>
      <c r="GH41" s="349"/>
      <c r="GI41" s="349"/>
      <c r="GJ41" s="349"/>
      <c r="GK41" s="349"/>
      <c r="GL41" s="349"/>
      <c r="GM41" s="349"/>
      <c r="GN41" s="349"/>
      <c r="GO41" s="349"/>
      <c r="GP41" s="349"/>
      <c r="GQ41" s="349"/>
      <c r="GR41" s="349"/>
      <c r="GS41" s="349"/>
      <c r="GT41" s="349"/>
      <c r="GU41" s="349"/>
      <c r="GV41" s="349"/>
      <c r="GW41" s="349"/>
      <c r="GX41" s="349"/>
      <c r="GY41" s="349"/>
      <c r="GZ41" s="349"/>
      <c r="HA41" s="349"/>
      <c r="HB41" s="349"/>
      <c r="HC41" s="349"/>
      <c r="HD41" s="349"/>
      <c r="HE41" s="349"/>
      <c r="HF41" s="349"/>
      <c r="HG41" s="349"/>
      <c r="HH41" s="349"/>
      <c r="HI41" s="349"/>
      <c r="HJ41" s="349"/>
      <c r="HK41" s="349"/>
      <c r="HL41" s="349"/>
      <c r="HM41" s="349"/>
      <c r="HN41" s="349"/>
      <c r="HO41" s="349"/>
      <c r="HP41" s="349"/>
      <c r="HQ41" s="349"/>
      <c r="HR41" s="349"/>
      <c r="HS41" s="349"/>
      <c r="HT41" s="349"/>
      <c r="HU41" s="349"/>
      <c r="HV41" s="349"/>
      <c r="HW41" s="349"/>
      <c r="HX41" s="349"/>
      <c r="HY41" s="349"/>
      <c r="HZ41" s="349"/>
      <c r="IA41" s="349"/>
      <c r="IB41" s="349"/>
      <c r="IC41" s="349"/>
      <c r="ID41" s="349"/>
      <c r="IE41" s="349"/>
      <c r="IF41" s="349"/>
      <c r="IG41" s="349"/>
      <c r="IH41" s="349"/>
      <c r="II41" s="349"/>
      <c r="IJ41" s="349"/>
      <c r="IK41" s="349"/>
      <c r="IL41" s="349"/>
      <c r="IM41" s="349"/>
      <c r="IN41" s="349"/>
      <c r="IO41" s="349"/>
      <c r="IP41" s="349"/>
      <c r="IQ41" s="349"/>
      <c r="IR41" s="349"/>
      <c r="IS41" s="349"/>
      <c r="IT41" s="349"/>
      <c r="IU41" s="349"/>
      <c r="IV41" s="349"/>
      <c r="IW41" s="349"/>
      <c r="IX41" s="349"/>
      <c r="IY41" s="349"/>
      <c r="IZ41" s="349"/>
      <c r="JA41" s="349"/>
      <c r="JB41" s="349"/>
      <c r="JC41" s="349"/>
      <c r="JD41" s="349"/>
      <c r="JE41" s="349"/>
      <c r="JF41" s="349"/>
      <c r="JG41" s="349"/>
      <c r="JH41" s="349"/>
      <c r="JI41" s="349"/>
      <c r="JJ41" s="349"/>
      <c r="JK41" s="349"/>
      <c r="JL41" s="349"/>
      <c r="JM41" s="349"/>
      <c r="JN41" s="349"/>
      <c r="JO41" s="349"/>
      <c r="JP41" s="349"/>
      <c r="JQ41" s="349"/>
      <c r="JR41" s="349"/>
      <c r="JS41" s="349"/>
      <c r="JT41" s="349"/>
      <c r="JU41" s="349"/>
      <c r="JV41" s="349"/>
      <c r="JW41" s="349"/>
      <c r="JX41" s="349"/>
      <c r="JY41" s="349"/>
      <c r="JZ41" s="349"/>
      <c r="KA41" s="349"/>
      <c r="KB41" s="349"/>
      <c r="KC41" s="349"/>
      <c r="KD41" s="349"/>
      <c r="KE41" s="349"/>
      <c r="KF41" s="349"/>
      <c r="KG41" s="349"/>
      <c r="KH41" s="349"/>
      <c r="KI41" s="349"/>
      <c r="KJ41" s="349"/>
      <c r="KK41" s="349"/>
      <c r="KL41" s="349"/>
      <c r="KM41" s="349"/>
      <c r="KN41" s="349"/>
      <c r="KO41" s="349"/>
      <c r="KP41" s="349"/>
      <c r="KQ41" s="349"/>
      <c r="KR41" s="349"/>
      <c r="KS41" s="349"/>
      <c r="KT41" s="349"/>
      <c r="KU41" s="349"/>
      <c r="KV41" s="349"/>
      <c r="KW41" s="349"/>
      <c r="KX41" s="349"/>
      <c r="KY41" s="349"/>
      <c r="KZ41" s="349"/>
      <c r="LA41" s="349"/>
      <c r="LB41" s="349"/>
      <c r="LC41" s="349"/>
      <c r="LD41" s="349"/>
      <c r="LE41" s="349"/>
      <c r="LF41" s="349"/>
      <c r="LG41" s="349"/>
      <c r="LH41" s="349"/>
      <c r="LI41" s="349"/>
      <c r="LJ41" s="349"/>
      <c r="LK41" s="349"/>
      <c r="LL41" s="349"/>
      <c r="LM41" s="349"/>
      <c r="LN41" s="349"/>
      <c r="LO41" s="349"/>
      <c r="LP41" s="349"/>
      <c r="LQ41" s="349"/>
      <c r="LR41" s="349"/>
      <c r="LS41" s="349"/>
      <c r="LT41" s="349"/>
      <c r="LU41" s="349"/>
      <c r="LV41" s="349"/>
      <c r="LW41" s="349"/>
      <c r="LX41" s="349"/>
      <c r="LY41" s="349"/>
      <c r="LZ41" s="349"/>
      <c r="MA41" s="349"/>
      <c r="MB41" s="349"/>
      <c r="MC41" s="349"/>
      <c r="MD41" s="349"/>
      <c r="ME41" s="349"/>
      <c r="MF41" s="349"/>
      <c r="MG41" s="349"/>
      <c r="MH41" s="349"/>
      <c r="MI41" s="349"/>
      <c r="MJ41" s="349"/>
      <c r="MK41" s="349"/>
      <c r="ML41" s="349"/>
      <c r="MM41" s="349"/>
      <c r="MN41" s="349"/>
      <c r="MO41" s="349"/>
      <c r="MP41" s="349"/>
      <c r="MQ41" s="349"/>
      <c r="MR41" s="349"/>
      <c r="MS41" s="349"/>
      <c r="MT41" s="349"/>
      <c r="MU41" s="349"/>
      <c r="MV41" s="349"/>
      <c r="MW41" s="349"/>
      <c r="MX41" s="349"/>
      <c r="MY41" s="349"/>
      <c r="MZ41" s="349"/>
      <c r="NA41" s="349"/>
      <c r="NB41" s="349"/>
      <c r="NC41" s="349"/>
      <c r="ND41" s="349"/>
      <c r="NE41" s="349"/>
      <c r="NF41" s="349"/>
      <c r="NG41" s="349"/>
      <c r="NH41" s="349"/>
      <c r="NI41" s="349"/>
      <c r="NJ41" s="349"/>
      <c r="NK41" s="349"/>
      <c r="NL41" s="349"/>
      <c r="NM41" s="349"/>
      <c r="NN41" s="349"/>
      <c r="NO41" s="349"/>
      <c r="NP41" s="349"/>
      <c r="NQ41" s="349"/>
      <c r="NR41" s="349"/>
      <c r="NS41" s="349"/>
      <c r="NT41" s="349"/>
      <c r="NU41" s="349"/>
      <c r="NV41" s="349"/>
      <c r="NW41" s="349"/>
      <c r="NX41" s="349"/>
      <c r="NY41" s="349"/>
      <c r="NZ41" s="349"/>
      <c r="OA41" s="349"/>
      <c r="OB41" s="349"/>
      <c r="OC41" s="349"/>
      <c r="OD41" s="349"/>
      <c r="OE41" s="349"/>
      <c r="OF41" s="349"/>
      <c r="OG41" s="349"/>
      <c r="OH41" s="349"/>
      <c r="OI41" s="349"/>
      <c r="OJ41" s="349"/>
      <c r="OK41" s="349"/>
      <c r="OL41" s="349"/>
      <c r="OM41" s="349"/>
      <c r="ON41" s="349"/>
      <c r="OO41" s="349"/>
      <c r="OP41" s="349"/>
      <c r="OQ41" s="349"/>
      <c r="OR41" s="349"/>
      <c r="OS41" s="349"/>
      <c r="OT41" s="349"/>
      <c r="OU41" s="349"/>
      <c r="OV41" s="349"/>
      <c r="OW41" s="349"/>
      <c r="OX41" s="349"/>
      <c r="OY41" s="349"/>
      <c r="OZ41" s="349"/>
      <c r="PA41" s="349"/>
      <c r="PB41" s="349"/>
      <c r="PC41" s="349"/>
      <c r="PD41" s="349"/>
      <c r="PE41" s="349"/>
      <c r="PF41" s="349"/>
      <c r="PG41" s="349"/>
      <c r="PH41" s="349"/>
      <c r="PI41" s="349"/>
      <c r="PJ41" s="349"/>
      <c r="PK41" s="349"/>
      <c r="PL41" s="349"/>
      <c r="PM41" s="349"/>
      <c r="PN41" s="349"/>
      <c r="PO41" s="349"/>
      <c r="PP41" s="349"/>
      <c r="PQ41" s="349"/>
      <c r="PR41" s="349"/>
      <c r="PS41" s="349"/>
      <c r="PT41" s="349"/>
      <c r="PU41" s="349"/>
      <c r="PV41" s="349"/>
      <c r="PW41" s="349"/>
      <c r="PX41" s="349"/>
      <c r="PY41" s="349"/>
      <c r="PZ41" s="349"/>
      <c r="QA41" s="349"/>
      <c r="QB41" s="349"/>
      <c r="QC41" s="349"/>
      <c r="QD41" s="349"/>
      <c r="QE41" s="349"/>
      <c r="QF41" s="349"/>
      <c r="QG41" s="349"/>
      <c r="QH41" s="349"/>
      <c r="QI41" s="349"/>
      <c r="QJ41" s="349"/>
      <c r="QK41" s="349"/>
      <c r="QL41" s="349"/>
      <c r="QM41" s="349"/>
      <c r="QN41" s="349"/>
      <c r="QO41" s="349"/>
      <c r="QP41" s="349"/>
      <c r="QQ41" s="349"/>
      <c r="QR41" s="349"/>
      <c r="QS41" s="349"/>
      <c r="QT41" s="349"/>
      <c r="QU41" s="349"/>
      <c r="QV41" s="349"/>
      <c r="QW41" s="349"/>
      <c r="QX41" s="349"/>
      <c r="QY41" s="349"/>
      <c r="QZ41" s="349"/>
      <c r="RA41" s="349"/>
      <c r="RB41" s="349"/>
      <c r="RC41" s="349"/>
      <c r="RD41" s="349"/>
      <c r="RE41" s="349"/>
      <c r="RF41" s="349"/>
      <c r="RG41" s="349"/>
      <c r="RH41" s="349"/>
      <c r="RI41" s="349"/>
      <c r="RJ41" s="349"/>
      <c r="RK41" s="349"/>
      <c r="RL41" s="349"/>
      <c r="RM41" s="349"/>
      <c r="RN41" s="349"/>
      <c r="RO41" s="349"/>
      <c r="RP41" s="349"/>
      <c r="RQ41" s="349"/>
      <c r="RR41" s="349"/>
      <c r="RS41" s="349"/>
      <c r="RT41" s="349"/>
      <c r="RU41" s="349"/>
      <c r="RV41" s="349"/>
      <c r="RW41" s="349"/>
      <c r="RX41" s="349"/>
      <c r="RY41" s="349"/>
      <c r="RZ41" s="349"/>
      <c r="SA41" s="349"/>
      <c r="SB41" s="349"/>
      <c r="SC41" s="349"/>
      <c r="SD41" s="349"/>
      <c r="SE41" s="349"/>
      <c r="SF41" s="349"/>
      <c r="SG41" s="349"/>
      <c r="SH41" s="349"/>
      <c r="SI41" s="349"/>
      <c r="SJ41" s="349"/>
      <c r="SK41" s="349"/>
      <c r="SL41" s="349"/>
      <c r="SM41" s="349"/>
      <c r="SN41" s="349"/>
      <c r="SO41" s="349"/>
      <c r="SP41" s="349"/>
      <c r="SQ41" s="349"/>
      <c r="SR41" s="349"/>
      <c r="SS41" s="349"/>
      <c r="ST41" s="349"/>
      <c r="SU41" s="349"/>
      <c r="SV41" s="349"/>
      <c r="SW41" s="349"/>
      <c r="SX41" s="349"/>
      <c r="SY41" s="349"/>
      <c r="SZ41" s="349"/>
      <c r="TA41" s="349"/>
      <c r="TB41" s="349"/>
      <c r="TC41" s="349"/>
      <c r="TD41" s="349"/>
      <c r="TE41" s="349"/>
      <c r="TF41" s="349"/>
      <c r="TG41" s="349"/>
      <c r="TH41" s="349"/>
      <c r="TI41" s="349"/>
      <c r="TJ41" s="349"/>
      <c r="TK41" s="349"/>
      <c r="TL41" s="349"/>
      <c r="TM41" s="349"/>
      <c r="TN41" s="349"/>
      <c r="TO41" s="349"/>
      <c r="TP41" s="349"/>
      <c r="TQ41" s="349"/>
      <c r="TR41" s="349"/>
      <c r="TS41" s="349"/>
      <c r="TT41" s="349"/>
      <c r="TU41" s="349"/>
      <c r="TV41" s="349"/>
      <c r="TW41" s="349"/>
      <c r="TX41" s="349"/>
      <c r="TY41" s="349"/>
      <c r="TZ41" s="349"/>
      <c r="UA41" s="349"/>
      <c r="UB41" s="349"/>
      <c r="UC41" s="349"/>
      <c r="UD41" s="349"/>
      <c r="UE41" s="349"/>
      <c r="UF41" s="349"/>
      <c r="UG41" s="349"/>
      <c r="UH41" s="349"/>
      <c r="UI41" s="349"/>
      <c r="UJ41" s="349"/>
      <c r="UK41" s="349"/>
      <c r="UL41" s="349"/>
      <c r="UM41" s="349"/>
      <c r="UN41" s="349"/>
      <c r="UO41" s="349"/>
      <c r="UP41" s="349"/>
      <c r="UQ41" s="349"/>
      <c r="UR41" s="349"/>
      <c r="US41" s="349"/>
      <c r="UT41" s="349"/>
      <c r="UU41" s="349"/>
      <c r="UV41" s="349"/>
      <c r="UW41" s="349"/>
      <c r="UX41" s="349"/>
      <c r="UY41" s="349"/>
      <c r="UZ41" s="349"/>
      <c r="VA41" s="349"/>
      <c r="VB41" s="349"/>
      <c r="VC41" s="349"/>
      <c r="VD41" s="349"/>
      <c r="VE41" s="349"/>
      <c r="VF41" s="349"/>
      <c r="VG41" s="349"/>
      <c r="VH41" s="349"/>
      <c r="VI41" s="349"/>
      <c r="VJ41" s="349"/>
      <c r="VK41" s="349"/>
      <c r="VL41" s="349"/>
      <c r="VM41" s="349"/>
      <c r="VN41" s="349"/>
      <c r="VO41" s="349"/>
      <c r="VP41" s="349"/>
      <c r="VQ41" s="349"/>
      <c r="VR41" s="349"/>
      <c r="VS41" s="349"/>
      <c r="VT41" s="349"/>
      <c r="VU41" s="349"/>
      <c r="VV41" s="349"/>
      <c r="VW41" s="349"/>
      <c r="VX41" s="349"/>
      <c r="VY41" s="349"/>
      <c r="VZ41" s="349"/>
      <c r="WA41" s="349"/>
      <c r="WB41" s="349"/>
      <c r="WC41" s="349"/>
      <c r="WD41" s="349"/>
      <c r="WE41" s="349"/>
      <c r="WF41" s="349"/>
      <c r="WG41" s="349"/>
      <c r="WH41" s="349"/>
      <c r="WI41" s="349"/>
      <c r="WJ41" s="349"/>
      <c r="WK41" s="349"/>
      <c r="WL41" s="349"/>
      <c r="WM41" s="349"/>
      <c r="WN41" s="349"/>
      <c r="WO41" s="349"/>
      <c r="WP41" s="349"/>
      <c r="WQ41" s="349"/>
      <c r="WR41" s="349"/>
      <c r="WS41" s="349"/>
      <c r="WT41" s="349"/>
      <c r="WU41" s="349"/>
      <c r="WV41" s="349"/>
      <c r="WW41" s="349"/>
      <c r="WX41" s="349"/>
      <c r="WY41" s="349"/>
      <c r="WZ41" s="349"/>
      <c r="XA41" s="349"/>
      <c r="XB41" s="349"/>
      <c r="XC41" s="349"/>
      <c r="XD41" s="349"/>
      <c r="XE41" s="349"/>
      <c r="XF41" s="349"/>
      <c r="XG41" s="349"/>
      <c r="XH41" s="349"/>
      <c r="XI41" s="349"/>
      <c r="XJ41" s="349"/>
      <c r="XK41" s="349"/>
      <c r="XL41" s="349"/>
      <c r="XM41" s="349"/>
      <c r="XN41" s="349"/>
      <c r="XO41" s="349"/>
      <c r="XP41" s="349"/>
      <c r="XQ41" s="349"/>
      <c r="XR41" s="349"/>
      <c r="XS41" s="349"/>
      <c r="XT41" s="349"/>
      <c r="XU41" s="349"/>
      <c r="XV41" s="349"/>
      <c r="XW41" s="349"/>
      <c r="XX41" s="349"/>
      <c r="XY41" s="349"/>
      <c r="XZ41" s="349"/>
      <c r="YA41" s="349"/>
      <c r="YB41" s="349"/>
      <c r="YC41" s="349"/>
      <c r="YD41" s="349"/>
      <c r="YE41" s="349"/>
      <c r="YF41" s="349"/>
      <c r="YG41" s="349"/>
      <c r="YH41" s="349"/>
      <c r="YI41" s="349"/>
      <c r="YJ41" s="349"/>
      <c r="YK41" s="349"/>
      <c r="YL41" s="349"/>
      <c r="YM41" s="349"/>
      <c r="YN41" s="349"/>
      <c r="YO41" s="349"/>
      <c r="YP41" s="349"/>
      <c r="YQ41" s="349"/>
      <c r="YR41" s="349"/>
      <c r="YS41" s="349"/>
      <c r="YT41" s="349"/>
      <c r="YU41" s="349"/>
      <c r="YV41" s="349"/>
      <c r="YW41" s="349"/>
      <c r="YX41" s="349"/>
      <c r="YY41" s="349"/>
      <c r="YZ41" s="349"/>
      <c r="ZA41" s="349"/>
      <c r="ZB41" s="349"/>
      <c r="ZC41" s="349"/>
      <c r="ZD41" s="349"/>
      <c r="ZE41" s="349"/>
      <c r="ZF41" s="349"/>
      <c r="ZG41" s="349"/>
      <c r="ZH41" s="349"/>
      <c r="ZI41" s="349"/>
      <c r="ZJ41" s="349"/>
      <c r="ZK41" s="349"/>
      <c r="ZL41" s="349"/>
      <c r="ZM41" s="349"/>
      <c r="ZN41" s="349"/>
      <c r="ZO41" s="349"/>
      <c r="ZP41" s="349"/>
      <c r="ZQ41" s="349"/>
      <c r="ZR41" s="349"/>
      <c r="ZS41" s="349"/>
      <c r="ZT41" s="349"/>
      <c r="ZU41" s="349"/>
      <c r="ZV41" s="349"/>
      <c r="ZW41" s="349"/>
      <c r="ZX41" s="349"/>
      <c r="ZY41" s="349"/>
      <c r="ZZ41" s="349"/>
      <c r="AAA41" s="349"/>
      <c r="AAB41" s="349"/>
      <c r="AAC41" s="349"/>
      <c r="AAD41" s="349"/>
      <c r="AAE41" s="349"/>
      <c r="AAF41" s="349"/>
      <c r="AAG41" s="349"/>
      <c r="AAH41" s="349"/>
      <c r="AAI41" s="349"/>
      <c r="AAJ41" s="349"/>
      <c r="AAK41" s="349"/>
      <c r="AAL41" s="349"/>
      <c r="AAM41" s="349"/>
      <c r="AAN41" s="349"/>
      <c r="AAO41" s="349"/>
      <c r="AAP41" s="349"/>
      <c r="AAQ41" s="349"/>
      <c r="AAR41" s="349"/>
      <c r="AAS41" s="349"/>
      <c r="AAT41" s="349"/>
      <c r="AAU41" s="349"/>
      <c r="AAV41" s="349"/>
      <c r="AAW41" s="349"/>
      <c r="AAX41" s="349"/>
      <c r="AAY41" s="349"/>
      <c r="AAZ41" s="349"/>
      <c r="ABA41" s="349"/>
      <c r="ABB41" s="349"/>
      <c r="ABC41" s="349"/>
      <c r="ABD41" s="349"/>
      <c r="ABE41" s="349"/>
      <c r="ABF41" s="349"/>
      <c r="ABG41" s="349"/>
      <c r="ABH41" s="349"/>
      <c r="ABI41" s="349"/>
      <c r="ABJ41" s="349"/>
      <c r="ABK41" s="349"/>
      <c r="ABL41" s="349"/>
      <c r="ABM41" s="349"/>
      <c r="ABN41" s="349"/>
      <c r="ABO41" s="349"/>
      <c r="ABP41" s="349"/>
      <c r="ABQ41" s="349"/>
      <c r="ABR41" s="349"/>
      <c r="ABS41" s="349"/>
      <c r="ABT41" s="349"/>
      <c r="ABU41" s="349"/>
      <c r="ABV41" s="349"/>
      <c r="ABW41" s="349"/>
      <c r="ABX41" s="349"/>
      <c r="ABY41" s="349"/>
      <c r="ABZ41" s="349"/>
      <c r="ACA41" s="349"/>
      <c r="ACB41" s="349"/>
      <c r="ACC41" s="349"/>
      <c r="ACD41" s="349"/>
      <c r="ACE41" s="349"/>
      <c r="ACF41" s="349"/>
      <c r="ACG41" s="349"/>
      <c r="ACH41" s="349"/>
      <c r="ACI41" s="349"/>
      <c r="ACJ41" s="349"/>
      <c r="ACK41" s="349"/>
      <c r="ACL41" s="349"/>
      <c r="ACM41" s="349"/>
      <c r="ACN41" s="349"/>
      <c r="ACO41" s="349"/>
      <c r="ACP41" s="349"/>
      <c r="ACQ41" s="349"/>
      <c r="ACR41" s="349"/>
      <c r="ACS41" s="349"/>
      <c r="ACT41" s="349"/>
      <c r="ACU41" s="349"/>
      <c r="ACV41" s="349"/>
      <c r="ACW41" s="349"/>
      <c r="ACX41" s="349"/>
      <c r="ACY41" s="349"/>
      <c r="ACZ41" s="349"/>
      <c r="ADA41" s="349"/>
      <c r="ADB41" s="349"/>
      <c r="ADC41" s="349"/>
      <c r="ADD41" s="349"/>
      <c r="ADE41" s="349"/>
      <c r="ADF41" s="349"/>
      <c r="ADG41" s="349"/>
      <c r="ADH41" s="349"/>
      <c r="ADI41" s="349"/>
      <c r="ADJ41" s="349"/>
      <c r="ADK41" s="349"/>
      <c r="ADL41" s="349"/>
      <c r="ADM41" s="349"/>
      <c r="ADN41" s="349"/>
      <c r="ADO41" s="349"/>
      <c r="ADP41" s="349"/>
      <c r="ADQ41" s="349"/>
      <c r="ADR41" s="349"/>
      <c r="ADS41" s="349"/>
      <c r="ADT41" s="349"/>
      <c r="ADU41" s="349"/>
      <c r="ADV41" s="349"/>
      <c r="ADW41" s="349"/>
      <c r="ADX41" s="349"/>
      <c r="ADY41" s="349"/>
      <c r="ADZ41" s="349"/>
      <c r="AEA41" s="349"/>
      <c r="AEB41" s="349"/>
      <c r="AEC41" s="349"/>
      <c r="AED41" s="349"/>
      <c r="AEE41" s="349"/>
      <c r="AEF41" s="349"/>
      <c r="AEG41" s="349"/>
      <c r="AEH41" s="349"/>
      <c r="AEI41" s="349"/>
      <c r="AEJ41" s="349"/>
      <c r="AEK41" s="349"/>
      <c r="AEL41" s="349"/>
      <c r="AEM41" s="349"/>
      <c r="AEN41" s="349"/>
      <c r="AEO41" s="349"/>
      <c r="AEP41" s="349"/>
      <c r="AEQ41" s="349"/>
      <c r="AER41" s="349"/>
      <c r="AES41" s="349"/>
      <c r="AET41" s="349"/>
      <c r="AEU41" s="349"/>
      <c r="AEV41" s="349"/>
      <c r="AEW41" s="349"/>
      <c r="AEX41" s="349"/>
      <c r="AEY41" s="349"/>
      <c r="AEZ41" s="349"/>
      <c r="AFA41" s="349"/>
      <c r="AFB41" s="349"/>
      <c r="AFC41" s="349"/>
      <c r="AFD41" s="349"/>
      <c r="AFE41" s="349"/>
      <c r="AFF41" s="349"/>
      <c r="AFG41" s="349"/>
      <c r="AFH41" s="349"/>
      <c r="AFI41" s="349"/>
      <c r="AFJ41" s="349"/>
      <c r="AFK41" s="349"/>
      <c r="AFL41" s="349"/>
      <c r="AFM41" s="349"/>
      <c r="AFN41" s="349"/>
      <c r="AFO41" s="349"/>
      <c r="AFP41" s="349"/>
      <c r="AFQ41" s="349"/>
      <c r="AFR41" s="349"/>
      <c r="AFS41" s="349"/>
      <c r="AFT41" s="349"/>
      <c r="AFU41" s="349"/>
      <c r="AFV41" s="349"/>
      <c r="AFW41" s="349"/>
      <c r="AFX41" s="349"/>
      <c r="AFY41" s="349"/>
      <c r="AFZ41" s="349"/>
      <c r="AGA41" s="349"/>
      <c r="AGB41" s="349"/>
      <c r="AGC41" s="349"/>
      <c r="AGD41" s="349"/>
      <c r="AGE41" s="349"/>
      <c r="AGF41" s="349"/>
      <c r="AGG41" s="349"/>
      <c r="AGH41" s="349"/>
      <c r="AGI41" s="349"/>
      <c r="AGJ41" s="349"/>
      <c r="AGK41" s="349"/>
      <c r="AGL41" s="349"/>
      <c r="AGM41" s="349"/>
      <c r="AGN41" s="349"/>
      <c r="AGO41" s="349"/>
      <c r="AGP41" s="349"/>
      <c r="AGQ41" s="349"/>
      <c r="AGR41" s="349"/>
      <c r="AGS41" s="349"/>
      <c r="AGT41" s="349"/>
      <c r="AGU41" s="349"/>
      <c r="AGV41" s="349"/>
      <c r="AGW41" s="349"/>
      <c r="AGX41" s="349"/>
      <c r="AGY41" s="349"/>
      <c r="AGZ41" s="349"/>
      <c r="AHA41" s="349"/>
      <c r="AHB41" s="349"/>
      <c r="AHC41" s="349"/>
      <c r="AHD41" s="349"/>
      <c r="AHE41" s="349"/>
      <c r="AHF41" s="349"/>
      <c r="AHG41" s="349"/>
      <c r="AHH41" s="349"/>
      <c r="AHI41" s="349"/>
      <c r="AHJ41" s="349"/>
      <c r="AHK41" s="349"/>
      <c r="AHL41" s="349"/>
      <c r="AHM41" s="349"/>
      <c r="AHN41" s="349"/>
      <c r="AHO41" s="349"/>
      <c r="AHP41" s="349"/>
      <c r="AHQ41" s="349"/>
      <c r="AHR41" s="349"/>
      <c r="AHS41" s="349"/>
      <c r="AHT41" s="349"/>
      <c r="AHU41" s="349"/>
      <c r="AHV41" s="349"/>
      <c r="AHW41" s="349"/>
      <c r="AHX41" s="349"/>
      <c r="AHY41" s="349"/>
      <c r="AHZ41" s="349"/>
      <c r="AIA41" s="349"/>
      <c r="AIB41" s="349"/>
      <c r="AIC41" s="349"/>
      <c r="AID41" s="349"/>
      <c r="AIE41" s="349"/>
      <c r="AIF41" s="349"/>
      <c r="AIG41" s="349"/>
      <c r="AIH41" s="349"/>
      <c r="AII41" s="349"/>
      <c r="AIJ41" s="349"/>
      <c r="AIK41" s="349"/>
      <c r="AIL41" s="349"/>
      <c r="AIM41" s="349"/>
      <c r="AIN41" s="349"/>
      <c r="AIO41" s="349"/>
      <c r="AIP41" s="349"/>
      <c r="AIQ41" s="349"/>
      <c r="AIR41" s="349"/>
      <c r="AIS41" s="349"/>
      <c r="AIT41" s="349"/>
      <c r="AIU41" s="349"/>
      <c r="AIV41" s="349"/>
      <c r="AIW41" s="349"/>
      <c r="AIX41" s="349"/>
      <c r="AIY41" s="349"/>
      <c r="AIZ41" s="349"/>
      <c r="AJA41" s="349"/>
      <c r="AJB41" s="349"/>
      <c r="AJC41" s="349"/>
      <c r="AJD41" s="349"/>
      <c r="AJE41" s="349"/>
      <c r="AJF41" s="349"/>
      <c r="AJG41" s="349"/>
      <c r="AJH41" s="349"/>
      <c r="AJI41" s="349"/>
      <c r="AJJ41" s="349"/>
      <c r="AJK41" s="349"/>
      <c r="AJL41" s="349"/>
      <c r="AJM41" s="349"/>
      <c r="AJN41" s="349"/>
      <c r="AJO41" s="349"/>
      <c r="AJP41" s="349"/>
      <c r="AJQ41" s="349"/>
      <c r="AJR41" s="349"/>
      <c r="AJS41" s="349"/>
      <c r="AJT41" s="349"/>
      <c r="AJU41" s="349"/>
      <c r="AJV41" s="349"/>
      <c r="AJW41" s="349"/>
      <c r="AJX41" s="349"/>
      <c r="AJY41" s="349"/>
      <c r="AJZ41" s="349"/>
      <c r="AKA41" s="349"/>
      <c r="AKB41" s="349"/>
      <c r="AKC41" s="349"/>
      <c r="AKD41" s="349"/>
      <c r="AKE41" s="349"/>
      <c r="AKF41" s="349"/>
      <c r="AKG41" s="349"/>
      <c r="AKH41" s="349"/>
      <c r="AKI41" s="349"/>
      <c r="AKJ41" s="349"/>
      <c r="AKK41" s="349"/>
      <c r="AKL41" s="349"/>
      <c r="AKM41" s="349"/>
      <c r="AKN41" s="349"/>
      <c r="AKO41" s="349"/>
      <c r="AKP41" s="349"/>
      <c r="AKQ41" s="349"/>
      <c r="AKR41" s="349"/>
      <c r="AKS41" s="349"/>
      <c r="AKT41" s="349"/>
      <c r="AKU41" s="349"/>
      <c r="AKV41" s="349"/>
      <c r="AKW41" s="349"/>
      <c r="AKX41" s="349"/>
      <c r="AKY41" s="349"/>
      <c r="AKZ41" s="349"/>
      <c r="ALA41" s="349"/>
      <c r="ALB41" s="349"/>
      <c r="ALC41" s="349"/>
      <c r="ALD41" s="349"/>
      <c r="ALE41" s="349"/>
      <c r="ALF41" s="349"/>
      <c r="ALG41" s="349"/>
      <c r="ALH41" s="349"/>
      <c r="ALI41" s="349"/>
      <c r="ALJ41" s="349"/>
      <c r="ALK41" s="349"/>
      <c r="ALL41" s="349"/>
      <c r="ALM41" s="349"/>
      <c r="ALN41" s="349"/>
      <c r="ALO41" s="349"/>
      <c r="ALP41" s="349"/>
      <c r="ALQ41" s="349"/>
      <c r="ALR41" s="349"/>
      <c r="ALS41" s="349"/>
      <c r="ALT41" s="349"/>
      <c r="ALU41" s="349"/>
      <c r="ALV41" s="349"/>
      <c r="ALW41" s="349"/>
      <c r="ALX41" s="349"/>
      <c r="ALY41" s="349"/>
      <c r="ALZ41" s="349"/>
      <c r="AMA41" s="349"/>
      <c r="AMB41" s="349"/>
      <c r="AMC41" s="349"/>
      <c r="AMD41" s="349"/>
      <c r="AME41" s="349"/>
      <c r="AMF41" s="349"/>
      <c r="AMG41" s="349"/>
      <c r="AMH41" s="349"/>
      <c r="AMI41" s="349"/>
      <c r="AMJ41" s="349"/>
      <c r="AMK41" s="349"/>
      <c r="AML41" s="349"/>
      <c r="AMM41" s="349"/>
      <c r="AMN41" s="349"/>
      <c r="AMO41" s="349"/>
      <c r="AMP41" s="349"/>
      <c r="AMQ41" s="349"/>
      <c r="AMR41" s="349"/>
      <c r="AMS41" s="349"/>
      <c r="AMT41" s="349"/>
      <c r="AMU41" s="349"/>
      <c r="AMV41" s="349"/>
      <c r="AMW41" s="349"/>
      <c r="AMX41" s="349"/>
      <c r="AMY41" s="349"/>
      <c r="AMZ41" s="349"/>
      <c r="ANA41" s="349"/>
      <c r="ANB41" s="349"/>
      <c r="ANC41" s="349"/>
      <c r="AND41" s="349"/>
      <c r="ANE41" s="349"/>
      <c r="ANF41" s="349"/>
      <c r="ANG41" s="349"/>
      <c r="ANH41" s="349"/>
      <c r="ANI41" s="349"/>
      <c r="ANJ41" s="349"/>
      <c r="ANK41" s="349"/>
      <c r="ANL41" s="349"/>
      <c r="ANM41" s="349"/>
      <c r="ANN41" s="349"/>
      <c r="ANO41" s="349"/>
      <c r="ANP41" s="349"/>
      <c r="ANQ41" s="349"/>
      <c r="ANR41" s="349"/>
      <c r="ANS41" s="349"/>
      <c r="ANT41" s="349"/>
      <c r="ANU41" s="349"/>
      <c r="ANV41" s="349"/>
      <c r="ANW41" s="349"/>
      <c r="ANX41" s="349"/>
      <c r="ANY41" s="349"/>
      <c r="ANZ41" s="349"/>
      <c r="AOA41" s="349"/>
      <c r="AOB41" s="349"/>
      <c r="AOC41" s="349"/>
      <c r="AOD41" s="349"/>
      <c r="AOE41" s="349"/>
      <c r="AOF41" s="349"/>
      <c r="AOG41" s="349"/>
      <c r="AOH41" s="349"/>
      <c r="AOI41" s="349"/>
      <c r="AOJ41" s="349"/>
      <c r="AOK41" s="349"/>
      <c r="AOL41" s="349"/>
      <c r="AOM41" s="349"/>
      <c r="AON41" s="349"/>
      <c r="AOO41" s="349"/>
      <c r="AOP41" s="349"/>
      <c r="AOQ41" s="349"/>
      <c r="AOR41" s="349"/>
      <c r="AOS41" s="349"/>
      <c r="AOT41" s="349"/>
      <c r="AOU41" s="349"/>
      <c r="AOV41" s="349"/>
      <c r="AOW41" s="349"/>
      <c r="AOX41" s="349"/>
      <c r="AOY41" s="349"/>
      <c r="AOZ41" s="349"/>
      <c r="APA41" s="349"/>
      <c r="APB41" s="349"/>
      <c r="APC41" s="349"/>
      <c r="APD41" s="349"/>
      <c r="APE41" s="349"/>
      <c r="APF41" s="349"/>
      <c r="APG41" s="349"/>
      <c r="APH41" s="349"/>
      <c r="API41" s="349"/>
      <c r="APJ41" s="349"/>
      <c r="APK41" s="349"/>
      <c r="APL41" s="349"/>
      <c r="APM41" s="349"/>
      <c r="APN41" s="349"/>
      <c r="APO41" s="349"/>
      <c r="APP41" s="349"/>
      <c r="APQ41" s="349"/>
      <c r="APR41" s="349"/>
      <c r="APS41" s="349"/>
      <c r="APT41" s="349"/>
      <c r="APU41" s="349"/>
      <c r="APV41" s="349"/>
      <c r="APW41" s="349"/>
      <c r="APX41" s="349"/>
      <c r="APY41" s="349"/>
      <c r="APZ41" s="349"/>
      <c r="AQA41" s="349"/>
      <c r="AQB41" s="349"/>
      <c r="AQC41" s="349"/>
      <c r="AQD41" s="349"/>
      <c r="AQE41" s="349"/>
      <c r="AQF41" s="349"/>
      <c r="AQG41" s="349"/>
      <c r="AQH41" s="349"/>
      <c r="AQI41" s="349"/>
      <c r="AQJ41" s="349"/>
      <c r="AQK41" s="349"/>
      <c r="AQL41" s="349"/>
      <c r="AQM41" s="349"/>
      <c r="AQN41" s="349"/>
      <c r="AQO41" s="349"/>
      <c r="AQP41" s="349"/>
      <c r="AQQ41" s="349"/>
      <c r="AQR41" s="349"/>
      <c r="AQS41" s="349"/>
      <c r="AQT41" s="349"/>
      <c r="AQU41" s="349"/>
      <c r="AQV41" s="349"/>
      <c r="AQW41" s="349"/>
      <c r="AQX41" s="349"/>
      <c r="AQY41" s="349"/>
      <c r="AQZ41" s="349"/>
      <c r="ARA41" s="349"/>
      <c r="ARB41" s="349"/>
      <c r="ARC41" s="349"/>
      <c r="ARD41" s="349"/>
      <c r="ARE41" s="349"/>
      <c r="ARF41" s="349"/>
      <c r="ARG41" s="349"/>
      <c r="ARH41" s="349"/>
      <c r="ARI41" s="349"/>
      <c r="ARJ41" s="349"/>
      <c r="ARK41" s="349"/>
      <c r="ARL41" s="349"/>
      <c r="ARM41" s="349"/>
      <c r="ARN41" s="349"/>
      <c r="ARO41" s="349"/>
      <c r="ARP41" s="349"/>
      <c r="ARQ41" s="349"/>
      <c r="ARR41" s="349"/>
      <c r="ARS41" s="349"/>
      <c r="ART41" s="349"/>
      <c r="ARU41" s="349"/>
      <c r="ARV41" s="349"/>
      <c r="ARW41" s="349"/>
      <c r="ARX41" s="349"/>
      <c r="ARY41" s="349"/>
      <c r="ARZ41" s="349"/>
      <c r="ASA41" s="349"/>
      <c r="ASB41" s="349"/>
      <c r="ASC41" s="349"/>
      <c r="ASD41" s="349"/>
      <c r="ASE41" s="349"/>
      <c r="ASF41" s="349"/>
      <c r="ASG41" s="349"/>
      <c r="ASH41" s="349"/>
      <c r="ASI41" s="349"/>
      <c r="ASJ41" s="349"/>
      <c r="ASK41" s="349"/>
      <c r="ASL41" s="349"/>
      <c r="ASM41" s="349"/>
      <c r="ASN41" s="349"/>
      <c r="ASO41" s="349"/>
      <c r="ASP41" s="349"/>
      <c r="ASQ41" s="349"/>
      <c r="ASR41" s="349"/>
      <c r="ASS41" s="349"/>
      <c r="AST41" s="349"/>
      <c r="ASU41" s="349"/>
      <c r="ASV41" s="349"/>
      <c r="ASW41" s="349"/>
      <c r="ASX41" s="349"/>
      <c r="ASY41" s="349"/>
      <c r="ASZ41" s="349"/>
      <c r="ATA41" s="349"/>
      <c r="ATB41" s="349"/>
      <c r="ATC41" s="349"/>
      <c r="ATD41" s="349"/>
      <c r="ATE41" s="349"/>
      <c r="ATF41" s="349"/>
      <c r="ATG41" s="349"/>
      <c r="ATH41" s="349"/>
      <c r="ATI41" s="349"/>
      <c r="ATJ41" s="349"/>
      <c r="ATK41" s="349"/>
      <c r="ATL41" s="349"/>
      <c r="ATM41" s="349"/>
      <c r="ATN41" s="349"/>
      <c r="ATO41" s="349"/>
      <c r="ATP41" s="349"/>
      <c r="ATQ41" s="349"/>
      <c r="ATR41" s="349"/>
      <c r="ATS41" s="349"/>
      <c r="ATT41" s="349"/>
      <c r="ATU41" s="349"/>
      <c r="ATV41" s="349"/>
      <c r="ATW41" s="349"/>
      <c r="ATX41" s="349"/>
      <c r="ATY41" s="349"/>
      <c r="ATZ41" s="349"/>
      <c r="AUA41" s="349"/>
      <c r="AUB41" s="349"/>
      <c r="AUC41" s="349"/>
      <c r="AUD41" s="349"/>
      <c r="AUE41" s="349"/>
      <c r="AUF41" s="349"/>
      <c r="AUG41" s="349"/>
      <c r="AUH41" s="349"/>
      <c r="AUI41" s="349"/>
      <c r="AUJ41" s="349"/>
      <c r="AUK41" s="349"/>
      <c r="AUL41" s="349"/>
      <c r="AUM41" s="349"/>
      <c r="AUN41" s="349"/>
      <c r="AUO41" s="349"/>
      <c r="AUP41" s="349"/>
      <c r="AUQ41" s="349"/>
      <c r="AUR41" s="349"/>
      <c r="AUS41" s="349"/>
      <c r="AUT41" s="349"/>
      <c r="AUU41" s="349"/>
      <c r="AUV41" s="349"/>
      <c r="AUW41" s="349"/>
      <c r="AUX41" s="349"/>
      <c r="AUY41" s="349"/>
      <c r="AUZ41" s="349"/>
      <c r="AVA41" s="349"/>
      <c r="AVB41" s="349"/>
      <c r="AVC41" s="349"/>
      <c r="AVD41" s="349"/>
      <c r="AVE41" s="349"/>
      <c r="AVF41" s="349"/>
      <c r="AVG41" s="349"/>
      <c r="AVH41" s="349"/>
      <c r="AVI41" s="349"/>
      <c r="AVJ41" s="349"/>
      <c r="AVK41" s="349"/>
      <c r="AVL41" s="349"/>
      <c r="AVM41" s="349"/>
      <c r="AVN41" s="349"/>
      <c r="AVO41" s="349"/>
      <c r="AVP41" s="349"/>
      <c r="AVQ41" s="349"/>
      <c r="AVR41" s="349"/>
      <c r="AVS41" s="349"/>
      <c r="AVT41" s="349"/>
      <c r="AVU41" s="349"/>
      <c r="AVV41" s="349"/>
      <c r="AVW41" s="349"/>
      <c r="AVX41" s="349"/>
      <c r="AVY41" s="349"/>
      <c r="AVZ41" s="349"/>
      <c r="AWA41" s="349"/>
      <c r="AWB41" s="349"/>
      <c r="AWC41" s="349"/>
      <c r="AWD41" s="349"/>
      <c r="AWE41" s="349"/>
      <c r="AWF41" s="349"/>
      <c r="AWG41" s="349"/>
      <c r="AWH41" s="349"/>
      <c r="AWI41" s="349"/>
      <c r="AWJ41" s="349"/>
      <c r="AWK41" s="349"/>
      <c r="AWL41" s="349"/>
      <c r="AWM41" s="349"/>
      <c r="AWN41" s="349"/>
      <c r="AWO41" s="349"/>
      <c r="AWP41" s="349"/>
      <c r="AWQ41" s="349"/>
      <c r="AWR41" s="349"/>
      <c r="AWS41" s="349"/>
      <c r="AWT41" s="349"/>
      <c r="AWU41" s="349"/>
      <c r="AWV41" s="349"/>
      <c r="AWW41" s="349"/>
      <c r="AWX41" s="349"/>
      <c r="AWY41" s="349"/>
      <c r="AWZ41" s="349"/>
      <c r="AXA41" s="349"/>
      <c r="AXB41" s="349"/>
      <c r="AXC41" s="349"/>
      <c r="AXD41" s="349"/>
      <c r="AXE41" s="349"/>
      <c r="AXF41" s="349"/>
      <c r="AXG41" s="349"/>
      <c r="AXH41" s="349"/>
      <c r="AXI41" s="349"/>
      <c r="AXJ41" s="349"/>
      <c r="AXK41" s="349"/>
      <c r="AXL41" s="349"/>
      <c r="AXM41" s="349"/>
      <c r="AXN41" s="349"/>
      <c r="AXO41" s="349"/>
      <c r="AXP41" s="349"/>
      <c r="AXQ41" s="349"/>
      <c r="AXR41" s="349"/>
      <c r="AXS41" s="349"/>
      <c r="AXT41" s="349"/>
      <c r="AXU41" s="349"/>
      <c r="AXV41" s="349"/>
      <c r="AXW41" s="349"/>
      <c r="AXX41" s="349"/>
      <c r="AXY41" s="349"/>
      <c r="AXZ41" s="349"/>
      <c r="AYA41" s="349"/>
      <c r="AYB41" s="349"/>
      <c r="AYC41" s="349"/>
      <c r="AYD41" s="349"/>
      <c r="AYE41" s="349"/>
      <c r="AYF41" s="349"/>
      <c r="AYG41" s="349"/>
      <c r="AYH41" s="349"/>
      <c r="AYI41" s="349"/>
      <c r="AYJ41" s="349"/>
      <c r="AYK41" s="349"/>
      <c r="AYL41" s="349"/>
      <c r="AYM41" s="349"/>
      <c r="AYN41" s="349"/>
      <c r="AYO41" s="349"/>
      <c r="AYP41" s="349"/>
      <c r="AYQ41" s="349"/>
      <c r="AYR41" s="349"/>
      <c r="AYS41" s="349"/>
      <c r="AYT41" s="349"/>
      <c r="AYU41" s="349"/>
      <c r="AYV41" s="349"/>
      <c r="AYW41" s="349"/>
      <c r="AYX41" s="349"/>
      <c r="AYY41" s="349"/>
      <c r="AYZ41" s="349"/>
      <c r="AZA41" s="349"/>
      <c r="AZB41" s="349"/>
      <c r="AZC41" s="349"/>
      <c r="AZD41" s="349"/>
      <c r="AZE41" s="349"/>
      <c r="AZF41" s="349"/>
      <c r="AZG41" s="349"/>
      <c r="AZH41" s="349"/>
      <c r="AZI41" s="349"/>
      <c r="AZJ41" s="349"/>
      <c r="AZK41" s="349"/>
      <c r="AZL41" s="349"/>
      <c r="AZM41" s="349"/>
      <c r="AZN41" s="349"/>
      <c r="AZO41" s="349"/>
      <c r="AZP41" s="349"/>
      <c r="AZQ41" s="349"/>
      <c r="AZR41" s="349"/>
      <c r="AZS41" s="349"/>
      <c r="AZT41" s="349"/>
      <c r="AZU41" s="349"/>
      <c r="AZV41" s="349"/>
      <c r="AZW41" s="349"/>
      <c r="AZX41" s="349"/>
      <c r="AZY41" s="349"/>
      <c r="AZZ41" s="349"/>
      <c r="BAA41" s="349"/>
      <c r="BAB41" s="349"/>
      <c r="BAC41" s="349"/>
      <c r="BAD41" s="349"/>
      <c r="BAE41" s="349"/>
      <c r="BAF41" s="349"/>
      <c r="BAG41" s="349"/>
      <c r="BAH41" s="349"/>
      <c r="BAI41" s="349"/>
      <c r="BAJ41" s="349"/>
      <c r="BAK41" s="349"/>
      <c r="BAL41" s="349"/>
      <c r="BAM41" s="349"/>
      <c r="BAN41" s="349"/>
      <c r="BAO41" s="349"/>
      <c r="BAP41" s="349"/>
      <c r="BAQ41" s="349"/>
      <c r="BAR41" s="349"/>
      <c r="BAS41" s="349"/>
      <c r="BAT41" s="349"/>
      <c r="BAU41" s="349"/>
      <c r="BAV41" s="349"/>
      <c r="BAW41" s="349"/>
      <c r="BAX41" s="349"/>
      <c r="BAY41" s="349"/>
      <c r="BAZ41" s="349"/>
      <c r="BBA41" s="349"/>
      <c r="BBB41" s="349"/>
      <c r="BBC41" s="349"/>
      <c r="BBD41" s="349"/>
      <c r="BBE41" s="349"/>
      <c r="BBF41" s="349"/>
      <c r="BBG41" s="349"/>
      <c r="BBH41" s="349"/>
      <c r="BBI41" s="349"/>
      <c r="BBJ41" s="349"/>
      <c r="BBK41" s="349"/>
      <c r="BBL41" s="349"/>
      <c r="BBM41" s="349"/>
      <c r="BBN41" s="349"/>
      <c r="BBO41" s="349"/>
      <c r="BBP41" s="349"/>
      <c r="BBQ41" s="349"/>
      <c r="BBR41" s="349"/>
      <c r="BBS41" s="349"/>
      <c r="BBT41" s="349"/>
      <c r="BBU41" s="349"/>
      <c r="BBV41" s="349"/>
      <c r="BBW41" s="349"/>
      <c r="BBX41" s="349"/>
      <c r="BBY41" s="349"/>
      <c r="BBZ41" s="349"/>
      <c r="BCA41" s="349"/>
      <c r="BCB41" s="349"/>
      <c r="BCC41" s="349"/>
      <c r="BCD41" s="349"/>
      <c r="BCE41" s="349"/>
      <c r="BCF41" s="349"/>
      <c r="BCG41" s="349"/>
      <c r="BCH41" s="349"/>
      <c r="BCI41" s="349"/>
      <c r="BCJ41" s="349"/>
      <c r="BCK41" s="349"/>
      <c r="BCL41" s="349"/>
      <c r="BCM41" s="349"/>
      <c r="BCN41" s="349"/>
      <c r="BCO41" s="349"/>
      <c r="BCP41" s="349"/>
      <c r="BCQ41" s="349"/>
      <c r="BCR41" s="349"/>
      <c r="BCS41" s="349"/>
      <c r="BCT41" s="349"/>
      <c r="BCU41" s="349"/>
      <c r="BCV41" s="349"/>
      <c r="BCW41" s="349"/>
      <c r="BCX41" s="349"/>
      <c r="BCY41" s="349"/>
      <c r="BCZ41" s="349"/>
      <c r="BDA41" s="349"/>
      <c r="BDB41" s="349"/>
      <c r="BDC41" s="349"/>
      <c r="BDD41" s="349"/>
      <c r="BDE41" s="349"/>
      <c r="BDF41" s="349"/>
      <c r="BDG41" s="349"/>
      <c r="BDH41" s="349"/>
      <c r="BDI41" s="349"/>
      <c r="BDJ41" s="349"/>
      <c r="BDK41" s="349"/>
      <c r="BDL41" s="349"/>
      <c r="BDM41" s="349"/>
      <c r="BDN41" s="349"/>
      <c r="BDO41" s="349"/>
      <c r="BDP41" s="349"/>
      <c r="BDQ41" s="349"/>
      <c r="BDR41" s="349"/>
      <c r="BDS41" s="349"/>
      <c r="BDT41" s="349"/>
      <c r="BDU41" s="349"/>
      <c r="BDV41" s="349"/>
      <c r="BDW41" s="349"/>
      <c r="BDX41" s="349"/>
      <c r="BDY41" s="349"/>
      <c r="BDZ41" s="349"/>
      <c r="BEA41" s="349"/>
      <c r="BEB41" s="349"/>
      <c r="BEC41" s="349"/>
      <c r="BED41" s="349"/>
      <c r="BEE41" s="349"/>
      <c r="BEF41" s="349"/>
      <c r="BEG41" s="349"/>
      <c r="BEH41" s="349"/>
      <c r="BEI41" s="349"/>
      <c r="BEJ41" s="349"/>
      <c r="BEK41" s="349"/>
      <c r="BEL41" s="349"/>
      <c r="BEM41" s="349"/>
      <c r="BEN41" s="349"/>
      <c r="BEO41" s="349"/>
      <c r="BEP41" s="349"/>
      <c r="BEQ41" s="349"/>
      <c r="BER41" s="349"/>
      <c r="BES41" s="349"/>
      <c r="BET41" s="349"/>
      <c r="BEU41" s="349"/>
      <c r="BEV41" s="349"/>
      <c r="BEW41" s="349"/>
      <c r="BEX41" s="349"/>
      <c r="BEY41" s="349"/>
      <c r="BEZ41" s="349"/>
      <c r="BFA41" s="349"/>
      <c r="BFB41" s="349"/>
      <c r="BFC41" s="349"/>
      <c r="BFD41" s="349"/>
      <c r="BFE41" s="349"/>
      <c r="BFF41" s="349"/>
      <c r="BFG41" s="349"/>
      <c r="BFH41" s="349"/>
      <c r="BFI41" s="349"/>
      <c r="BFJ41" s="349"/>
      <c r="BFK41" s="349"/>
      <c r="BFL41" s="349"/>
      <c r="BFM41" s="349"/>
      <c r="BFN41" s="349"/>
      <c r="BFO41" s="349"/>
      <c r="BFP41" s="349"/>
      <c r="BFQ41" s="349"/>
      <c r="BFR41" s="349"/>
      <c r="BFS41" s="349"/>
      <c r="BFT41" s="349"/>
      <c r="BFU41" s="349"/>
      <c r="BFV41" s="349"/>
      <c r="BFW41" s="349"/>
      <c r="BFX41" s="349"/>
      <c r="BFY41" s="349"/>
      <c r="BFZ41" s="349"/>
      <c r="BGA41" s="349"/>
      <c r="BGB41" s="349"/>
      <c r="BGC41" s="349"/>
      <c r="BGD41" s="349"/>
      <c r="BGE41" s="349"/>
      <c r="BGF41" s="349"/>
      <c r="BGG41" s="349"/>
      <c r="BGH41" s="349"/>
      <c r="BGI41" s="349"/>
      <c r="BGJ41" s="349"/>
      <c r="BGK41" s="349"/>
      <c r="BGL41" s="349"/>
      <c r="BGM41" s="349"/>
      <c r="BGN41" s="349"/>
      <c r="BGO41" s="349"/>
      <c r="BGP41" s="349"/>
      <c r="BGQ41" s="349"/>
      <c r="BGR41" s="349"/>
      <c r="BGS41" s="349"/>
      <c r="BGT41" s="349"/>
      <c r="BGU41" s="349"/>
      <c r="BGV41" s="349"/>
      <c r="BGW41" s="349"/>
      <c r="BGX41" s="349"/>
      <c r="BGY41" s="349"/>
      <c r="BGZ41" s="349"/>
      <c r="BHA41" s="349"/>
      <c r="BHB41" s="349"/>
      <c r="BHC41" s="349"/>
      <c r="BHD41" s="349"/>
      <c r="BHE41" s="349"/>
      <c r="BHF41" s="349"/>
      <c r="BHG41" s="349"/>
      <c r="BHH41" s="349"/>
      <c r="BHI41" s="349"/>
      <c r="BHJ41" s="349"/>
      <c r="BHK41" s="349"/>
      <c r="BHL41" s="349"/>
      <c r="BHM41" s="349"/>
      <c r="BHN41" s="349"/>
      <c r="BHO41" s="349"/>
      <c r="BHP41" s="349"/>
      <c r="BHQ41" s="349"/>
      <c r="BHR41" s="349"/>
      <c r="BHS41" s="349"/>
      <c r="BHT41" s="349"/>
      <c r="BHU41" s="349"/>
      <c r="BHV41" s="349"/>
      <c r="BHW41" s="349"/>
      <c r="BHX41" s="349"/>
      <c r="BHY41" s="349"/>
      <c r="BHZ41" s="349"/>
      <c r="BIA41" s="349"/>
      <c r="BIB41" s="349"/>
      <c r="BIC41" s="349"/>
      <c r="BID41" s="349"/>
      <c r="BIE41" s="349"/>
      <c r="BIF41" s="349"/>
      <c r="BIG41" s="349"/>
      <c r="BIH41" s="349"/>
      <c r="BII41" s="349"/>
      <c r="BIJ41" s="349"/>
      <c r="BIK41" s="349"/>
      <c r="BIL41" s="349"/>
      <c r="BIM41" s="349"/>
      <c r="BIN41" s="349"/>
      <c r="BIO41" s="349"/>
      <c r="BIP41" s="349"/>
      <c r="BIQ41" s="349"/>
      <c r="BIR41" s="349"/>
      <c r="BIS41" s="349"/>
      <c r="BIT41" s="349"/>
      <c r="BIU41" s="349"/>
      <c r="BIV41" s="349"/>
      <c r="BIW41" s="349"/>
      <c r="BIX41" s="349"/>
      <c r="BIY41" s="349"/>
      <c r="BIZ41" s="349"/>
      <c r="BJA41" s="349"/>
      <c r="BJB41" s="349"/>
      <c r="BJC41" s="349"/>
      <c r="BJD41" s="349"/>
      <c r="BJE41" s="349"/>
      <c r="BJF41" s="349"/>
      <c r="BJG41" s="349"/>
      <c r="BJH41" s="349"/>
      <c r="BJI41" s="349"/>
      <c r="BJJ41" s="349"/>
      <c r="BJK41" s="349"/>
      <c r="BJL41" s="349"/>
      <c r="BJM41" s="349"/>
      <c r="BJN41" s="349"/>
      <c r="BJO41" s="349"/>
      <c r="BJP41" s="349"/>
      <c r="BJQ41" s="349"/>
      <c r="BJR41" s="349"/>
      <c r="BJS41" s="349"/>
      <c r="BJT41" s="349"/>
      <c r="BJU41" s="349"/>
      <c r="BJV41" s="349"/>
      <c r="BJW41" s="349"/>
      <c r="BJX41" s="349"/>
      <c r="BJY41" s="349"/>
      <c r="BJZ41" s="349"/>
      <c r="BKA41" s="349"/>
      <c r="BKB41" s="349"/>
      <c r="BKC41" s="349"/>
      <c r="BKD41" s="349"/>
      <c r="BKE41" s="349"/>
      <c r="BKF41" s="349"/>
      <c r="BKG41" s="349"/>
      <c r="BKH41" s="349"/>
      <c r="BKI41" s="349"/>
      <c r="BKJ41" s="349"/>
      <c r="BKK41" s="349"/>
      <c r="BKL41" s="349"/>
      <c r="BKM41" s="349"/>
      <c r="BKN41" s="349"/>
      <c r="BKO41" s="349"/>
      <c r="BKP41" s="349"/>
      <c r="BKQ41" s="349"/>
      <c r="BKR41" s="349"/>
      <c r="BKS41" s="349"/>
      <c r="BKT41" s="349"/>
      <c r="BKU41" s="349"/>
      <c r="BKV41" s="349"/>
      <c r="BKW41" s="349"/>
      <c r="BKX41" s="349"/>
      <c r="BKY41" s="349"/>
      <c r="BKZ41" s="349"/>
      <c r="BLA41" s="349"/>
      <c r="BLB41" s="349"/>
      <c r="BLC41" s="349"/>
      <c r="BLD41" s="349"/>
      <c r="BLE41" s="349"/>
      <c r="BLF41" s="349"/>
      <c r="BLG41" s="349"/>
      <c r="BLH41" s="349"/>
      <c r="BLI41" s="349"/>
      <c r="BLJ41" s="349"/>
      <c r="BLK41" s="349"/>
      <c r="BLL41" s="349"/>
      <c r="BLM41" s="349"/>
      <c r="BLN41" s="349"/>
      <c r="BLO41" s="349"/>
      <c r="BLP41" s="349"/>
      <c r="BLQ41" s="349"/>
      <c r="BLR41" s="349"/>
      <c r="BLS41" s="349"/>
      <c r="BLT41" s="349"/>
      <c r="BLU41" s="349"/>
      <c r="BLV41" s="349"/>
      <c r="BLW41" s="349"/>
      <c r="BLX41" s="349"/>
      <c r="BLY41" s="349"/>
      <c r="BLZ41" s="349"/>
      <c r="BMA41" s="349"/>
      <c r="BMB41" s="349"/>
      <c r="BMC41" s="349"/>
      <c r="BMD41" s="349"/>
      <c r="BME41" s="349"/>
      <c r="BMF41" s="349"/>
      <c r="BMG41" s="349"/>
      <c r="BMH41" s="349"/>
      <c r="BMI41" s="349"/>
      <c r="BMJ41" s="349"/>
      <c r="BMK41" s="349"/>
      <c r="BML41" s="349"/>
      <c r="BMM41" s="349"/>
      <c r="BMN41" s="349"/>
      <c r="BMO41" s="349"/>
      <c r="BMP41" s="349"/>
      <c r="BMQ41" s="349"/>
      <c r="BMR41" s="349"/>
      <c r="BMS41" s="349"/>
      <c r="BMT41" s="349"/>
      <c r="BMU41" s="349"/>
      <c r="BMV41" s="349"/>
      <c r="BMW41" s="349"/>
      <c r="BMX41" s="349"/>
      <c r="BMY41" s="349"/>
      <c r="BMZ41" s="349"/>
      <c r="BNA41" s="349"/>
      <c r="BNB41" s="349"/>
      <c r="BNC41" s="349"/>
      <c r="BND41" s="349"/>
      <c r="BNE41" s="349"/>
      <c r="BNF41" s="349"/>
      <c r="BNG41" s="349"/>
      <c r="BNH41" s="349"/>
      <c r="BNI41" s="349"/>
      <c r="BNJ41" s="349"/>
      <c r="BNK41" s="349"/>
      <c r="BNL41" s="349"/>
      <c r="BNM41" s="349"/>
      <c r="BNN41" s="349"/>
      <c r="BNO41" s="349"/>
      <c r="BNP41" s="349"/>
      <c r="BNQ41" s="349"/>
      <c r="BNR41" s="349"/>
      <c r="BNS41" s="349"/>
      <c r="BNT41" s="349"/>
      <c r="BNU41" s="349"/>
      <c r="BNV41" s="349"/>
      <c r="BNW41" s="349"/>
      <c r="BNX41" s="349"/>
      <c r="BNY41" s="349"/>
      <c r="BNZ41" s="349"/>
      <c r="BOA41" s="349"/>
      <c r="BOB41" s="349"/>
      <c r="BOC41" s="349"/>
      <c r="BOD41" s="349"/>
      <c r="BOE41" s="349"/>
      <c r="BOF41" s="349"/>
      <c r="BOG41" s="349"/>
      <c r="BOH41" s="349"/>
      <c r="BOI41" s="349"/>
      <c r="BOJ41" s="349"/>
      <c r="BOK41" s="349"/>
      <c r="BOL41" s="349"/>
      <c r="BOM41" s="349"/>
      <c r="BON41" s="349"/>
      <c r="BOO41" s="349"/>
      <c r="BOP41" s="349"/>
      <c r="BOQ41" s="349"/>
      <c r="BOR41" s="349"/>
      <c r="BOS41" s="349"/>
      <c r="BOT41" s="349"/>
      <c r="BOU41" s="349"/>
      <c r="BOV41" s="349"/>
      <c r="BOW41" s="349"/>
      <c r="BOX41" s="349"/>
      <c r="BOY41" s="349"/>
      <c r="BOZ41" s="349"/>
      <c r="BPA41" s="349"/>
      <c r="BPB41" s="349"/>
      <c r="BPC41" s="349"/>
      <c r="BPD41" s="349"/>
      <c r="BPE41" s="349"/>
      <c r="BPF41" s="349"/>
      <c r="BPG41" s="349"/>
      <c r="BPH41" s="349"/>
      <c r="BPI41" s="349"/>
      <c r="BPJ41" s="349"/>
      <c r="BPK41" s="349"/>
      <c r="BPL41" s="349"/>
      <c r="BPM41" s="349"/>
      <c r="BPN41" s="349"/>
      <c r="BPO41" s="349"/>
      <c r="BPP41" s="349"/>
      <c r="BPQ41" s="349"/>
      <c r="BPR41" s="349"/>
      <c r="BPS41" s="349"/>
      <c r="BPT41" s="349"/>
      <c r="BPU41" s="349"/>
      <c r="BPV41" s="349"/>
      <c r="BPW41" s="349"/>
      <c r="BPX41" s="349"/>
      <c r="BPY41" s="349"/>
      <c r="BPZ41" s="349"/>
      <c r="BQA41" s="349"/>
      <c r="BQB41" s="349"/>
      <c r="BQC41" s="349"/>
      <c r="BQD41" s="349"/>
      <c r="BQE41" s="349"/>
      <c r="BQF41" s="349"/>
      <c r="BQG41" s="349"/>
      <c r="BQH41" s="349"/>
      <c r="BQI41" s="349"/>
      <c r="BQJ41" s="349"/>
      <c r="BQK41" s="349"/>
      <c r="BQL41" s="349"/>
      <c r="BQM41" s="349"/>
      <c r="BQN41" s="349"/>
      <c r="BQO41" s="349"/>
      <c r="BQP41" s="349"/>
      <c r="BQQ41" s="349"/>
      <c r="BQR41" s="349"/>
      <c r="BQS41" s="349"/>
      <c r="BQT41" s="349"/>
      <c r="BQU41" s="349"/>
      <c r="BQV41" s="349"/>
      <c r="BQW41" s="349"/>
      <c r="BQX41" s="349"/>
      <c r="BQY41" s="349"/>
      <c r="BQZ41" s="349"/>
      <c r="BRA41" s="349"/>
      <c r="BRB41" s="349"/>
      <c r="BRC41" s="349"/>
      <c r="BRD41" s="349"/>
      <c r="BRE41" s="349"/>
      <c r="BRF41" s="349"/>
      <c r="BRG41" s="349"/>
      <c r="BRH41" s="349"/>
      <c r="BRI41" s="349"/>
      <c r="BRJ41" s="349"/>
      <c r="BRK41" s="349"/>
      <c r="BRL41" s="349"/>
      <c r="BRM41" s="349"/>
      <c r="BRN41" s="349"/>
      <c r="BRO41" s="349"/>
      <c r="BRP41" s="349"/>
      <c r="BRQ41" s="349"/>
      <c r="BRR41" s="349"/>
      <c r="BRS41" s="349"/>
      <c r="BRT41" s="349"/>
      <c r="BRU41" s="349"/>
      <c r="BRV41" s="349"/>
      <c r="BRW41" s="349"/>
      <c r="BRX41" s="349"/>
      <c r="BRY41" s="349"/>
      <c r="BRZ41" s="349"/>
      <c r="BSA41" s="349"/>
      <c r="BSB41" s="349"/>
      <c r="BSC41" s="349"/>
      <c r="BSD41" s="349"/>
      <c r="BSE41" s="349"/>
      <c r="BSF41" s="349"/>
      <c r="BSG41" s="349"/>
      <c r="BSH41" s="349"/>
      <c r="BSI41" s="349"/>
      <c r="BSJ41" s="349"/>
      <c r="BSK41" s="349"/>
      <c r="BSL41" s="349"/>
      <c r="BSM41" s="349"/>
      <c r="BSN41" s="349"/>
      <c r="BSO41" s="349"/>
      <c r="BSP41" s="349"/>
      <c r="BSQ41" s="349"/>
      <c r="BSR41" s="349"/>
      <c r="BSS41" s="349"/>
      <c r="BST41" s="349"/>
      <c r="BSU41" s="349"/>
      <c r="BSV41" s="349"/>
      <c r="BSW41" s="349"/>
      <c r="BSX41" s="349"/>
      <c r="BSY41" s="349"/>
      <c r="BSZ41" s="349"/>
      <c r="BTA41" s="349"/>
      <c r="BTB41" s="349"/>
      <c r="BTC41" s="349"/>
      <c r="BTD41" s="349"/>
      <c r="BTE41" s="349"/>
      <c r="BTF41" s="349"/>
      <c r="BTG41" s="349"/>
      <c r="BTH41" s="349"/>
      <c r="BTI41" s="349"/>
      <c r="BTJ41" s="349"/>
      <c r="BTK41" s="349"/>
      <c r="BTL41" s="349"/>
      <c r="BTM41" s="349"/>
      <c r="BTN41" s="349"/>
      <c r="BTO41" s="349"/>
      <c r="BTP41" s="349"/>
      <c r="BTQ41" s="349"/>
      <c r="BTR41" s="349"/>
      <c r="BTS41" s="349"/>
      <c r="BTT41" s="349"/>
      <c r="BTU41" s="349"/>
      <c r="BTV41" s="349"/>
      <c r="BTW41" s="349"/>
      <c r="BTX41" s="349"/>
      <c r="BTY41" s="349"/>
      <c r="BTZ41" s="349"/>
      <c r="BUA41" s="349"/>
      <c r="BUB41" s="349"/>
      <c r="BUC41" s="349"/>
      <c r="BUD41" s="349"/>
      <c r="BUE41" s="349"/>
      <c r="BUF41" s="349"/>
      <c r="BUG41" s="349"/>
      <c r="BUH41" s="349"/>
      <c r="BUI41" s="349"/>
      <c r="BUJ41" s="349"/>
      <c r="BUK41" s="349"/>
      <c r="BUL41" s="349"/>
      <c r="BUM41" s="349"/>
      <c r="BUN41" s="349"/>
      <c r="BUO41" s="349"/>
      <c r="BUP41" s="349"/>
      <c r="BUQ41" s="349"/>
      <c r="BUR41" s="349"/>
      <c r="BUS41" s="349"/>
      <c r="BUT41" s="349"/>
      <c r="BUU41" s="349"/>
      <c r="BUV41" s="349"/>
      <c r="BUW41" s="349"/>
      <c r="BUX41" s="349"/>
      <c r="BUY41" s="349"/>
      <c r="BUZ41" s="349"/>
      <c r="BVA41" s="349"/>
      <c r="BVB41" s="349"/>
      <c r="BVC41" s="349"/>
      <c r="BVD41" s="349"/>
      <c r="BVE41" s="349"/>
      <c r="BVF41" s="349"/>
      <c r="BVG41" s="349"/>
      <c r="BVH41" s="349"/>
      <c r="BVI41" s="349"/>
      <c r="BVJ41" s="349"/>
      <c r="BVK41" s="349"/>
      <c r="BVL41" s="349"/>
      <c r="BVM41" s="349"/>
      <c r="BVN41" s="349"/>
      <c r="BVO41" s="349"/>
      <c r="BVP41" s="349"/>
      <c r="BVQ41" s="349"/>
      <c r="BVR41" s="349"/>
      <c r="BVS41" s="349"/>
      <c r="BVT41" s="349"/>
      <c r="BVU41" s="349"/>
      <c r="BVV41" s="349"/>
      <c r="BVW41" s="349"/>
      <c r="BVX41" s="349"/>
      <c r="BVY41" s="349"/>
      <c r="BVZ41" s="349"/>
      <c r="BWA41" s="349"/>
      <c r="BWB41" s="349"/>
      <c r="BWC41" s="349"/>
      <c r="BWD41" s="349"/>
      <c r="BWE41" s="349"/>
      <c r="BWF41" s="349"/>
      <c r="BWG41" s="349"/>
      <c r="BWH41" s="349"/>
      <c r="BWI41" s="349"/>
      <c r="BWJ41" s="349"/>
      <c r="BWK41" s="349"/>
      <c r="BWL41" s="349"/>
      <c r="BWM41" s="349"/>
      <c r="BWN41" s="349"/>
      <c r="BWO41" s="349"/>
      <c r="BWP41" s="349"/>
      <c r="BWQ41" s="349"/>
      <c r="BWR41" s="349"/>
      <c r="BWS41" s="349"/>
      <c r="BWT41" s="349"/>
      <c r="BWU41" s="349"/>
      <c r="BWV41" s="349"/>
      <c r="BWW41" s="349"/>
      <c r="BWX41" s="349"/>
      <c r="BWY41" s="349"/>
      <c r="BWZ41" s="349"/>
      <c r="BXA41" s="349"/>
      <c r="BXB41" s="349"/>
      <c r="BXC41" s="349"/>
      <c r="BXD41" s="349"/>
      <c r="BXE41" s="349"/>
      <c r="BXF41" s="349"/>
      <c r="BXG41" s="349"/>
      <c r="BXH41" s="349"/>
      <c r="BXI41" s="349"/>
      <c r="BXJ41" s="349"/>
      <c r="BXK41" s="349"/>
      <c r="BXL41" s="349"/>
      <c r="BXM41" s="349"/>
      <c r="BXN41" s="349"/>
      <c r="BXO41" s="349"/>
      <c r="BXP41" s="349"/>
      <c r="BXQ41" s="349"/>
      <c r="BXR41" s="349"/>
      <c r="BXS41" s="349"/>
      <c r="BXT41" s="349"/>
      <c r="BXU41" s="349"/>
      <c r="BXV41" s="349"/>
      <c r="BXW41" s="349"/>
      <c r="BXX41" s="349"/>
      <c r="BXY41" s="349"/>
      <c r="BXZ41" s="349"/>
      <c r="BYA41" s="349"/>
      <c r="BYB41" s="349"/>
      <c r="BYC41" s="349"/>
      <c r="BYD41" s="349"/>
      <c r="BYE41" s="349"/>
      <c r="BYF41" s="349"/>
      <c r="BYG41" s="349"/>
      <c r="BYH41" s="349"/>
      <c r="BYI41" s="349"/>
      <c r="BYJ41" s="349"/>
      <c r="BYK41" s="349"/>
      <c r="BYL41" s="349"/>
      <c r="BYM41" s="349"/>
      <c r="BYN41" s="349"/>
      <c r="BYO41" s="349"/>
      <c r="BYP41" s="349"/>
      <c r="BYQ41" s="349"/>
      <c r="BYR41" s="349"/>
      <c r="BYS41" s="349"/>
      <c r="BYT41" s="349"/>
      <c r="BYU41" s="349"/>
      <c r="BYV41" s="349"/>
      <c r="BYW41" s="349"/>
      <c r="BYX41" s="349"/>
      <c r="BYY41" s="349"/>
      <c r="BYZ41" s="349"/>
      <c r="BZA41" s="349"/>
      <c r="BZB41" s="349"/>
      <c r="BZC41" s="349"/>
      <c r="BZD41" s="349"/>
      <c r="BZE41" s="349"/>
      <c r="BZF41" s="349"/>
      <c r="BZG41" s="349"/>
      <c r="BZH41" s="349"/>
      <c r="BZI41" s="349"/>
      <c r="BZJ41" s="349"/>
      <c r="BZK41" s="349"/>
      <c r="BZL41" s="349"/>
      <c r="BZM41" s="349"/>
      <c r="BZN41" s="349"/>
      <c r="BZO41" s="349"/>
      <c r="BZP41" s="349"/>
      <c r="BZQ41" s="349"/>
      <c r="BZR41" s="349"/>
      <c r="BZS41" s="349"/>
      <c r="BZT41" s="349"/>
      <c r="BZU41" s="349"/>
      <c r="BZV41" s="349"/>
      <c r="BZW41" s="349"/>
      <c r="BZX41" s="349"/>
      <c r="BZY41" s="349"/>
      <c r="BZZ41" s="349"/>
      <c r="CAA41" s="349"/>
      <c r="CAB41" s="349"/>
      <c r="CAC41" s="349"/>
      <c r="CAD41" s="349"/>
      <c r="CAE41" s="349"/>
      <c r="CAF41" s="349"/>
      <c r="CAG41" s="349"/>
      <c r="CAH41" s="349"/>
      <c r="CAI41" s="349"/>
      <c r="CAJ41" s="349"/>
      <c r="CAK41" s="349"/>
      <c r="CAL41" s="349"/>
      <c r="CAM41" s="349"/>
      <c r="CAN41" s="349"/>
      <c r="CAO41" s="349"/>
      <c r="CAP41" s="349"/>
      <c r="CAQ41" s="349"/>
      <c r="CAR41" s="349"/>
      <c r="CAS41" s="349"/>
      <c r="CAT41" s="349"/>
      <c r="CAU41" s="349"/>
      <c r="CAV41" s="349"/>
      <c r="CAW41" s="349"/>
      <c r="CAX41" s="349"/>
      <c r="CAY41" s="349"/>
      <c r="CAZ41" s="349"/>
      <c r="CBA41" s="349"/>
      <c r="CBB41" s="349"/>
      <c r="CBC41" s="349"/>
      <c r="CBD41" s="349"/>
      <c r="CBE41" s="349"/>
      <c r="CBF41" s="349"/>
      <c r="CBG41" s="349"/>
      <c r="CBH41" s="349"/>
      <c r="CBI41" s="349"/>
      <c r="CBJ41" s="349"/>
      <c r="CBK41" s="349"/>
      <c r="CBL41" s="349"/>
      <c r="CBM41" s="349"/>
      <c r="CBN41" s="349"/>
      <c r="CBO41" s="349"/>
      <c r="CBP41" s="349"/>
      <c r="CBQ41" s="349"/>
      <c r="CBR41" s="349"/>
      <c r="CBS41" s="349"/>
      <c r="CBT41" s="349"/>
      <c r="CBU41" s="349"/>
      <c r="CBV41" s="349"/>
      <c r="CBW41" s="349"/>
      <c r="CBX41" s="349"/>
      <c r="CBY41" s="349"/>
      <c r="CBZ41" s="349"/>
      <c r="CCA41" s="349"/>
      <c r="CCB41" s="349"/>
      <c r="CCC41" s="349"/>
      <c r="CCD41" s="349"/>
      <c r="CCE41" s="349"/>
      <c r="CCF41" s="349"/>
      <c r="CCG41" s="349"/>
      <c r="CCH41" s="349"/>
      <c r="CCI41" s="349"/>
      <c r="CCJ41" s="349"/>
      <c r="CCK41" s="349"/>
      <c r="CCL41" s="349"/>
      <c r="CCM41" s="349"/>
      <c r="CCN41" s="349"/>
      <c r="CCO41" s="349"/>
      <c r="CCP41" s="349"/>
      <c r="CCQ41" s="349"/>
      <c r="CCR41" s="349"/>
      <c r="CCS41" s="349"/>
      <c r="CCT41" s="349"/>
      <c r="CCU41" s="349"/>
      <c r="CCV41" s="349"/>
      <c r="CCW41" s="349"/>
      <c r="CCX41" s="349"/>
      <c r="CCY41" s="349"/>
      <c r="CCZ41" s="349"/>
      <c r="CDA41" s="349"/>
      <c r="CDB41" s="349"/>
      <c r="CDC41" s="349"/>
      <c r="CDD41" s="349"/>
      <c r="CDE41" s="349"/>
      <c r="CDF41" s="349"/>
      <c r="CDG41" s="349"/>
      <c r="CDH41" s="349"/>
      <c r="CDI41" s="349"/>
      <c r="CDJ41" s="349"/>
      <c r="CDK41" s="349"/>
      <c r="CDL41" s="349"/>
      <c r="CDM41" s="349"/>
      <c r="CDN41" s="349"/>
      <c r="CDO41" s="349"/>
      <c r="CDP41" s="349"/>
      <c r="CDQ41" s="349"/>
      <c r="CDR41" s="349"/>
      <c r="CDS41" s="349"/>
      <c r="CDT41" s="349"/>
      <c r="CDU41" s="349"/>
      <c r="CDV41" s="349"/>
      <c r="CDW41" s="349"/>
      <c r="CDX41" s="349"/>
      <c r="CDY41" s="349"/>
      <c r="CDZ41" s="349"/>
      <c r="CEA41" s="349"/>
      <c r="CEB41" s="349"/>
      <c r="CEC41" s="349"/>
      <c r="CED41" s="349"/>
      <c r="CEE41" s="349"/>
      <c r="CEF41" s="349"/>
      <c r="CEG41" s="349"/>
      <c r="CEH41" s="349"/>
      <c r="CEI41" s="349"/>
      <c r="CEJ41" s="349"/>
      <c r="CEK41" s="349"/>
      <c r="CEL41" s="349"/>
      <c r="CEM41" s="349"/>
      <c r="CEN41" s="349"/>
      <c r="CEO41" s="349"/>
      <c r="CEP41" s="349"/>
      <c r="CEQ41" s="349"/>
      <c r="CER41" s="349"/>
      <c r="CES41" s="349"/>
      <c r="CET41" s="349"/>
      <c r="CEU41" s="349"/>
      <c r="CEV41" s="349"/>
      <c r="CEW41" s="349"/>
      <c r="CEX41" s="349"/>
      <c r="CEY41" s="349"/>
      <c r="CEZ41" s="349"/>
      <c r="CFA41" s="349"/>
      <c r="CFB41" s="349"/>
      <c r="CFC41" s="349"/>
      <c r="CFD41" s="349"/>
      <c r="CFE41" s="349"/>
      <c r="CFF41" s="349"/>
      <c r="CFG41" s="349"/>
      <c r="CFH41" s="349"/>
      <c r="CFI41" s="349"/>
      <c r="CFJ41" s="349"/>
      <c r="CFK41" s="349"/>
      <c r="CFL41" s="349"/>
      <c r="CFM41" s="349"/>
      <c r="CFN41" s="349"/>
      <c r="CFO41" s="349"/>
      <c r="CFP41" s="349"/>
      <c r="CFQ41" s="349"/>
      <c r="CFR41" s="349"/>
      <c r="CFS41" s="349"/>
      <c r="CFT41" s="349"/>
      <c r="CFU41" s="349"/>
      <c r="CFV41" s="349"/>
      <c r="CFW41" s="349"/>
      <c r="CFX41" s="349"/>
      <c r="CFY41" s="349"/>
      <c r="CFZ41" s="349"/>
      <c r="CGA41" s="349"/>
      <c r="CGB41" s="349"/>
      <c r="CGC41" s="349"/>
      <c r="CGD41" s="349"/>
      <c r="CGE41" s="349"/>
      <c r="CGF41" s="349"/>
      <c r="CGG41" s="349"/>
      <c r="CGH41" s="349"/>
      <c r="CGI41" s="349"/>
      <c r="CGJ41" s="349"/>
      <c r="CGK41" s="349"/>
      <c r="CGL41" s="349"/>
      <c r="CGM41" s="349"/>
      <c r="CGN41" s="349"/>
      <c r="CGO41" s="349"/>
      <c r="CGP41" s="349"/>
      <c r="CGQ41" s="349"/>
      <c r="CGR41" s="349"/>
      <c r="CGS41" s="349"/>
      <c r="CGT41" s="349"/>
      <c r="CGU41" s="349"/>
      <c r="CGV41" s="349"/>
      <c r="CGW41" s="349"/>
      <c r="CGX41" s="349"/>
      <c r="CGY41" s="349"/>
      <c r="CGZ41" s="349"/>
      <c r="CHA41" s="349"/>
      <c r="CHB41" s="349"/>
      <c r="CHC41" s="349"/>
      <c r="CHD41" s="349"/>
      <c r="CHE41" s="349"/>
      <c r="CHF41" s="349"/>
      <c r="CHG41" s="349"/>
      <c r="CHH41" s="349"/>
      <c r="CHI41" s="349"/>
      <c r="CHJ41" s="349"/>
      <c r="CHK41" s="349"/>
      <c r="CHL41" s="349"/>
      <c r="CHM41" s="349"/>
      <c r="CHN41" s="349"/>
      <c r="CHO41" s="349"/>
      <c r="CHP41" s="349"/>
      <c r="CHQ41" s="349"/>
      <c r="CHR41" s="349"/>
      <c r="CHS41" s="349"/>
      <c r="CHT41" s="349"/>
      <c r="CHU41" s="349"/>
      <c r="CHV41" s="349"/>
      <c r="CHW41" s="349"/>
      <c r="CHX41" s="349"/>
      <c r="CHY41" s="349"/>
      <c r="CHZ41" s="349"/>
      <c r="CIA41" s="349"/>
      <c r="CIB41" s="349"/>
      <c r="CIC41" s="349"/>
      <c r="CID41" s="349"/>
      <c r="CIE41" s="349"/>
      <c r="CIF41" s="349"/>
      <c r="CIG41" s="349"/>
      <c r="CIH41" s="349"/>
      <c r="CII41" s="349"/>
      <c r="CIJ41" s="349"/>
      <c r="CIK41" s="349"/>
      <c r="CIL41" s="349"/>
      <c r="CIM41" s="349"/>
      <c r="CIN41" s="349"/>
      <c r="CIO41" s="349"/>
      <c r="CIP41" s="349"/>
      <c r="CIQ41" s="349"/>
      <c r="CIR41" s="349"/>
      <c r="CIS41" s="349"/>
      <c r="CIT41" s="349"/>
      <c r="CIU41" s="349"/>
      <c r="CIV41" s="349"/>
      <c r="CIW41" s="349"/>
      <c r="CIX41" s="349"/>
      <c r="CIY41" s="349"/>
      <c r="CIZ41" s="349"/>
      <c r="CJA41" s="349"/>
      <c r="CJB41" s="349"/>
      <c r="CJC41" s="349"/>
      <c r="CJD41" s="349"/>
      <c r="CJE41" s="349"/>
      <c r="CJF41" s="349"/>
      <c r="CJG41" s="349"/>
      <c r="CJH41" s="349"/>
      <c r="CJI41" s="349"/>
      <c r="CJJ41" s="349"/>
      <c r="CJK41" s="349"/>
      <c r="CJL41" s="349"/>
      <c r="CJM41" s="349"/>
      <c r="CJN41" s="349"/>
      <c r="CJO41" s="349"/>
      <c r="CJP41" s="349"/>
      <c r="CJQ41" s="349"/>
      <c r="CJR41" s="349"/>
      <c r="CJS41" s="349"/>
      <c r="CJT41" s="349"/>
      <c r="CJU41" s="349"/>
      <c r="CJV41" s="349"/>
      <c r="CJW41" s="349"/>
      <c r="CJX41" s="349"/>
      <c r="CJY41" s="349"/>
      <c r="CJZ41" s="349"/>
      <c r="CKA41" s="349"/>
      <c r="CKB41" s="349"/>
      <c r="CKC41" s="349"/>
      <c r="CKD41" s="349"/>
      <c r="CKE41" s="349"/>
      <c r="CKF41" s="349"/>
      <c r="CKG41" s="349"/>
      <c r="CKH41" s="349"/>
      <c r="CKI41" s="349"/>
      <c r="CKJ41" s="349"/>
      <c r="CKK41" s="349"/>
      <c r="CKL41" s="349"/>
      <c r="CKM41" s="349"/>
      <c r="CKN41" s="349"/>
      <c r="CKO41" s="349"/>
      <c r="CKP41" s="349"/>
      <c r="CKQ41" s="349"/>
      <c r="CKR41" s="349"/>
      <c r="CKS41" s="349"/>
      <c r="CKT41" s="349"/>
      <c r="CKU41" s="349"/>
      <c r="CKV41" s="349"/>
      <c r="CKW41" s="349"/>
      <c r="CKX41" s="349"/>
      <c r="CKY41" s="349"/>
      <c r="CKZ41" s="349"/>
      <c r="CLA41" s="349"/>
      <c r="CLB41" s="349"/>
      <c r="CLC41" s="349"/>
      <c r="CLD41" s="349"/>
      <c r="CLE41" s="349"/>
      <c r="CLF41" s="349"/>
      <c r="CLG41" s="349"/>
      <c r="CLH41" s="349"/>
      <c r="CLI41" s="349"/>
      <c r="CLJ41" s="349"/>
      <c r="CLK41" s="349"/>
      <c r="CLL41" s="349"/>
      <c r="CLM41" s="349"/>
      <c r="CLN41" s="349"/>
      <c r="CLO41" s="349"/>
      <c r="CLP41" s="349"/>
      <c r="CLQ41" s="349"/>
      <c r="CLR41" s="349"/>
      <c r="CLS41" s="349"/>
      <c r="CLT41" s="349"/>
      <c r="CLU41" s="349"/>
      <c r="CLV41" s="349"/>
      <c r="CLW41" s="349"/>
      <c r="CLX41" s="349"/>
      <c r="CLY41" s="349"/>
      <c r="CLZ41" s="349"/>
      <c r="CMA41" s="349"/>
      <c r="CMB41" s="349"/>
      <c r="CMC41" s="349"/>
      <c r="CMD41" s="349"/>
      <c r="CME41" s="349"/>
      <c r="CMF41" s="349"/>
      <c r="CMG41" s="349"/>
      <c r="CMH41" s="349"/>
      <c r="CMI41" s="349"/>
      <c r="CMJ41" s="349"/>
      <c r="CMK41" s="349"/>
      <c r="CML41" s="349"/>
      <c r="CMM41" s="349"/>
      <c r="CMN41" s="349"/>
      <c r="CMO41" s="349"/>
      <c r="CMP41" s="349"/>
      <c r="CMQ41" s="349"/>
      <c r="CMR41" s="349"/>
      <c r="CMS41" s="349"/>
      <c r="CMT41" s="349"/>
      <c r="CMU41" s="349"/>
      <c r="CMV41" s="349"/>
      <c r="CMW41" s="349"/>
      <c r="CMX41" s="349"/>
      <c r="CMY41" s="349"/>
      <c r="CMZ41" s="349"/>
      <c r="CNA41" s="349"/>
      <c r="CNB41" s="349"/>
      <c r="CNC41" s="349"/>
      <c r="CND41" s="349"/>
      <c r="CNE41" s="349"/>
      <c r="CNF41" s="349"/>
      <c r="CNG41" s="349"/>
      <c r="CNH41" s="349"/>
      <c r="CNI41" s="349"/>
      <c r="CNJ41" s="349"/>
      <c r="CNK41" s="349"/>
      <c r="CNL41" s="349"/>
      <c r="CNM41" s="349"/>
      <c r="CNN41" s="349"/>
      <c r="CNO41" s="349"/>
      <c r="CNP41" s="349"/>
      <c r="CNQ41" s="349"/>
      <c r="CNR41" s="349"/>
      <c r="CNS41" s="349"/>
      <c r="CNT41" s="349"/>
      <c r="CNU41" s="349"/>
      <c r="CNV41" s="349"/>
      <c r="CNW41" s="349"/>
      <c r="CNX41" s="349"/>
      <c r="CNY41" s="349"/>
      <c r="CNZ41" s="349"/>
      <c r="COA41" s="349"/>
      <c r="COB41" s="349"/>
      <c r="COC41" s="349"/>
      <c r="COD41" s="349"/>
      <c r="COE41" s="349"/>
      <c r="COF41" s="349"/>
      <c r="COG41" s="349"/>
      <c r="COH41" s="349"/>
      <c r="COI41" s="349"/>
      <c r="COJ41" s="349"/>
      <c r="COK41" s="349"/>
      <c r="COL41" s="349"/>
      <c r="COM41" s="349"/>
      <c r="CON41" s="349"/>
      <c r="COO41" s="349"/>
      <c r="COP41" s="349"/>
      <c r="COQ41" s="349"/>
      <c r="COR41" s="349"/>
      <c r="COS41" s="349"/>
      <c r="COT41" s="349"/>
      <c r="COU41" s="349"/>
      <c r="COV41" s="349"/>
      <c r="COW41" s="349"/>
      <c r="COX41" s="349"/>
      <c r="COY41" s="349"/>
      <c r="COZ41" s="349"/>
      <c r="CPA41" s="349"/>
      <c r="CPB41" s="349"/>
      <c r="CPC41" s="349"/>
      <c r="CPD41" s="349"/>
      <c r="CPE41" s="349"/>
      <c r="CPF41" s="349"/>
      <c r="CPG41" s="349"/>
      <c r="CPH41" s="349"/>
      <c r="CPI41" s="349"/>
      <c r="CPJ41" s="349"/>
      <c r="CPK41" s="349"/>
      <c r="CPL41" s="349"/>
      <c r="CPM41" s="349"/>
      <c r="CPN41" s="349"/>
      <c r="CPO41" s="349"/>
      <c r="CPP41" s="349"/>
      <c r="CPQ41" s="349"/>
      <c r="CPR41" s="349"/>
      <c r="CPS41" s="349"/>
      <c r="CPT41" s="349"/>
      <c r="CPU41" s="349"/>
      <c r="CPV41" s="349"/>
      <c r="CPW41" s="349"/>
      <c r="CPX41" s="349"/>
      <c r="CPY41" s="349"/>
      <c r="CPZ41" s="349"/>
      <c r="CQA41" s="349"/>
      <c r="CQB41" s="349"/>
      <c r="CQC41" s="349"/>
      <c r="CQD41" s="349"/>
      <c r="CQE41" s="349"/>
      <c r="CQF41" s="349"/>
      <c r="CQG41" s="349"/>
      <c r="CQH41" s="349"/>
      <c r="CQI41" s="349"/>
      <c r="CQJ41" s="349"/>
      <c r="CQK41" s="349"/>
      <c r="CQL41" s="349"/>
      <c r="CQM41" s="349"/>
      <c r="CQN41" s="349"/>
      <c r="CQO41" s="349"/>
      <c r="CQP41" s="349"/>
      <c r="CQQ41" s="349"/>
      <c r="CQR41" s="349"/>
      <c r="CQS41" s="349"/>
      <c r="CQT41" s="349"/>
      <c r="CQU41" s="349"/>
      <c r="CQV41" s="349"/>
      <c r="CQW41" s="349"/>
      <c r="CQX41" s="349"/>
      <c r="CQY41" s="349"/>
      <c r="CQZ41" s="349"/>
      <c r="CRA41" s="349"/>
      <c r="CRB41" s="349"/>
      <c r="CRC41" s="349"/>
      <c r="CRD41" s="349"/>
      <c r="CRE41" s="349"/>
      <c r="CRF41" s="349"/>
      <c r="CRG41" s="349"/>
      <c r="CRH41" s="349"/>
      <c r="CRI41" s="349"/>
      <c r="CRJ41" s="349"/>
      <c r="CRK41" s="349"/>
      <c r="CRL41" s="349"/>
      <c r="CRM41" s="349"/>
      <c r="CRN41" s="349"/>
      <c r="CRO41" s="349"/>
      <c r="CRP41" s="349"/>
      <c r="CRQ41" s="349"/>
      <c r="CRR41" s="349"/>
      <c r="CRS41" s="349"/>
      <c r="CRT41" s="349"/>
      <c r="CRU41" s="349"/>
      <c r="CRV41" s="349"/>
      <c r="CRW41" s="349"/>
      <c r="CRX41" s="349"/>
      <c r="CRY41" s="349"/>
      <c r="CRZ41" s="349"/>
      <c r="CSA41" s="349"/>
      <c r="CSB41" s="349"/>
      <c r="CSC41" s="349"/>
      <c r="CSD41" s="349"/>
      <c r="CSE41" s="349"/>
      <c r="CSF41" s="349"/>
      <c r="CSG41" s="349"/>
      <c r="CSH41" s="349"/>
      <c r="CSI41" s="349"/>
      <c r="CSJ41" s="349"/>
      <c r="CSK41" s="349"/>
      <c r="CSL41" s="349"/>
      <c r="CSM41" s="349"/>
      <c r="CSN41" s="349"/>
      <c r="CSO41" s="349"/>
      <c r="CSP41" s="349"/>
      <c r="CSQ41" s="349"/>
      <c r="CSR41" s="349"/>
      <c r="CSS41" s="349"/>
      <c r="CST41" s="349"/>
      <c r="CSU41" s="349"/>
      <c r="CSV41" s="349"/>
      <c r="CSW41" s="349"/>
      <c r="CSX41" s="349"/>
      <c r="CSY41" s="349"/>
      <c r="CSZ41" s="349"/>
      <c r="CTA41" s="349"/>
      <c r="CTB41" s="349"/>
      <c r="CTC41" s="349"/>
      <c r="CTD41" s="349"/>
      <c r="CTE41" s="349"/>
      <c r="CTF41" s="349"/>
      <c r="CTG41" s="349"/>
      <c r="CTH41" s="349"/>
      <c r="CTI41" s="349"/>
      <c r="CTJ41" s="349"/>
      <c r="CTK41" s="349"/>
      <c r="CTL41" s="349"/>
      <c r="CTM41" s="349"/>
      <c r="CTN41" s="349"/>
      <c r="CTO41" s="349"/>
      <c r="CTP41" s="349"/>
      <c r="CTQ41" s="349"/>
      <c r="CTR41" s="349"/>
      <c r="CTS41" s="349"/>
      <c r="CTT41" s="349"/>
      <c r="CTU41" s="349"/>
      <c r="CTV41" s="349"/>
      <c r="CTW41" s="349"/>
      <c r="CTX41" s="349"/>
      <c r="CTY41" s="349"/>
      <c r="CTZ41" s="349"/>
      <c r="CUA41" s="349"/>
      <c r="CUB41" s="349"/>
      <c r="CUC41" s="349"/>
      <c r="CUD41" s="349"/>
      <c r="CUE41" s="349"/>
      <c r="CUF41" s="349"/>
      <c r="CUG41" s="349"/>
      <c r="CUH41" s="349"/>
      <c r="CUI41" s="349"/>
      <c r="CUJ41" s="349"/>
      <c r="CUK41" s="349"/>
      <c r="CUL41" s="349"/>
      <c r="CUM41" s="349"/>
      <c r="CUN41" s="349"/>
      <c r="CUO41" s="349"/>
      <c r="CUP41" s="349"/>
      <c r="CUQ41" s="349"/>
      <c r="CUR41" s="349"/>
      <c r="CUS41" s="349"/>
      <c r="CUT41" s="349"/>
      <c r="CUU41" s="349"/>
      <c r="CUV41" s="349"/>
      <c r="CUW41" s="349"/>
      <c r="CUX41" s="349"/>
      <c r="CUY41" s="349"/>
      <c r="CUZ41" s="349"/>
      <c r="CVA41" s="349"/>
      <c r="CVB41" s="349"/>
      <c r="CVC41" s="349"/>
      <c r="CVD41" s="349"/>
      <c r="CVE41" s="349"/>
      <c r="CVF41" s="349"/>
      <c r="CVG41" s="349"/>
      <c r="CVH41" s="349"/>
      <c r="CVI41" s="349"/>
      <c r="CVJ41" s="349"/>
      <c r="CVK41" s="349"/>
      <c r="CVL41" s="349"/>
      <c r="CVM41" s="349"/>
      <c r="CVN41" s="349"/>
      <c r="CVO41" s="349"/>
      <c r="CVP41" s="349"/>
      <c r="CVQ41" s="349"/>
      <c r="CVR41" s="349"/>
      <c r="CVS41" s="349"/>
      <c r="CVT41" s="349"/>
      <c r="CVU41" s="349"/>
      <c r="CVV41" s="349"/>
      <c r="CVW41" s="349"/>
      <c r="CVX41" s="349"/>
      <c r="CVY41" s="349"/>
      <c r="CVZ41" s="349"/>
      <c r="CWA41" s="349"/>
      <c r="CWB41" s="349"/>
      <c r="CWC41" s="349"/>
      <c r="CWD41" s="349"/>
      <c r="CWE41" s="349"/>
      <c r="CWF41" s="349"/>
      <c r="CWG41" s="349"/>
      <c r="CWH41" s="349"/>
      <c r="CWI41" s="349"/>
      <c r="CWJ41" s="349"/>
      <c r="CWK41" s="349"/>
      <c r="CWL41" s="349"/>
      <c r="CWM41" s="349"/>
      <c r="CWN41" s="349"/>
      <c r="CWO41" s="349"/>
      <c r="CWP41" s="349"/>
      <c r="CWQ41" s="349"/>
      <c r="CWR41" s="349"/>
      <c r="CWS41" s="349"/>
      <c r="CWT41" s="349"/>
      <c r="CWU41" s="349"/>
      <c r="CWV41" s="349"/>
      <c r="CWW41" s="349"/>
      <c r="CWX41" s="349"/>
      <c r="CWY41" s="349"/>
      <c r="CWZ41" s="349"/>
      <c r="CXA41" s="349"/>
      <c r="CXB41" s="349"/>
      <c r="CXC41" s="349"/>
      <c r="CXD41" s="349"/>
      <c r="CXE41" s="349"/>
      <c r="CXF41" s="349"/>
      <c r="CXG41" s="349"/>
      <c r="CXH41" s="349"/>
      <c r="CXI41" s="349"/>
      <c r="CXJ41" s="349"/>
      <c r="CXK41" s="349"/>
      <c r="CXL41" s="349"/>
      <c r="CXM41" s="349"/>
      <c r="CXN41" s="349"/>
      <c r="CXO41" s="349"/>
      <c r="CXP41" s="349"/>
      <c r="CXQ41" s="349"/>
      <c r="CXR41" s="349"/>
      <c r="CXS41" s="349"/>
      <c r="CXT41" s="349"/>
      <c r="CXU41" s="349"/>
      <c r="CXV41" s="349"/>
      <c r="CXW41" s="349"/>
      <c r="CXX41" s="349"/>
      <c r="CXY41" s="349"/>
      <c r="CXZ41" s="349"/>
      <c r="CYA41" s="349"/>
      <c r="CYB41" s="349"/>
      <c r="CYC41" s="349"/>
      <c r="CYD41" s="349"/>
      <c r="CYE41" s="349"/>
      <c r="CYF41" s="349"/>
      <c r="CYG41" s="349"/>
      <c r="CYH41" s="349"/>
      <c r="CYI41" s="349"/>
      <c r="CYJ41" s="349"/>
      <c r="CYK41" s="349"/>
      <c r="CYL41" s="349"/>
      <c r="CYM41" s="349"/>
      <c r="CYN41" s="349"/>
      <c r="CYO41" s="349"/>
      <c r="CYP41" s="349"/>
      <c r="CYQ41" s="349"/>
      <c r="CYR41" s="349"/>
      <c r="CYS41" s="349"/>
      <c r="CYT41" s="349"/>
      <c r="CYU41" s="349"/>
      <c r="CYV41" s="349"/>
      <c r="CYW41" s="349"/>
      <c r="CYX41" s="349"/>
      <c r="CYY41" s="349"/>
      <c r="CYZ41" s="349"/>
      <c r="CZA41" s="349"/>
      <c r="CZB41" s="349"/>
      <c r="CZC41" s="349"/>
      <c r="CZD41" s="349"/>
      <c r="CZE41" s="349"/>
      <c r="CZF41" s="349"/>
      <c r="CZG41" s="349"/>
      <c r="CZH41" s="349"/>
      <c r="CZI41" s="349"/>
      <c r="CZJ41" s="349"/>
      <c r="CZK41" s="349"/>
      <c r="CZL41" s="349"/>
      <c r="CZM41" s="349"/>
      <c r="CZN41" s="349"/>
      <c r="CZO41" s="349"/>
      <c r="CZP41" s="349"/>
      <c r="CZQ41" s="349"/>
      <c r="CZR41" s="349"/>
      <c r="CZS41" s="349"/>
      <c r="CZT41" s="349"/>
      <c r="CZU41" s="349"/>
      <c r="CZV41" s="349"/>
      <c r="CZW41" s="349"/>
      <c r="CZX41" s="349"/>
      <c r="CZY41" s="349"/>
      <c r="CZZ41" s="349"/>
      <c r="DAA41" s="349"/>
      <c r="DAB41" s="349"/>
      <c r="DAC41" s="349"/>
      <c r="DAD41" s="349"/>
      <c r="DAE41" s="349"/>
      <c r="DAF41" s="349"/>
      <c r="DAG41" s="349"/>
      <c r="DAH41" s="349"/>
      <c r="DAI41" s="349"/>
      <c r="DAJ41" s="349"/>
      <c r="DAK41" s="349"/>
      <c r="DAL41" s="349"/>
      <c r="DAM41" s="349"/>
      <c r="DAN41" s="349"/>
      <c r="DAO41" s="349"/>
      <c r="DAP41" s="349"/>
      <c r="DAQ41" s="349"/>
      <c r="DAR41" s="349"/>
      <c r="DAS41" s="349"/>
      <c r="DAT41" s="349"/>
      <c r="DAU41" s="349"/>
      <c r="DAV41" s="349"/>
      <c r="DAW41" s="349"/>
      <c r="DAX41" s="349"/>
      <c r="DAY41" s="349"/>
      <c r="DAZ41" s="349"/>
      <c r="DBA41" s="349"/>
      <c r="DBB41" s="349"/>
      <c r="DBC41" s="349"/>
      <c r="DBD41" s="349"/>
      <c r="DBE41" s="349"/>
      <c r="DBF41" s="349"/>
      <c r="DBG41" s="349"/>
      <c r="DBH41" s="349"/>
      <c r="DBI41" s="349"/>
      <c r="DBJ41" s="349"/>
      <c r="DBK41" s="349"/>
      <c r="DBL41" s="349"/>
      <c r="DBM41" s="349"/>
      <c r="DBN41" s="349"/>
      <c r="DBO41" s="349"/>
      <c r="DBP41" s="349"/>
      <c r="DBQ41" s="349"/>
      <c r="DBR41" s="349"/>
      <c r="DBS41" s="349"/>
      <c r="DBT41" s="349"/>
      <c r="DBU41" s="349"/>
      <c r="DBV41" s="349"/>
      <c r="DBW41" s="349"/>
      <c r="DBX41" s="349"/>
      <c r="DBY41" s="349"/>
      <c r="DBZ41" s="349"/>
      <c r="DCA41" s="349"/>
      <c r="DCB41" s="349"/>
      <c r="DCC41" s="349"/>
      <c r="DCD41" s="349"/>
      <c r="DCE41" s="349"/>
      <c r="DCF41" s="349"/>
      <c r="DCG41" s="349"/>
      <c r="DCH41" s="349"/>
      <c r="DCI41" s="349"/>
      <c r="DCJ41" s="349"/>
      <c r="DCK41" s="349"/>
      <c r="DCL41" s="349"/>
      <c r="DCM41" s="349"/>
      <c r="DCN41" s="349"/>
      <c r="DCO41" s="349"/>
      <c r="DCP41" s="349"/>
      <c r="DCQ41" s="349"/>
      <c r="DCR41" s="349"/>
      <c r="DCS41" s="349"/>
      <c r="DCT41" s="349"/>
      <c r="DCU41" s="349"/>
      <c r="DCV41" s="349"/>
      <c r="DCW41" s="349"/>
      <c r="DCX41" s="349"/>
      <c r="DCY41" s="349"/>
      <c r="DCZ41" s="349"/>
      <c r="DDA41" s="349"/>
      <c r="DDB41" s="349"/>
      <c r="DDC41" s="349"/>
      <c r="DDD41" s="349"/>
      <c r="DDE41" s="349"/>
      <c r="DDF41" s="349"/>
      <c r="DDG41" s="349"/>
      <c r="DDH41" s="349"/>
      <c r="DDI41" s="349"/>
      <c r="DDJ41" s="349"/>
      <c r="DDK41" s="349"/>
      <c r="DDL41" s="349"/>
      <c r="DDM41" s="349"/>
      <c r="DDN41" s="349"/>
      <c r="DDO41" s="349"/>
      <c r="DDP41" s="349"/>
      <c r="DDQ41" s="349"/>
      <c r="DDR41" s="349"/>
      <c r="DDS41" s="349"/>
      <c r="DDT41" s="349"/>
      <c r="DDU41" s="349"/>
      <c r="DDV41" s="349"/>
      <c r="DDW41" s="349"/>
      <c r="DDX41" s="349"/>
      <c r="DDY41" s="349"/>
      <c r="DDZ41" s="349"/>
      <c r="DEA41" s="349"/>
      <c r="DEB41" s="349"/>
      <c r="DEC41" s="349"/>
      <c r="DED41" s="349"/>
      <c r="DEE41" s="349"/>
      <c r="DEF41" s="349"/>
      <c r="DEG41" s="349"/>
      <c r="DEH41" s="349"/>
      <c r="DEI41" s="349"/>
      <c r="DEJ41" s="349"/>
      <c r="DEK41" s="349"/>
      <c r="DEL41" s="349"/>
      <c r="DEM41" s="349"/>
      <c r="DEN41" s="349"/>
      <c r="DEO41" s="349"/>
      <c r="DEP41" s="349"/>
      <c r="DEQ41" s="349"/>
      <c r="DER41" s="349"/>
      <c r="DES41" s="349"/>
      <c r="DET41" s="349"/>
      <c r="DEU41" s="349"/>
      <c r="DEV41" s="349"/>
      <c r="DEW41" s="349"/>
      <c r="DEX41" s="349"/>
      <c r="DEY41" s="349"/>
      <c r="DEZ41" s="349"/>
      <c r="DFA41" s="349"/>
      <c r="DFB41" s="349"/>
      <c r="DFC41" s="349"/>
      <c r="DFD41" s="349"/>
      <c r="DFE41" s="349"/>
      <c r="DFF41" s="349"/>
      <c r="DFG41" s="349"/>
      <c r="DFH41" s="349"/>
      <c r="DFI41" s="349"/>
      <c r="DFJ41" s="349"/>
      <c r="DFK41" s="349"/>
      <c r="DFL41" s="349"/>
      <c r="DFM41" s="349"/>
      <c r="DFN41" s="349"/>
      <c r="DFO41" s="349"/>
      <c r="DFP41" s="349"/>
      <c r="DFQ41" s="349"/>
      <c r="DFR41" s="349"/>
      <c r="DFS41" s="349"/>
      <c r="DFT41" s="349"/>
      <c r="DFU41" s="349"/>
      <c r="DFV41" s="349"/>
      <c r="DFW41" s="349"/>
      <c r="DFX41" s="349"/>
      <c r="DFY41" s="349"/>
      <c r="DFZ41" s="349"/>
      <c r="DGA41" s="349"/>
      <c r="DGB41" s="349"/>
      <c r="DGC41" s="349"/>
      <c r="DGD41" s="349"/>
      <c r="DGE41" s="349"/>
      <c r="DGF41" s="349"/>
      <c r="DGG41" s="349"/>
      <c r="DGH41" s="349"/>
      <c r="DGI41" s="349"/>
      <c r="DGJ41" s="349"/>
      <c r="DGK41" s="349"/>
      <c r="DGL41" s="349"/>
      <c r="DGM41" s="349"/>
      <c r="DGN41" s="349"/>
      <c r="DGO41" s="349"/>
      <c r="DGP41" s="349"/>
      <c r="DGQ41" s="349"/>
      <c r="DGR41" s="349"/>
      <c r="DGS41" s="349"/>
      <c r="DGT41" s="349"/>
      <c r="DGU41" s="349"/>
      <c r="DGV41" s="349"/>
      <c r="DGW41" s="349"/>
      <c r="DGX41" s="349"/>
      <c r="DGY41" s="349"/>
      <c r="DGZ41" s="349"/>
      <c r="DHA41" s="349"/>
      <c r="DHB41" s="349"/>
      <c r="DHC41" s="349"/>
      <c r="DHD41" s="349"/>
      <c r="DHE41" s="349"/>
      <c r="DHF41" s="349"/>
      <c r="DHG41" s="349"/>
      <c r="DHH41" s="349"/>
      <c r="DHI41" s="349"/>
      <c r="DHJ41" s="349"/>
      <c r="DHK41" s="349"/>
      <c r="DHL41" s="349"/>
      <c r="DHM41" s="349"/>
      <c r="DHN41" s="349"/>
      <c r="DHO41" s="349"/>
      <c r="DHP41" s="349"/>
      <c r="DHQ41" s="349"/>
      <c r="DHR41" s="349"/>
      <c r="DHS41" s="349"/>
      <c r="DHT41" s="349"/>
      <c r="DHU41" s="349"/>
      <c r="DHV41" s="349"/>
      <c r="DHW41" s="349"/>
      <c r="DHX41" s="349"/>
      <c r="DHY41" s="349"/>
      <c r="DHZ41" s="349"/>
      <c r="DIA41" s="349"/>
      <c r="DIB41" s="349"/>
      <c r="DIC41" s="349"/>
      <c r="DID41" s="349"/>
      <c r="DIE41" s="349"/>
      <c r="DIF41" s="349"/>
      <c r="DIG41" s="349"/>
      <c r="DIH41" s="349"/>
      <c r="DII41" s="349"/>
      <c r="DIJ41" s="349"/>
      <c r="DIK41" s="349"/>
      <c r="DIL41" s="349"/>
      <c r="DIM41" s="349"/>
      <c r="DIN41" s="349"/>
      <c r="DIO41" s="349"/>
      <c r="DIP41" s="349"/>
      <c r="DIQ41" s="349"/>
      <c r="DIR41" s="349"/>
      <c r="DIS41" s="349"/>
      <c r="DIT41" s="349"/>
      <c r="DIU41" s="349"/>
      <c r="DIV41" s="349"/>
      <c r="DIW41" s="349"/>
      <c r="DIX41" s="349"/>
      <c r="DIY41" s="349"/>
      <c r="DIZ41" s="349"/>
      <c r="DJA41" s="349"/>
      <c r="DJB41" s="349"/>
      <c r="DJC41" s="349"/>
      <c r="DJD41" s="349"/>
      <c r="DJE41" s="349"/>
      <c r="DJF41" s="349"/>
      <c r="DJG41" s="349"/>
      <c r="DJH41" s="349"/>
      <c r="DJI41" s="349"/>
      <c r="DJJ41" s="349"/>
      <c r="DJK41" s="349"/>
      <c r="DJL41" s="349"/>
      <c r="DJM41" s="349"/>
      <c r="DJN41" s="349"/>
      <c r="DJO41" s="349"/>
      <c r="DJP41" s="349"/>
      <c r="DJQ41" s="349"/>
      <c r="DJR41" s="349"/>
      <c r="DJS41" s="349"/>
      <c r="DJT41" s="349"/>
      <c r="DJU41" s="349"/>
      <c r="DJV41" s="349"/>
      <c r="DJW41" s="349"/>
      <c r="DJX41" s="349"/>
      <c r="DJY41" s="349"/>
      <c r="DJZ41" s="349"/>
      <c r="DKA41" s="349"/>
      <c r="DKB41" s="349"/>
      <c r="DKC41" s="349"/>
      <c r="DKD41" s="349"/>
      <c r="DKE41" s="349"/>
      <c r="DKF41" s="349"/>
      <c r="DKG41" s="349"/>
      <c r="DKH41" s="349"/>
      <c r="DKI41" s="349"/>
      <c r="DKJ41" s="349"/>
      <c r="DKK41" s="349"/>
      <c r="DKL41" s="349"/>
      <c r="DKM41" s="349"/>
      <c r="DKN41" s="349"/>
      <c r="DKO41" s="349"/>
      <c r="DKP41" s="349"/>
      <c r="DKQ41" s="349"/>
      <c r="DKR41" s="349"/>
      <c r="DKS41" s="349"/>
      <c r="DKT41" s="349"/>
      <c r="DKU41" s="349"/>
      <c r="DKV41" s="349"/>
      <c r="DKW41" s="349"/>
      <c r="DKX41" s="349"/>
      <c r="DKY41" s="349"/>
      <c r="DKZ41" s="349"/>
      <c r="DLA41" s="349"/>
      <c r="DLB41" s="349"/>
      <c r="DLC41" s="349"/>
      <c r="DLD41" s="349"/>
      <c r="DLE41" s="349"/>
      <c r="DLF41" s="349"/>
      <c r="DLG41" s="349"/>
      <c r="DLH41" s="349"/>
      <c r="DLI41" s="349"/>
      <c r="DLJ41" s="349"/>
      <c r="DLK41" s="349"/>
      <c r="DLL41" s="349"/>
      <c r="DLM41" s="349"/>
      <c r="DLN41" s="349"/>
      <c r="DLO41" s="349"/>
      <c r="DLP41" s="349"/>
      <c r="DLQ41" s="349"/>
      <c r="DLR41" s="349"/>
      <c r="DLS41" s="349"/>
      <c r="DLT41" s="349"/>
      <c r="DLU41" s="349"/>
      <c r="DLV41" s="349"/>
      <c r="DLW41" s="349"/>
      <c r="DLX41" s="349"/>
      <c r="DLY41" s="349"/>
      <c r="DLZ41" s="349"/>
      <c r="DMA41" s="349"/>
      <c r="DMB41" s="349"/>
      <c r="DMC41" s="349"/>
      <c r="DMD41" s="349"/>
      <c r="DME41" s="349"/>
      <c r="DMF41" s="349"/>
      <c r="DMG41" s="349"/>
      <c r="DMH41" s="349"/>
      <c r="DMI41" s="349"/>
      <c r="DMJ41" s="349"/>
      <c r="DMK41" s="349"/>
      <c r="DML41" s="349"/>
      <c r="DMM41" s="349"/>
      <c r="DMN41" s="349"/>
      <c r="DMO41" s="349"/>
      <c r="DMP41" s="349"/>
      <c r="DMQ41" s="349"/>
      <c r="DMR41" s="349"/>
      <c r="DMS41" s="349"/>
      <c r="DMT41" s="349"/>
      <c r="DMU41" s="349"/>
      <c r="DMV41" s="349"/>
      <c r="DMW41" s="349"/>
      <c r="DMX41" s="349"/>
      <c r="DMY41" s="349"/>
      <c r="DMZ41" s="349"/>
      <c r="DNA41" s="349"/>
      <c r="DNB41" s="349"/>
      <c r="DNC41" s="349"/>
      <c r="DND41" s="349"/>
      <c r="DNE41" s="349"/>
      <c r="DNF41" s="349"/>
      <c r="DNG41" s="349"/>
      <c r="DNH41" s="349"/>
      <c r="DNI41" s="349"/>
      <c r="DNJ41" s="349"/>
      <c r="DNK41" s="349"/>
      <c r="DNL41" s="349"/>
      <c r="DNM41" s="349"/>
      <c r="DNN41" s="349"/>
      <c r="DNO41" s="349"/>
      <c r="DNP41" s="349"/>
      <c r="DNQ41" s="349"/>
      <c r="DNR41" s="349"/>
      <c r="DNS41" s="349"/>
      <c r="DNT41" s="349"/>
      <c r="DNU41" s="349"/>
      <c r="DNV41" s="349"/>
      <c r="DNW41" s="349"/>
      <c r="DNX41" s="349"/>
      <c r="DNY41" s="349"/>
      <c r="DNZ41" s="349"/>
      <c r="DOA41" s="349"/>
      <c r="DOB41" s="349"/>
      <c r="DOC41" s="349"/>
      <c r="DOD41" s="349"/>
      <c r="DOE41" s="349"/>
      <c r="DOF41" s="349"/>
      <c r="DOG41" s="349"/>
      <c r="DOH41" s="349"/>
      <c r="DOI41" s="349"/>
      <c r="DOJ41" s="349"/>
      <c r="DOK41" s="349"/>
      <c r="DOL41" s="349"/>
      <c r="DOM41" s="349"/>
      <c r="DON41" s="349"/>
      <c r="DOO41" s="349"/>
      <c r="DOP41" s="349"/>
      <c r="DOQ41" s="349"/>
      <c r="DOR41" s="349"/>
      <c r="DOS41" s="349"/>
      <c r="DOT41" s="349"/>
      <c r="DOU41" s="349"/>
      <c r="DOV41" s="349"/>
      <c r="DOW41" s="349"/>
      <c r="DOX41" s="349"/>
      <c r="DOY41" s="349"/>
      <c r="DOZ41" s="349"/>
      <c r="DPA41" s="349"/>
      <c r="DPB41" s="349"/>
      <c r="DPC41" s="349"/>
      <c r="DPD41" s="349"/>
      <c r="DPE41" s="349"/>
      <c r="DPF41" s="349"/>
      <c r="DPG41" s="349"/>
      <c r="DPH41" s="349"/>
      <c r="DPI41" s="349"/>
      <c r="DPJ41" s="349"/>
      <c r="DPK41" s="349"/>
      <c r="DPL41" s="349"/>
      <c r="DPM41" s="349"/>
      <c r="DPN41" s="349"/>
      <c r="DPO41" s="349"/>
      <c r="DPP41" s="349"/>
      <c r="DPQ41" s="349"/>
      <c r="DPR41" s="349"/>
      <c r="DPS41" s="349"/>
      <c r="DPT41" s="349"/>
      <c r="DPU41" s="349"/>
      <c r="DPV41" s="349"/>
      <c r="DPW41" s="349"/>
      <c r="DPX41" s="349"/>
      <c r="DPY41" s="349"/>
      <c r="DPZ41" s="349"/>
      <c r="DQA41" s="349"/>
      <c r="DQB41" s="349"/>
      <c r="DQC41" s="349"/>
      <c r="DQD41" s="349"/>
      <c r="DQE41" s="349"/>
      <c r="DQF41" s="349"/>
      <c r="DQG41" s="349"/>
      <c r="DQH41" s="349"/>
      <c r="DQI41" s="349"/>
      <c r="DQJ41" s="349"/>
      <c r="DQK41" s="349"/>
      <c r="DQL41" s="349"/>
      <c r="DQM41" s="349"/>
      <c r="DQN41" s="349"/>
      <c r="DQO41" s="349"/>
      <c r="DQP41" s="349"/>
      <c r="DQQ41" s="349"/>
      <c r="DQR41" s="349"/>
      <c r="DQS41" s="349"/>
      <c r="DQT41" s="349"/>
      <c r="DQU41" s="349"/>
      <c r="DQV41" s="349"/>
      <c r="DQW41" s="349"/>
      <c r="DQX41" s="349"/>
      <c r="DQY41" s="349"/>
      <c r="DQZ41" s="349"/>
      <c r="DRA41" s="349"/>
      <c r="DRB41" s="349"/>
      <c r="DRC41" s="349"/>
      <c r="DRD41" s="349"/>
      <c r="DRE41" s="349"/>
      <c r="DRF41" s="349"/>
      <c r="DRG41" s="349"/>
      <c r="DRH41" s="349"/>
      <c r="DRI41" s="349"/>
      <c r="DRJ41" s="349"/>
      <c r="DRK41" s="349"/>
      <c r="DRL41" s="349"/>
      <c r="DRM41" s="349"/>
      <c r="DRN41" s="349"/>
      <c r="DRO41" s="349"/>
      <c r="DRP41" s="349"/>
      <c r="DRQ41" s="349"/>
      <c r="DRR41" s="349"/>
      <c r="DRS41" s="349"/>
      <c r="DRT41" s="349"/>
      <c r="DRU41" s="349"/>
      <c r="DRV41" s="349"/>
      <c r="DRW41" s="349"/>
      <c r="DRX41" s="349"/>
      <c r="DRY41" s="349"/>
      <c r="DRZ41" s="349"/>
      <c r="DSA41" s="349"/>
      <c r="DSB41" s="349"/>
      <c r="DSC41" s="349"/>
      <c r="DSD41" s="349"/>
      <c r="DSE41" s="349"/>
      <c r="DSF41" s="349"/>
      <c r="DSG41" s="349"/>
      <c r="DSH41" s="349"/>
      <c r="DSI41" s="349"/>
      <c r="DSJ41" s="349"/>
      <c r="DSK41" s="349"/>
      <c r="DSL41" s="349"/>
      <c r="DSM41" s="349"/>
      <c r="DSN41" s="349"/>
      <c r="DSO41" s="349"/>
      <c r="DSP41" s="349"/>
      <c r="DSQ41" s="349"/>
      <c r="DSR41" s="349"/>
      <c r="DSS41" s="349"/>
      <c r="DST41" s="349"/>
      <c r="DSU41" s="349"/>
      <c r="DSV41" s="349"/>
      <c r="DSW41" s="349"/>
      <c r="DSX41" s="349"/>
      <c r="DSY41" s="349"/>
      <c r="DSZ41" s="349"/>
      <c r="DTA41" s="349"/>
      <c r="DTB41" s="349"/>
      <c r="DTC41" s="349"/>
      <c r="DTD41" s="349"/>
      <c r="DTE41" s="349"/>
      <c r="DTF41" s="349"/>
      <c r="DTG41" s="349"/>
      <c r="DTH41" s="349"/>
      <c r="DTI41" s="349"/>
      <c r="DTJ41" s="349"/>
      <c r="DTK41" s="349"/>
      <c r="DTL41" s="349"/>
      <c r="DTM41" s="349"/>
      <c r="DTN41" s="349"/>
      <c r="DTO41" s="349"/>
      <c r="DTP41" s="349"/>
      <c r="DTQ41" s="349"/>
      <c r="DTR41" s="349"/>
      <c r="DTS41" s="349"/>
      <c r="DTT41" s="349"/>
      <c r="DTU41" s="349"/>
      <c r="DTV41" s="349"/>
      <c r="DTW41" s="349"/>
      <c r="DTX41" s="349"/>
      <c r="DTY41" s="349"/>
      <c r="DTZ41" s="349"/>
      <c r="DUA41" s="349"/>
      <c r="DUB41" s="349"/>
      <c r="DUC41" s="349"/>
      <c r="DUD41" s="349"/>
      <c r="DUE41" s="349"/>
      <c r="DUF41" s="349"/>
      <c r="DUG41" s="349"/>
      <c r="DUH41" s="349"/>
      <c r="DUI41" s="349"/>
      <c r="DUJ41" s="349"/>
      <c r="DUK41" s="349"/>
      <c r="DUL41" s="349"/>
      <c r="DUM41" s="349"/>
      <c r="DUN41" s="349"/>
      <c r="DUO41" s="349"/>
      <c r="DUP41" s="349"/>
      <c r="DUQ41" s="349"/>
      <c r="DUR41" s="349"/>
      <c r="DUS41" s="349"/>
      <c r="DUT41" s="349"/>
      <c r="DUU41" s="349"/>
      <c r="DUV41" s="349"/>
      <c r="DUW41" s="349"/>
      <c r="DUX41" s="349"/>
      <c r="DUY41" s="349"/>
      <c r="DUZ41" s="349"/>
      <c r="DVA41" s="349"/>
      <c r="DVB41" s="349"/>
      <c r="DVC41" s="349"/>
      <c r="DVD41" s="349"/>
      <c r="DVE41" s="349"/>
      <c r="DVF41" s="349"/>
      <c r="DVG41" s="349"/>
      <c r="DVH41" s="349"/>
      <c r="DVI41" s="349"/>
      <c r="DVJ41" s="349"/>
      <c r="DVK41" s="349"/>
      <c r="DVL41" s="349"/>
      <c r="DVM41" s="349"/>
      <c r="DVN41" s="349"/>
      <c r="DVO41" s="349"/>
      <c r="DVP41" s="349"/>
      <c r="DVQ41" s="349"/>
      <c r="DVR41" s="349"/>
      <c r="DVS41" s="349"/>
      <c r="DVT41" s="349"/>
      <c r="DVU41" s="349"/>
      <c r="DVV41" s="349"/>
      <c r="DVW41" s="349"/>
      <c r="DVX41" s="349"/>
      <c r="DVY41" s="349"/>
      <c r="DVZ41" s="349"/>
      <c r="DWA41" s="349"/>
      <c r="DWB41" s="349"/>
      <c r="DWC41" s="349"/>
      <c r="DWD41" s="349"/>
      <c r="DWE41" s="349"/>
      <c r="DWF41" s="349"/>
      <c r="DWG41" s="349"/>
      <c r="DWH41" s="349"/>
      <c r="DWI41" s="349"/>
      <c r="DWJ41" s="349"/>
      <c r="DWK41" s="349"/>
      <c r="DWL41" s="349"/>
      <c r="DWM41" s="349"/>
      <c r="DWN41" s="349"/>
      <c r="DWO41" s="349"/>
      <c r="DWP41" s="349"/>
      <c r="DWQ41" s="349"/>
      <c r="DWR41" s="349"/>
      <c r="DWS41" s="349"/>
      <c r="DWT41" s="349"/>
      <c r="DWU41" s="349"/>
      <c r="DWV41" s="349"/>
      <c r="DWW41" s="349"/>
      <c r="DWX41" s="349"/>
      <c r="DWY41" s="349"/>
      <c r="DWZ41" s="349"/>
      <c r="DXA41" s="349"/>
      <c r="DXB41" s="349"/>
      <c r="DXC41" s="349"/>
      <c r="DXD41" s="349"/>
      <c r="DXE41" s="349"/>
      <c r="DXF41" s="349"/>
      <c r="DXG41" s="349"/>
      <c r="DXH41" s="349"/>
      <c r="DXI41" s="349"/>
      <c r="DXJ41" s="349"/>
      <c r="DXK41" s="349"/>
      <c r="DXL41" s="349"/>
      <c r="DXM41" s="349"/>
      <c r="DXN41" s="349"/>
      <c r="DXO41" s="349"/>
      <c r="DXP41" s="349"/>
      <c r="DXQ41" s="349"/>
      <c r="DXR41" s="349"/>
      <c r="DXS41" s="349"/>
      <c r="DXT41" s="349"/>
      <c r="DXU41" s="349"/>
      <c r="DXV41" s="349"/>
      <c r="DXW41" s="349"/>
      <c r="DXX41" s="349"/>
      <c r="DXY41" s="349"/>
      <c r="DXZ41" s="349"/>
      <c r="DYA41" s="349"/>
      <c r="DYB41" s="349"/>
      <c r="DYC41" s="349"/>
      <c r="DYD41" s="349"/>
      <c r="DYE41" s="349"/>
      <c r="DYF41" s="349"/>
      <c r="DYG41" s="349"/>
      <c r="DYH41" s="349"/>
      <c r="DYI41" s="349"/>
      <c r="DYJ41" s="349"/>
      <c r="DYK41" s="349"/>
      <c r="DYL41" s="349"/>
      <c r="DYM41" s="349"/>
      <c r="DYN41" s="349"/>
      <c r="DYO41" s="349"/>
      <c r="DYP41" s="349"/>
      <c r="DYQ41" s="349"/>
      <c r="DYR41" s="349"/>
      <c r="DYS41" s="349"/>
      <c r="DYT41" s="349"/>
      <c r="DYU41" s="349"/>
      <c r="DYV41" s="349"/>
      <c r="DYW41" s="349"/>
      <c r="DYX41" s="349"/>
      <c r="DYY41" s="349"/>
      <c r="DYZ41" s="349"/>
      <c r="DZA41" s="349"/>
      <c r="DZB41" s="349"/>
      <c r="DZC41" s="349"/>
      <c r="DZD41" s="349"/>
      <c r="DZE41" s="349"/>
      <c r="DZF41" s="349"/>
      <c r="DZG41" s="349"/>
      <c r="DZH41" s="349"/>
      <c r="DZI41" s="349"/>
      <c r="DZJ41" s="349"/>
      <c r="DZK41" s="349"/>
      <c r="DZL41" s="349"/>
      <c r="DZM41" s="349"/>
      <c r="DZN41" s="349"/>
      <c r="DZO41" s="349"/>
      <c r="DZP41" s="349"/>
      <c r="DZQ41" s="349"/>
      <c r="DZR41" s="349"/>
      <c r="DZS41" s="349"/>
      <c r="DZT41" s="349"/>
      <c r="DZU41" s="349"/>
      <c r="DZV41" s="349"/>
      <c r="DZW41" s="349"/>
      <c r="DZX41" s="349"/>
      <c r="DZY41" s="349"/>
      <c r="DZZ41" s="349"/>
      <c r="EAA41" s="349"/>
      <c r="EAB41" s="349"/>
      <c r="EAC41" s="349"/>
      <c r="EAD41" s="349"/>
      <c r="EAE41" s="349"/>
      <c r="EAF41" s="349"/>
      <c r="EAG41" s="349"/>
      <c r="EAH41" s="349"/>
      <c r="EAI41" s="349"/>
      <c r="EAJ41" s="349"/>
      <c r="EAK41" s="349"/>
      <c r="EAL41" s="349"/>
      <c r="EAM41" s="349"/>
      <c r="EAN41" s="349"/>
      <c r="EAO41" s="349"/>
      <c r="EAP41" s="349"/>
      <c r="EAQ41" s="349"/>
      <c r="EAR41" s="349"/>
      <c r="EAS41" s="349"/>
      <c r="EAT41" s="349"/>
      <c r="EAU41" s="349"/>
      <c r="EAV41" s="349"/>
      <c r="EAW41" s="349"/>
      <c r="EAX41" s="349"/>
      <c r="EAY41" s="349"/>
      <c r="EAZ41" s="349"/>
      <c r="EBA41" s="349"/>
      <c r="EBB41" s="349"/>
      <c r="EBC41" s="349"/>
      <c r="EBD41" s="349"/>
      <c r="EBE41" s="349"/>
      <c r="EBF41" s="349"/>
      <c r="EBG41" s="349"/>
      <c r="EBH41" s="349"/>
      <c r="EBI41" s="349"/>
      <c r="EBJ41" s="349"/>
      <c r="EBK41" s="349"/>
      <c r="EBL41" s="349"/>
      <c r="EBM41" s="349"/>
      <c r="EBN41" s="349"/>
      <c r="EBO41" s="349"/>
      <c r="EBP41" s="349"/>
      <c r="EBQ41" s="349"/>
      <c r="EBR41" s="349"/>
      <c r="EBS41" s="349"/>
      <c r="EBT41" s="349"/>
      <c r="EBU41" s="349"/>
      <c r="EBV41" s="349"/>
      <c r="EBW41" s="349"/>
      <c r="EBX41" s="349"/>
      <c r="EBY41" s="349"/>
      <c r="EBZ41" s="349"/>
      <c r="ECA41" s="349"/>
      <c r="ECB41" s="349"/>
      <c r="ECC41" s="349"/>
      <c r="ECD41" s="349"/>
      <c r="ECE41" s="349"/>
      <c r="ECF41" s="349"/>
      <c r="ECG41" s="349"/>
      <c r="ECH41" s="349"/>
      <c r="ECI41" s="349"/>
      <c r="ECJ41" s="349"/>
      <c r="ECK41" s="349"/>
      <c r="ECL41" s="349"/>
      <c r="ECM41" s="349"/>
      <c r="ECN41" s="349"/>
      <c r="ECO41" s="349"/>
      <c r="ECP41" s="349"/>
      <c r="ECQ41" s="349"/>
      <c r="ECR41" s="349"/>
      <c r="ECS41" s="349"/>
      <c r="ECT41" s="349"/>
      <c r="ECU41" s="349"/>
      <c r="ECV41" s="349"/>
      <c r="ECW41" s="349"/>
      <c r="ECX41" s="349"/>
      <c r="ECY41" s="349"/>
      <c r="ECZ41" s="349"/>
      <c r="EDA41" s="349"/>
      <c r="EDB41" s="349"/>
      <c r="EDC41" s="349"/>
      <c r="EDD41" s="349"/>
      <c r="EDE41" s="349"/>
      <c r="EDF41" s="349"/>
      <c r="EDG41" s="349"/>
      <c r="EDH41" s="349"/>
      <c r="EDI41" s="349"/>
      <c r="EDJ41" s="349"/>
      <c r="EDK41" s="349"/>
      <c r="EDL41" s="349"/>
      <c r="EDM41" s="349"/>
      <c r="EDN41" s="349"/>
      <c r="EDO41" s="349"/>
      <c r="EDP41" s="349"/>
      <c r="EDQ41" s="349"/>
      <c r="EDR41" s="349"/>
      <c r="EDS41" s="349"/>
      <c r="EDT41" s="349"/>
      <c r="EDU41" s="349"/>
      <c r="EDV41" s="349"/>
      <c r="EDW41" s="349"/>
      <c r="EDX41" s="349"/>
      <c r="EDY41" s="349"/>
      <c r="EDZ41" s="349"/>
      <c r="EEA41" s="349"/>
      <c r="EEB41" s="349"/>
      <c r="EEC41" s="349"/>
      <c r="EED41" s="349"/>
      <c r="EEE41" s="349"/>
      <c r="EEF41" s="349"/>
      <c r="EEG41" s="349"/>
      <c r="EEH41" s="349"/>
      <c r="EEI41" s="349"/>
      <c r="EEJ41" s="349"/>
      <c r="EEK41" s="349"/>
      <c r="EEL41" s="349"/>
      <c r="EEM41" s="349"/>
      <c r="EEN41" s="349"/>
      <c r="EEO41" s="349"/>
      <c r="EEP41" s="349"/>
      <c r="EEQ41" s="349"/>
      <c r="EER41" s="349"/>
      <c r="EES41" s="349"/>
      <c r="EET41" s="349"/>
      <c r="EEU41" s="349"/>
      <c r="EEV41" s="349"/>
      <c r="EEW41" s="349"/>
      <c r="EEX41" s="349"/>
      <c r="EEY41" s="349"/>
      <c r="EEZ41" s="349"/>
      <c r="EFA41" s="349"/>
      <c r="EFB41" s="349"/>
      <c r="EFC41" s="349"/>
      <c r="EFD41" s="349"/>
      <c r="EFE41" s="349"/>
      <c r="EFF41" s="349"/>
      <c r="EFG41" s="349"/>
      <c r="EFH41" s="349"/>
      <c r="EFI41" s="349"/>
      <c r="EFJ41" s="349"/>
      <c r="EFK41" s="349"/>
      <c r="EFL41" s="349"/>
      <c r="EFM41" s="349"/>
      <c r="EFN41" s="349"/>
      <c r="EFO41" s="349"/>
      <c r="EFP41" s="349"/>
      <c r="EFQ41" s="349"/>
      <c r="EFR41" s="349"/>
      <c r="EFS41" s="349"/>
      <c r="EFT41" s="349"/>
      <c r="EFU41" s="349"/>
      <c r="EFV41" s="349"/>
      <c r="EFW41" s="349"/>
      <c r="EFX41" s="349"/>
      <c r="EFY41" s="349"/>
      <c r="EFZ41" s="349"/>
      <c r="EGA41" s="349"/>
      <c r="EGB41" s="349"/>
      <c r="EGC41" s="349"/>
      <c r="EGD41" s="349"/>
      <c r="EGE41" s="349"/>
      <c r="EGF41" s="349"/>
      <c r="EGG41" s="349"/>
      <c r="EGH41" s="349"/>
      <c r="EGI41" s="349"/>
      <c r="EGJ41" s="349"/>
      <c r="EGK41" s="349"/>
      <c r="EGL41" s="349"/>
      <c r="EGM41" s="349"/>
      <c r="EGN41" s="349"/>
      <c r="EGO41" s="349"/>
      <c r="EGP41" s="349"/>
      <c r="EGQ41" s="349"/>
      <c r="EGR41" s="349"/>
      <c r="EGS41" s="349"/>
      <c r="EGT41" s="349"/>
      <c r="EGU41" s="349"/>
      <c r="EGV41" s="349"/>
      <c r="EGW41" s="349"/>
      <c r="EGX41" s="349"/>
      <c r="EGY41" s="349"/>
      <c r="EGZ41" s="349"/>
      <c r="EHA41" s="349"/>
      <c r="EHB41" s="349"/>
      <c r="EHC41" s="349"/>
      <c r="EHD41" s="349"/>
      <c r="EHE41" s="349"/>
      <c r="EHF41" s="349"/>
      <c r="EHG41" s="349"/>
      <c r="EHH41" s="349"/>
      <c r="EHI41" s="349"/>
      <c r="EHJ41" s="349"/>
      <c r="EHK41" s="349"/>
      <c r="EHL41" s="349"/>
      <c r="EHM41" s="349"/>
      <c r="EHN41" s="349"/>
      <c r="EHO41" s="349"/>
      <c r="EHP41" s="349"/>
      <c r="EHQ41" s="349"/>
      <c r="EHR41" s="349"/>
      <c r="EHS41" s="349"/>
      <c r="EHT41" s="349"/>
      <c r="EHU41" s="349"/>
      <c r="EHV41" s="349"/>
      <c r="EHW41" s="349"/>
      <c r="EHX41" s="349"/>
      <c r="EHY41" s="349"/>
      <c r="EHZ41" s="349"/>
      <c r="EIA41" s="349"/>
      <c r="EIB41" s="349"/>
      <c r="EIC41" s="349"/>
      <c r="EID41" s="349"/>
      <c r="EIE41" s="349"/>
      <c r="EIF41" s="349"/>
      <c r="EIG41" s="349"/>
      <c r="EIH41" s="349"/>
      <c r="EII41" s="349"/>
      <c r="EIJ41" s="349"/>
      <c r="EIK41" s="349"/>
      <c r="EIL41" s="349"/>
      <c r="EIM41" s="349"/>
      <c r="EIN41" s="349"/>
      <c r="EIO41" s="349"/>
      <c r="EIP41" s="349"/>
      <c r="EIQ41" s="349"/>
      <c r="EIR41" s="349"/>
      <c r="EIS41" s="349"/>
      <c r="EIT41" s="349"/>
      <c r="EIU41" s="349"/>
      <c r="EIV41" s="349"/>
      <c r="EIW41" s="349"/>
      <c r="EIX41" s="349"/>
      <c r="EIY41" s="349"/>
      <c r="EIZ41" s="349"/>
      <c r="EJA41" s="349"/>
      <c r="EJB41" s="349"/>
      <c r="EJC41" s="349"/>
      <c r="EJD41" s="349"/>
      <c r="EJE41" s="349"/>
      <c r="EJF41" s="349"/>
      <c r="EJG41" s="349"/>
      <c r="EJH41" s="349"/>
      <c r="EJI41" s="349"/>
      <c r="EJJ41" s="349"/>
      <c r="EJK41" s="349"/>
      <c r="EJL41" s="349"/>
      <c r="EJM41" s="349"/>
      <c r="EJN41" s="349"/>
      <c r="EJO41" s="349"/>
      <c r="EJP41" s="349"/>
      <c r="EJQ41" s="349"/>
      <c r="EJR41" s="349"/>
      <c r="EJS41" s="349"/>
      <c r="EJT41" s="349"/>
      <c r="EJU41" s="349"/>
      <c r="EJV41" s="349"/>
      <c r="EJW41" s="349"/>
      <c r="EJX41" s="349"/>
      <c r="EJY41" s="349"/>
      <c r="EJZ41" s="349"/>
      <c r="EKA41" s="349"/>
      <c r="EKB41" s="349"/>
      <c r="EKC41" s="349"/>
      <c r="EKD41" s="349"/>
      <c r="EKE41" s="349"/>
      <c r="EKF41" s="349"/>
      <c r="EKG41" s="349"/>
      <c r="EKH41" s="349"/>
      <c r="EKI41" s="349"/>
      <c r="EKJ41" s="349"/>
      <c r="EKK41" s="349"/>
      <c r="EKL41" s="349"/>
      <c r="EKM41" s="349"/>
      <c r="EKN41" s="349"/>
      <c r="EKO41" s="349"/>
      <c r="EKP41" s="349"/>
      <c r="EKQ41" s="349"/>
      <c r="EKR41" s="349"/>
      <c r="EKS41" s="349"/>
      <c r="EKT41" s="349"/>
      <c r="EKU41" s="349"/>
      <c r="EKV41" s="349"/>
      <c r="EKW41" s="349"/>
      <c r="EKX41" s="349"/>
      <c r="EKY41" s="349"/>
      <c r="EKZ41" s="349"/>
      <c r="ELA41" s="349"/>
      <c r="ELB41" s="349"/>
      <c r="ELC41" s="349"/>
      <c r="ELD41" s="349"/>
      <c r="ELE41" s="349"/>
      <c r="ELF41" s="349"/>
      <c r="ELG41" s="349"/>
      <c r="ELH41" s="349"/>
      <c r="ELI41" s="349"/>
      <c r="ELJ41" s="349"/>
      <c r="ELK41" s="349"/>
      <c r="ELL41" s="349"/>
      <c r="ELM41" s="349"/>
      <c r="ELN41" s="349"/>
      <c r="ELO41" s="349"/>
      <c r="ELP41" s="349"/>
      <c r="ELQ41" s="349"/>
      <c r="ELR41" s="349"/>
      <c r="ELS41" s="349"/>
      <c r="ELT41" s="349"/>
      <c r="ELU41" s="349"/>
      <c r="ELV41" s="349"/>
      <c r="ELW41" s="349"/>
      <c r="ELX41" s="349"/>
      <c r="ELY41" s="349"/>
      <c r="ELZ41" s="349"/>
      <c r="EMA41" s="349"/>
      <c r="EMB41" s="349"/>
      <c r="EMC41" s="349"/>
      <c r="EMD41" s="349"/>
      <c r="EME41" s="349"/>
      <c r="EMF41" s="349"/>
      <c r="EMG41" s="349"/>
      <c r="EMH41" s="349"/>
      <c r="EMI41" s="349"/>
      <c r="EMJ41" s="349"/>
      <c r="EMK41" s="349"/>
      <c r="EML41" s="349"/>
      <c r="EMM41" s="349"/>
      <c r="EMN41" s="349"/>
      <c r="EMO41" s="349"/>
      <c r="EMP41" s="349"/>
      <c r="EMQ41" s="349"/>
      <c r="EMR41" s="349"/>
      <c r="EMS41" s="349"/>
      <c r="EMT41" s="349"/>
      <c r="EMU41" s="349"/>
      <c r="EMV41" s="349"/>
      <c r="EMW41" s="349"/>
      <c r="EMX41" s="349"/>
      <c r="EMY41" s="349"/>
      <c r="EMZ41" s="349"/>
      <c r="ENA41" s="349"/>
      <c r="ENB41" s="349"/>
      <c r="ENC41" s="349"/>
      <c r="END41" s="349"/>
      <c r="ENE41" s="349"/>
      <c r="ENF41" s="349"/>
      <c r="ENG41" s="349"/>
      <c r="ENH41" s="349"/>
      <c r="ENI41" s="349"/>
      <c r="ENJ41" s="349"/>
      <c r="ENK41" s="349"/>
      <c r="ENL41" s="349"/>
      <c r="ENM41" s="349"/>
      <c r="ENN41" s="349"/>
      <c r="ENO41" s="349"/>
      <c r="ENP41" s="349"/>
      <c r="ENQ41" s="349"/>
      <c r="ENR41" s="349"/>
      <c r="ENS41" s="349"/>
      <c r="ENT41" s="349"/>
      <c r="ENU41" s="349"/>
      <c r="ENV41" s="349"/>
      <c r="ENW41" s="349"/>
      <c r="ENX41" s="349"/>
      <c r="ENY41" s="349"/>
      <c r="ENZ41" s="349"/>
      <c r="EOA41" s="349"/>
      <c r="EOB41" s="349"/>
      <c r="EOC41" s="349"/>
      <c r="EOD41" s="349"/>
      <c r="EOE41" s="349"/>
      <c r="EOF41" s="349"/>
      <c r="EOG41" s="349"/>
      <c r="EOH41" s="349"/>
      <c r="EOI41" s="349"/>
      <c r="EOJ41" s="349"/>
      <c r="EOK41" s="349"/>
      <c r="EOL41" s="349"/>
      <c r="EOM41" s="349"/>
      <c r="EON41" s="349"/>
      <c r="EOO41" s="349"/>
      <c r="EOP41" s="349"/>
      <c r="EOQ41" s="349"/>
      <c r="EOR41" s="349"/>
      <c r="EOS41" s="349"/>
      <c r="EOT41" s="349"/>
      <c r="EOU41" s="349"/>
      <c r="EOV41" s="349"/>
      <c r="EOW41" s="349"/>
      <c r="EOX41" s="349"/>
      <c r="EOY41" s="349"/>
      <c r="EOZ41" s="349"/>
      <c r="EPA41" s="349"/>
      <c r="EPB41" s="349"/>
      <c r="EPC41" s="349"/>
      <c r="EPD41" s="349"/>
      <c r="EPE41" s="349"/>
      <c r="EPF41" s="349"/>
      <c r="EPG41" s="349"/>
      <c r="EPH41" s="349"/>
      <c r="EPI41" s="349"/>
      <c r="EPJ41" s="349"/>
      <c r="EPK41" s="349"/>
      <c r="EPL41" s="349"/>
      <c r="EPM41" s="349"/>
      <c r="EPN41" s="349"/>
      <c r="EPO41" s="349"/>
      <c r="EPP41" s="349"/>
      <c r="EPQ41" s="349"/>
      <c r="EPR41" s="349"/>
      <c r="EPS41" s="349"/>
      <c r="EPT41" s="349"/>
      <c r="EPU41" s="349"/>
      <c r="EPV41" s="349"/>
      <c r="EPW41" s="349"/>
      <c r="EPX41" s="349"/>
      <c r="EPY41" s="349"/>
      <c r="EPZ41" s="349"/>
      <c r="EQA41" s="349"/>
      <c r="EQB41" s="349"/>
      <c r="EQC41" s="349"/>
      <c r="EQD41" s="349"/>
      <c r="EQE41" s="349"/>
      <c r="EQF41" s="349"/>
      <c r="EQG41" s="349"/>
      <c r="EQH41" s="349"/>
      <c r="EQI41" s="349"/>
      <c r="EQJ41" s="349"/>
      <c r="EQK41" s="349"/>
      <c r="EQL41" s="349"/>
      <c r="EQM41" s="349"/>
      <c r="EQN41" s="349"/>
      <c r="EQO41" s="349"/>
      <c r="EQP41" s="349"/>
      <c r="EQQ41" s="349"/>
      <c r="EQR41" s="349"/>
      <c r="EQS41" s="349"/>
      <c r="EQT41" s="349"/>
      <c r="EQU41" s="349"/>
      <c r="EQV41" s="349"/>
      <c r="EQW41" s="349"/>
      <c r="EQX41" s="349"/>
      <c r="EQY41" s="349"/>
      <c r="EQZ41" s="349"/>
      <c r="ERA41" s="349"/>
      <c r="ERB41" s="349"/>
      <c r="ERC41" s="349"/>
      <c r="ERD41" s="349"/>
      <c r="ERE41" s="349"/>
      <c r="ERF41" s="349"/>
      <c r="ERG41" s="349"/>
      <c r="ERH41" s="349"/>
      <c r="ERI41" s="349"/>
      <c r="ERJ41" s="349"/>
      <c r="ERK41" s="349"/>
      <c r="ERL41" s="349"/>
      <c r="ERM41" s="349"/>
      <c r="ERN41" s="349"/>
      <c r="ERO41" s="349"/>
      <c r="ERP41" s="349"/>
      <c r="ERQ41" s="349"/>
      <c r="ERR41" s="349"/>
      <c r="ERS41" s="349"/>
      <c r="ERT41" s="349"/>
      <c r="ERU41" s="349"/>
      <c r="ERV41" s="349"/>
      <c r="ERW41" s="349"/>
      <c r="ERX41" s="349"/>
      <c r="ERY41" s="349"/>
      <c r="ERZ41" s="349"/>
      <c r="ESA41" s="349"/>
      <c r="ESB41" s="349"/>
      <c r="ESC41" s="349"/>
      <c r="ESD41" s="349"/>
      <c r="ESE41" s="349"/>
      <c r="ESF41" s="349"/>
      <c r="ESG41" s="349"/>
      <c r="ESH41" s="349"/>
      <c r="ESI41" s="349"/>
      <c r="ESJ41" s="349"/>
      <c r="ESK41" s="349"/>
      <c r="ESL41" s="349"/>
      <c r="ESM41" s="349"/>
      <c r="ESN41" s="349"/>
      <c r="ESO41" s="349"/>
      <c r="ESP41" s="349"/>
      <c r="ESQ41" s="349"/>
      <c r="ESR41" s="349"/>
      <c r="ESS41" s="349"/>
      <c r="EST41" s="349"/>
      <c r="ESU41" s="349"/>
      <c r="ESV41" s="349"/>
      <c r="ESW41" s="349"/>
      <c r="ESX41" s="349"/>
      <c r="ESY41" s="349"/>
      <c r="ESZ41" s="349"/>
      <c r="ETA41" s="349"/>
      <c r="ETB41" s="349"/>
      <c r="ETC41" s="349"/>
      <c r="ETD41" s="349"/>
      <c r="ETE41" s="349"/>
      <c r="ETF41" s="349"/>
      <c r="ETG41" s="349"/>
      <c r="ETH41" s="349"/>
      <c r="ETI41" s="349"/>
      <c r="ETJ41" s="349"/>
      <c r="ETK41" s="349"/>
      <c r="ETL41" s="349"/>
      <c r="ETM41" s="349"/>
      <c r="ETN41" s="349"/>
      <c r="ETO41" s="349"/>
      <c r="ETP41" s="349"/>
      <c r="ETQ41" s="349"/>
      <c r="ETR41" s="349"/>
      <c r="ETS41" s="349"/>
      <c r="ETT41" s="349"/>
      <c r="ETU41" s="349"/>
      <c r="ETV41" s="349"/>
      <c r="ETW41" s="349"/>
      <c r="ETX41" s="349"/>
      <c r="ETY41" s="349"/>
      <c r="ETZ41" s="349"/>
      <c r="EUA41" s="349"/>
      <c r="EUB41" s="349"/>
      <c r="EUC41" s="349"/>
      <c r="EUD41" s="349"/>
      <c r="EUE41" s="349"/>
      <c r="EUF41" s="349"/>
      <c r="EUG41" s="349"/>
      <c r="EUH41" s="349"/>
      <c r="EUI41" s="349"/>
      <c r="EUJ41" s="349"/>
      <c r="EUK41" s="349"/>
      <c r="EUL41" s="349"/>
      <c r="EUM41" s="349"/>
      <c r="EUN41" s="349"/>
      <c r="EUO41" s="349"/>
      <c r="EUP41" s="349"/>
      <c r="EUQ41" s="349"/>
      <c r="EUR41" s="349"/>
      <c r="EUS41" s="349"/>
      <c r="EUT41" s="349"/>
      <c r="EUU41" s="349"/>
      <c r="EUV41" s="349"/>
      <c r="EUW41" s="349"/>
      <c r="EUX41" s="349"/>
      <c r="EUY41" s="349"/>
      <c r="EUZ41" s="349"/>
      <c r="EVA41" s="349"/>
      <c r="EVB41" s="349"/>
      <c r="EVC41" s="349"/>
      <c r="EVD41" s="349"/>
      <c r="EVE41" s="349"/>
      <c r="EVF41" s="349"/>
      <c r="EVG41" s="349"/>
      <c r="EVH41" s="349"/>
      <c r="EVI41" s="349"/>
      <c r="EVJ41" s="349"/>
      <c r="EVK41" s="349"/>
      <c r="EVL41" s="349"/>
      <c r="EVM41" s="349"/>
      <c r="EVN41" s="349"/>
      <c r="EVO41" s="349"/>
      <c r="EVP41" s="349"/>
      <c r="EVQ41" s="349"/>
      <c r="EVR41" s="349"/>
      <c r="EVS41" s="349"/>
      <c r="EVT41" s="349"/>
      <c r="EVU41" s="349"/>
      <c r="EVV41" s="349"/>
      <c r="EVW41" s="349"/>
      <c r="EVX41" s="349"/>
      <c r="EVY41" s="349"/>
      <c r="EVZ41" s="349"/>
      <c r="EWA41" s="349"/>
      <c r="EWB41" s="349"/>
      <c r="EWC41" s="349"/>
      <c r="EWD41" s="349"/>
      <c r="EWE41" s="349"/>
      <c r="EWF41" s="349"/>
      <c r="EWG41" s="349"/>
      <c r="EWH41" s="349"/>
      <c r="EWI41" s="349"/>
      <c r="EWJ41" s="349"/>
      <c r="EWK41" s="349"/>
      <c r="EWL41" s="349"/>
      <c r="EWM41" s="349"/>
      <c r="EWN41" s="349"/>
      <c r="EWO41" s="349"/>
      <c r="EWP41" s="349"/>
      <c r="EWQ41" s="349"/>
      <c r="EWR41" s="349"/>
      <c r="EWS41" s="349"/>
      <c r="EWT41" s="349"/>
      <c r="EWU41" s="349"/>
      <c r="EWV41" s="349"/>
      <c r="EWW41" s="349"/>
      <c r="EWX41" s="349"/>
      <c r="EWY41" s="349"/>
      <c r="EWZ41" s="349"/>
      <c r="EXA41" s="349"/>
      <c r="EXB41" s="349"/>
      <c r="EXC41" s="349"/>
      <c r="EXD41" s="349"/>
      <c r="EXE41" s="349"/>
      <c r="EXF41" s="349"/>
      <c r="EXG41" s="349"/>
      <c r="EXH41" s="349"/>
      <c r="EXI41" s="349"/>
      <c r="EXJ41" s="349"/>
      <c r="EXK41" s="349"/>
      <c r="EXL41" s="349"/>
      <c r="EXM41" s="349"/>
      <c r="EXN41" s="349"/>
      <c r="EXO41" s="349"/>
      <c r="EXP41" s="349"/>
      <c r="EXQ41" s="349"/>
      <c r="EXR41" s="349"/>
      <c r="EXS41" s="349"/>
      <c r="EXT41" s="349"/>
      <c r="EXU41" s="349"/>
      <c r="EXV41" s="349"/>
      <c r="EXW41" s="349"/>
      <c r="EXX41" s="349"/>
      <c r="EXY41" s="349"/>
      <c r="EXZ41" s="349"/>
      <c r="EYA41" s="349"/>
      <c r="EYB41" s="349"/>
      <c r="EYC41" s="349"/>
      <c r="EYD41" s="349"/>
      <c r="EYE41" s="349"/>
      <c r="EYF41" s="349"/>
      <c r="EYG41" s="349"/>
      <c r="EYH41" s="349"/>
      <c r="EYI41" s="349"/>
      <c r="EYJ41" s="349"/>
      <c r="EYK41" s="349"/>
      <c r="EYL41" s="349"/>
      <c r="EYM41" s="349"/>
      <c r="EYN41" s="349"/>
      <c r="EYO41" s="349"/>
      <c r="EYP41" s="349"/>
      <c r="EYQ41" s="349"/>
      <c r="EYR41" s="349"/>
      <c r="EYS41" s="349"/>
      <c r="EYT41" s="349"/>
      <c r="EYU41" s="349"/>
      <c r="EYV41" s="349"/>
      <c r="EYW41" s="349"/>
      <c r="EYX41" s="349"/>
      <c r="EYY41" s="349"/>
      <c r="EYZ41" s="349"/>
      <c r="EZA41" s="349"/>
      <c r="EZB41" s="349"/>
      <c r="EZC41" s="349"/>
      <c r="EZD41" s="349"/>
      <c r="EZE41" s="349"/>
      <c r="EZF41" s="349"/>
      <c r="EZG41" s="349"/>
      <c r="EZH41" s="349"/>
      <c r="EZI41" s="349"/>
      <c r="EZJ41" s="349"/>
      <c r="EZK41" s="349"/>
      <c r="EZL41" s="349"/>
      <c r="EZM41" s="349"/>
      <c r="EZN41" s="349"/>
      <c r="EZO41" s="349"/>
      <c r="EZP41" s="349"/>
      <c r="EZQ41" s="349"/>
      <c r="EZR41" s="349"/>
      <c r="EZS41" s="349"/>
      <c r="EZT41" s="349"/>
      <c r="EZU41" s="349"/>
      <c r="EZV41" s="349"/>
      <c r="EZW41" s="349"/>
      <c r="EZX41" s="349"/>
      <c r="EZY41" s="349"/>
      <c r="EZZ41" s="349"/>
      <c r="FAA41" s="349"/>
      <c r="FAB41" s="349"/>
      <c r="FAC41" s="349"/>
      <c r="FAD41" s="349"/>
      <c r="FAE41" s="349"/>
      <c r="FAF41" s="349"/>
      <c r="FAG41" s="349"/>
      <c r="FAH41" s="349"/>
      <c r="FAI41" s="349"/>
      <c r="FAJ41" s="349"/>
      <c r="FAK41" s="349"/>
      <c r="FAL41" s="349"/>
      <c r="FAM41" s="349"/>
      <c r="FAN41" s="349"/>
      <c r="FAO41" s="349"/>
      <c r="FAP41" s="349"/>
      <c r="FAQ41" s="349"/>
      <c r="FAR41" s="349"/>
      <c r="FAS41" s="349"/>
      <c r="FAT41" s="349"/>
      <c r="FAU41" s="349"/>
      <c r="FAV41" s="349"/>
      <c r="FAW41" s="349"/>
      <c r="FAX41" s="349"/>
      <c r="FAY41" s="349"/>
      <c r="FAZ41" s="349"/>
      <c r="FBA41" s="349"/>
      <c r="FBB41" s="349"/>
      <c r="FBC41" s="349"/>
      <c r="FBD41" s="349"/>
      <c r="FBE41" s="349"/>
      <c r="FBF41" s="349"/>
      <c r="FBG41" s="349"/>
      <c r="FBH41" s="349"/>
      <c r="FBI41" s="349"/>
      <c r="FBJ41" s="349"/>
      <c r="FBK41" s="349"/>
      <c r="FBL41" s="349"/>
      <c r="FBM41" s="349"/>
      <c r="FBN41" s="349"/>
      <c r="FBO41" s="349"/>
      <c r="FBP41" s="349"/>
      <c r="FBQ41" s="349"/>
      <c r="FBR41" s="349"/>
      <c r="FBS41" s="349"/>
      <c r="FBT41" s="349"/>
      <c r="FBU41" s="349"/>
      <c r="FBV41" s="349"/>
      <c r="FBW41" s="349"/>
      <c r="FBX41" s="349"/>
      <c r="FBY41" s="349"/>
      <c r="FBZ41" s="349"/>
      <c r="FCA41" s="349"/>
      <c r="FCB41" s="349"/>
      <c r="FCC41" s="349"/>
      <c r="FCD41" s="349"/>
      <c r="FCE41" s="349"/>
      <c r="FCF41" s="349"/>
      <c r="FCG41" s="349"/>
      <c r="FCH41" s="349"/>
      <c r="FCI41" s="349"/>
      <c r="FCJ41" s="349"/>
      <c r="FCK41" s="349"/>
      <c r="FCL41" s="349"/>
      <c r="FCM41" s="349"/>
      <c r="FCN41" s="349"/>
      <c r="FCO41" s="349"/>
      <c r="FCP41" s="349"/>
      <c r="FCQ41" s="349"/>
      <c r="FCR41" s="349"/>
      <c r="FCS41" s="349"/>
      <c r="FCT41" s="349"/>
      <c r="FCU41" s="349"/>
      <c r="FCV41" s="349"/>
      <c r="FCW41" s="349"/>
      <c r="FCX41" s="349"/>
      <c r="FCY41" s="349"/>
      <c r="FCZ41" s="349"/>
      <c r="FDA41" s="349"/>
      <c r="FDB41" s="349"/>
      <c r="FDC41" s="349"/>
      <c r="FDD41" s="349"/>
      <c r="FDE41" s="349"/>
      <c r="FDF41" s="349"/>
      <c r="FDG41" s="349"/>
      <c r="FDH41" s="349"/>
      <c r="FDI41" s="349"/>
      <c r="FDJ41" s="349"/>
      <c r="FDK41" s="349"/>
      <c r="FDL41" s="349"/>
      <c r="FDM41" s="349"/>
      <c r="FDN41" s="349"/>
      <c r="FDO41" s="349"/>
      <c r="FDP41" s="349"/>
      <c r="FDQ41" s="349"/>
      <c r="FDR41" s="349"/>
      <c r="FDS41" s="349"/>
      <c r="FDT41" s="349"/>
      <c r="FDU41" s="349"/>
      <c r="FDV41" s="349"/>
      <c r="FDW41" s="349"/>
      <c r="FDX41" s="349"/>
      <c r="FDY41" s="349"/>
      <c r="FDZ41" s="349"/>
      <c r="FEA41" s="349"/>
      <c r="FEB41" s="349"/>
      <c r="FEC41" s="349"/>
      <c r="FED41" s="349"/>
      <c r="FEE41" s="349"/>
      <c r="FEF41" s="349"/>
      <c r="FEG41" s="349"/>
      <c r="FEH41" s="349"/>
      <c r="FEI41" s="349"/>
      <c r="FEJ41" s="349"/>
      <c r="FEK41" s="349"/>
      <c r="FEL41" s="349"/>
      <c r="FEM41" s="349"/>
      <c r="FEN41" s="349"/>
      <c r="FEO41" s="349"/>
      <c r="FEP41" s="349"/>
      <c r="FEQ41" s="349"/>
      <c r="FER41" s="349"/>
      <c r="FES41" s="349"/>
      <c r="FET41" s="349"/>
      <c r="FEU41" s="349"/>
      <c r="FEV41" s="349"/>
      <c r="FEW41" s="349"/>
      <c r="FEX41" s="349"/>
      <c r="FEY41" s="349"/>
      <c r="FEZ41" s="349"/>
      <c r="FFA41" s="349"/>
      <c r="FFB41" s="349"/>
      <c r="FFC41" s="349"/>
      <c r="FFD41" s="349"/>
      <c r="FFE41" s="349"/>
      <c r="FFF41" s="349"/>
      <c r="FFG41" s="349"/>
      <c r="FFH41" s="349"/>
      <c r="FFI41" s="349"/>
      <c r="FFJ41" s="349"/>
      <c r="FFK41" s="349"/>
      <c r="FFL41" s="349"/>
      <c r="FFM41" s="349"/>
      <c r="FFN41" s="349"/>
      <c r="FFO41" s="349"/>
      <c r="FFP41" s="349"/>
      <c r="FFQ41" s="349"/>
      <c r="FFR41" s="349"/>
      <c r="FFS41" s="349"/>
      <c r="FFT41" s="349"/>
      <c r="FFU41" s="349"/>
      <c r="FFV41" s="349"/>
      <c r="FFW41" s="349"/>
      <c r="FFX41" s="349"/>
      <c r="FFY41" s="349"/>
      <c r="FFZ41" s="349"/>
      <c r="FGA41" s="349"/>
      <c r="FGB41" s="349"/>
      <c r="FGC41" s="349"/>
      <c r="FGD41" s="349"/>
      <c r="FGE41" s="349"/>
      <c r="FGF41" s="349"/>
      <c r="FGG41" s="349"/>
      <c r="FGH41" s="349"/>
      <c r="FGI41" s="349"/>
      <c r="FGJ41" s="349"/>
      <c r="FGK41" s="349"/>
      <c r="FGL41" s="349"/>
      <c r="FGM41" s="349"/>
      <c r="FGN41" s="349"/>
      <c r="FGO41" s="349"/>
      <c r="FGP41" s="349"/>
      <c r="FGQ41" s="349"/>
      <c r="FGR41" s="349"/>
      <c r="FGS41" s="349"/>
      <c r="FGT41" s="349"/>
      <c r="FGU41" s="349"/>
      <c r="FGV41" s="349"/>
      <c r="FGW41" s="349"/>
      <c r="FGX41" s="349"/>
      <c r="FGY41" s="349"/>
      <c r="FGZ41" s="349"/>
      <c r="FHA41" s="349"/>
      <c r="FHB41" s="349"/>
      <c r="FHC41" s="349"/>
      <c r="FHD41" s="349"/>
      <c r="FHE41" s="349"/>
      <c r="FHF41" s="349"/>
      <c r="FHG41" s="349"/>
      <c r="FHH41" s="349"/>
      <c r="FHI41" s="349"/>
      <c r="FHJ41" s="349"/>
      <c r="FHK41" s="349"/>
      <c r="FHL41" s="349"/>
      <c r="FHM41" s="349"/>
      <c r="FHN41" s="349"/>
      <c r="FHO41" s="349"/>
      <c r="FHP41" s="349"/>
      <c r="FHQ41" s="349"/>
      <c r="FHR41" s="349"/>
      <c r="FHS41" s="349"/>
      <c r="FHT41" s="349"/>
      <c r="FHU41" s="349"/>
      <c r="FHV41" s="349"/>
      <c r="FHW41" s="349"/>
      <c r="FHX41" s="349"/>
      <c r="FHY41" s="349"/>
      <c r="FHZ41" s="349"/>
      <c r="FIA41" s="349"/>
      <c r="FIB41" s="349"/>
      <c r="FIC41" s="349"/>
      <c r="FID41" s="349"/>
      <c r="FIE41" s="349"/>
      <c r="FIF41" s="349"/>
      <c r="FIG41" s="349"/>
      <c r="FIH41" s="349"/>
      <c r="FII41" s="349"/>
      <c r="FIJ41" s="349"/>
      <c r="FIK41" s="349"/>
      <c r="FIL41" s="349"/>
      <c r="FIM41" s="349"/>
      <c r="FIN41" s="349"/>
      <c r="FIO41" s="349"/>
      <c r="FIP41" s="349"/>
      <c r="FIQ41" s="349"/>
      <c r="FIR41" s="349"/>
      <c r="FIS41" s="349"/>
      <c r="FIT41" s="349"/>
      <c r="FIU41" s="349"/>
      <c r="FIV41" s="349"/>
      <c r="FIW41" s="349"/>
      <c r="FIX41" s="349"/>
      <c r="FIY41" s="349"/>
      <c r="FIZ41" s="349"/>
      <c r="FJA41" s="349"/>
      <c r="FJB41" s="349"/>
      <c r="FJC41" s="349"/>
      <c r="FJD41" s="349"/>
      <c r="FJE41" s="349"/>
      <c r="FJF41" s="349"/>
      <c r="FJG41" s="349"/>
      <c r="FJH41" s="349"/>
      <c r="FJI41" s="349"/>
      <c r="FJJ41" s="349"/>
      <c r="FJK41" s="349"/>
      <c r="FJL41" s="349"/>
      <c r="FJM41" s="349"/>
      <c r="FJN41" s="349"/>
      <c r="FJO41" s="349"/>
      <c r="FJP41" s="349"/>
      <c r="FJQ41" s="349"/>
      <c r="FJR41" s="349"/>
      <c r="FJS41" s="349"/>
      <c r="FJT41" s="349"/>
      <c r="FJU41" s="349"/>
      <c r="FJV41" s="349"/>
      <c r="FJW41" s="349"/>
      <c r="FJX41" s="349"/>
      <c r="FJY41" s="349"/>
      <c r="FJZ41" s="349"/>
      <c r="FKA41" s="349"/>
      <c r="FKB41" s="349"/>
      <c r="FKC41" s="349"/>
      <c r="FKD41" s="349"/>
      <c r="FKE41" s="349"/>
      <c r="FKF41" s="349"/>
      <c r="FKG41" s="349"/>
      <c r="FKH41" s="349"/>
      <c r="FKI41" s="349"/>
      <c r="FKJ41" s="349"/>
      <c r="FKK41" s="349"/>
      <c r="FKL41" s="349"/>
      <c r="FKM41" s="349"/>
      <c r="FKN41" s="349"/>
      <c r="FKO41" s="349"/>
      <c r="FKP41" s="349"/>
      <c r="FKQ41" s="349"/>
      <c r="FKR41" s="349"/>
      <c r="FKS41" s="349"/>
      <c r="FKT41" s="349"/>
      <c r="FKU41" s="349"/>
      <c r="FKV41" s="349"/>
      <c r="FKW41" s="349"/>
      <c r="FKX41" s="349"/>
      <c r="FKY41" s="349"/>
      <c r="FKZ41" s="349"/>
      <c r="FLA41" s="349"/>
      <c r="FLB41" s="349"/>
      <c r="FLC41" s="349"/>
      <c r="FLD41" s="349"/>
      <c r="FLE41" s="349"/>
      <c r="FLF41" s="349"/>
      <c r="FLG41" s="349"/>
      <c r="FLH41" s="349"/>
      <c r="FLI41" s="349"/>
      <c r="FLJ41" s="349"/>
      <c r="FLK41" s="349"/>
      <c r="FLL41" s="349"/>
      <c r="FLM41" s="349"/>
      <c r="FLN41" s="349"/>
      <c r="FLO41" s="349"/>
      <c r="FLP41" s="349"/>
      <c r="FLQ41" s="349"/>
      <c r="FLR41" s="349"/>
      <c r="FLS41" s="349"/>
      <c r="FLT41" s="349"/>
      <c r="FLU41" s="349"/>
      <c r="FLV41" s="349"/>
      <c r="FLW41" s="349"/>
      <c r="FLX41" s="349"/>
      <c r="FLY41" s="349"/>
      <c r="FLZ41" s="349"/>
      <c r="FMA41" s="349"/>
      <c r="FMB41" s="349"/>
      <c r="FMC41" s="349"/>
      <c r="FMD41" s="349"/>
      <c r="FME41" s="349"/>
      <c r="FMF41" s="349"/>
      <c r="FMG41" s="349"/>
      <c r="FMH41" s="349"/>
      <c r="FMI41" s="349"/>
      <c r="FMJ41" s="349"/>
      <c r="FMK41" s="349"/>
      <c r="FML41" s="349"/>
      <c r="FMM41" s="349"/>
      <c r="FMN41" s="349"/>
      <c r="FMO41" s="349"/>
      <c r="FMP41" s="349"/>
      <c r="FMQ41" s="349"/>
      <c r="FMR41" s="349"/>
      <c r="FMS41" s="349"/>
      <c r="FMT41" s="349"/>
      <c r="FMU41" s="349"/>
      <c r="FMV41" s="349"/>
      <c r="FMW41" s="349"/>
      <c r="FMX41" s="349"/>
      <c r="FMY41" s="349"/>
      <c r="FMZ41" s="349"/>
      <c r="FNA41" s="349"/>
      <c r="FNB41" s="349"/>
      <c r="FNC41" s="349"/>
      <c r="FND41" s="349"/>
      <c r="FNE41" s="349"/>
      <c r="FNF41" s="349"/>
      <c r="FNG41" s="349"/>
      <c r="FNH41" s="349"/>
      <c r="FNI41" s="349"/>
      <c r="FNJ41" s="349"/>
      <c r="FNK41" s="349"/>
      <c r="FNL41" s="349"/>
      <c r="FNM41" s="349"/>
      <c r="FNN41" s="349"/>
      <c r="FNO41" s="349"/>
      <c r="FNP41" s="349"/>
      <c r="FNQ41" s="349"/>
      <c r="FNR41" s="349"/>
      <c r="FNS41" s="349"/>
      <c r="FNT41" s="349"/>
      <c r="FNU41" s="349"/>
      <c r="FNV41" s="349"/>
      <c r="FNW41" s="349"/>
      <c r="FNX41" s="349"/>
      <c r="FNY41" s="349"/>
      <c r="FNZ41" s="349"/>
      <c r="FOA41" s="349"/>
      <c r="FOB41" s="349"/>
      <c r="FOC41" s="349"/>
      <c r="FOD41" s="349"/>
      <c r="FOE41" s="349"/>
      <c r="FOF41" s="349"/>
      <c r="FOG41" s="349"/>
      <c r="FOH41" s="349"/>
      <c r="FOI41" s="349"/>
      <c r="FOJ41" s="349"/>
      <c r="FOK41" s="349"/>
      <c r="FOL41" s="349"/>
      <c r="FOM41" s="349"/>
      <c r="FON41" s="349"/>
      <c r="FOO41" s="349"/>
      <c r="FOP41" s="349"/>
      <c r="FOQ41" s="349"/>
      <c r="FOR41" s="349"/>
      <c r="FOS41" s="349"/>
      <c r="FOT41" s="349"/>
      <c r="FOU41" s="349"/>
      <c r="FOV41" s="349"/>
      <c r="FOW41" s="349"/>
      <c r="FOX41" s="349"/>
      <c r="FOY41" s="349"/>
      <c r="FOZ41" s="349"/>
      <c r="FPA41" s="349"/>
      <c r="FPB41" s="349"/>
      <c r="FPC41" s="349"/>
      <c r="FPD41" s="349"/>
      <c r="FPE41" s="349"/>
      <c r="FPF41" s="349"/>
      <c r="FPG41" s="349"/>
      <c r="FPH41" s="349"/>
      <c r="FPI41" s="349"/>
      <c r="FPJ41" s="349"/>
      <c r="FPK41" s="349"/>
      <c r="FPL41" s="349"/>
      <c r="FPM41" s="349"/>
      <c r="FPN41" s="349"/>
      <c r="FPO41" s="349"/>
      <c r="FPP41" s="349"/>
      <c r="FPQ41" s="349"/>
      <c r="FPR41" s="349"/>
      <c r="FPS41" s="349"/>
      <c r="FPT41" s="349"/>
      <c r="FPU41" s="349"/>
      <c r="FPV41" s="349"/>
      <c r="FPW41" s="349"/>
      <c r="FPX41" s="349"/>
      <c r="FPY41" s="349"/>
      <c r="FPZ41" s="349"/>
      <c r="FQA41" s="349"/>
      <c r="FQB41" s="349"/>
      <c r="FQC41" s="349"/>
      <c r="FQD41" s="349"/>
      <c r="FQE41" s="349"/>
      <c r="FQF41" s="349"/>
      <c r="FQG41" s="349"/>
      <c r="FQH41" s="349"/>
      <c r="FQI41" s="349"/>
      <c r="FQJ41" s="349"/>
      <c r="FQK41" s="349"/>
      <c r="FQL41" s="349"/>
      <c r="FQM41" s="349"/>
      <c r="FQN41" s="349"/>
      <c r="FQO41" s="349"/>
      <c r="FQP41" s="349"/>
      <c r="FQQ41" s="349"/>
      <c r="FQR41" s="349"/>
      <c r="FQS41" s="349"/>
      <c r="FQT41" s="349"/>
      <c r="FQU41" s="349"/>
      <c r="FQV41" s="349"/>
      <c r="FQW41" s="349"/>
      <c r="FQX41" s="349"/>
      <c r="FQY41" s="349"/>
      <c r="FQZ41" s="349"/>
      <c r="FRA41" s="349"/>
      <c r="FRB41" s="349"/>
      <c r="FRC41" s="349"/>
      <c r="FRD41" s="349"/>
      <c r="FRE41" s="349"/>
      <c r="FRF41" s="349"/>
      <c r="FRG41" s="349"/>
      <c r="FRH41" s="349"/>
      <c r="FRI41" s="349"/>
      <c r="FRJ41" s="349"/>
      <c r="FRK41" s="349"/>
      <c r="FRL41" s="349"/>
      <c r="FRM41" s="349"/>
      <c r="FRN41" s="349"/>
      <c r="FRO41" s="349"/>
      <c r="FRP41" s="349"/>
      <c r="FRQ41" s="349"/>
      <c r="FRR41" s="349"/>
      <c r="FRS41" s="349"/>
      <c r="FRT41" s="349"/>
      <c r="FRU41" s="349"/>
      <c r="FRV41" s="349"/>
      <c r="FRW41" s="349"/>
      <c r="FRX41" s="349"/>
      <c r="FRY41" s="349"/>
      <c r="FRZ41" s="349"/>
      <c r="FSA41" s="349"/>
      <c r="FSB41" s="349"/>
      <c r="FSC41" s="349"/>
      <c r="FSD41" s="349"/>
      <c r="FSE41" s="349"/>
      <c r="FSF41" s="349"/>
      <c r="FSG41" s="349"/>
      <c r="FSH41" s="349"/>
      <c r="FSI41" s="349"/>
      <c r="FSJ41" s="349"/>
      <c r="FSK41" s="349"/>
      <c r="FSL41" s="349"/>
      <c r="FSM41" s="349"/>
      <c r="FSN41" s="349"/>
      <c r="FSO41" s="349"/>
      <c r="FSP41" s="349"/>
      <c r="FSQ41" s="349"/>
      <c r="FSR41" s="349"/>
      <c r="FSS41" s="349"/>
      <c r="FST41" s="349"/>
      <c r="FSU41" s="349"/>
      <c r="FSV41" s="349"/>
      <c r="FSW41" s="349"/>
      <c r="FSX41" s="349"/>
      <c r="FSY41" s="349"/>
      <c r="FSZ41" s="349"/>
      <c r="FTA41" s="349"/>
      <c r="FTB41" s="349"/>
      <c r="FTC41" s="349"/>
      <c r="FTD41" s="349"/>
      <c r="FTE41" s="349"/>
      <c r="FTF41" s="349"/>
      <c r="FTG41" s="349"/>
      <c r="FTH41" s="349"/>
      <c r="FTI41" s="349"/>
      <c r="FTJ41" s="349"/>
      <c r="FTK41" s="349"/>
      <c r="FTL41" s="349"/>
      <c r="FTM41" s="349"/>
      <c r="FTN41" s="349"/>
      <c r="FTO41" s="349"/>
      <c r="FTP41" s="349"/>
      <c r="FTQ41" s="349"/>
      <c r="FTR41" s="349"/>
      <c r="FTS41" s="349"/>
      <c r="FTT41" s="349"/>
      <c r="FTU41" s="349"/>
      <c r="FTV41" s="349"/>
      <c r="FTW41" s="349"/>
      <c r="FTX41" s="349"/>
      <c r="FTY41" s="349"/>
      <c r="FTZ41" s="349"/>
      <c r="FUA41" s="349"/>
      <c r="FUB41" s="349"/>
      <c r="FUC41" s="349"/>
      <c r="FUD41" s="349"/>
      <c r="FUE41" s="349"/>
      <c r="FUF41" s="349"/>
      <c r="FUG41" s="349"/>
      <c r="FUH41" s="349"/>
      <c r="FUI41" s="349"/>
      <c r="FUJ41" s="349"/>
      <c r="FUK41" s="349"/>
      <c r="FUL41" s="349"/>
      <c r="FUM41" s="349"/>
      <c r="FUN41" s="349"/>
      <c r="FUO41" s="349"/>
      <c r="FUP41" s="349"/>
      <c r="FUQ41" s="349"/>
      <c r="FUR41" s="349"/>
      <c r="FUS41" s="349"/>
      <c r="FUT41" s="349"/>
      <c r="FUU41" s="349"/>
      <c r="FUV41" s="349"/>
      <c r="FUW41" s="349"/>
      <c r="FUX41" s="349"/>
      <c r="FUY41" s="349"/>
      <c r="FUZ41" s="349"/>
      <c r="FVA41" s="349"/>
      <c r="FVB41" s="349"/>
      <c r="FVC41" s="349"/>
      <c r="FVD41" s="349"/>
      <c r="FVE41" s="349"/>
      <c r="FVF41" s="349"/>
      <c r="FVG41" s="349"/>
      <c r="FVH41" s="349"/>
      <c r="FVI41" s="349"/>
      <c r="FVJ41" s="349"/>
      <c r="FVK41" s="349"/>
      <c r="FVL41" s="349"/>
      <c r="FVM41" s="349"/>
      <c r="FVN41" s="349"/>
      <c r="FVO41" s="349"/>
      <c r="FVP41" s="349"/>
      <c r="FVQ41" s="349"/>
      <c r="FVR41" s="349"/>
      <c r="FVS41" s="349"/>
      <c r="FVT41" s="349"/>
      <c r="FVU41" s="349"/>
      <c r="FVV41" s="349"/>
      <c r="FVW41" s="349"/>
      <c r="FVX41" s="349"/>
      <c r="FVY41" s="349"/>
      <c r="FVZ41" s="349"/>
      <c r="FWA41" s="349"/>
      <c r="FWB41" s="349"/>
      <c r="FWC41" s="349"/>
      <c r="FWD41" s="349"/>
      <c r="FWE41" s="349"/>
      <c r="FWF41" s="349"/>
      <c r="FWG41" s="349"/>
      <c r="FWH41" s="349"/>
      <c r="FWI41" s="349"/>
      <c r="FWJ41" s="349"/>
      <c r="FWK41" s="349"/>
      <c r="FWL41" s="349"/>
      <c r="FWM41" s="349"/>
      <c r="FWN41" s="349"/>
      <c r="FWO41" s="349"/>
      <c r="FWP41" s="349"/>
      <c r="FWQ41" s="349"/>
      <c r="FWR41" s="349"/>
      <c r="FWS41" s="349"/>
      <c r="FWT41" s="349"/>
      <c r="FWU41" s="349"/>
      <c r="FWV41" s="349"/>
      <c r="FWW41" s="349"/>
      <c r="FWX41" s="349"/>
      <c r="FWY41" s="349"/>
      <c r="FWZ41" s="349"/>
      <c r="FXA41" s="349"/>
      <c r="FXB41" s="349"/>
      <c r="FXC41" s="349"/>
      <c r="FXD41" s="349"/>
      <c r="FXE41" s="349"/>
      <c r="FXF41" s="349"/>
      <c r="FXG41" s="349"/>
      <c r="FXH41" s="349"/>
      <c r="FXI41" s="349"/>
      <c r="FXJ41" s="349"/>
      <c r="FXK41" s="349"/>
      <c r="FXL41" s="349"/>
      <c r="FXM41" s="349"/>
      <c r="FXN41" s="349"/>
      <c r="FXO41" s="349"/>
      <c r="FXP41" s="349"/>
      <c r="FXQ41" s="349"/>
      <c r="FXR41" s="349"/>
      <c r="FXS41" s="349"/>
      <c r="FXT41" s="349"/>
      <c r="FXU41" s="349"/>
      <c r="FXV41" s="349"/>
      <c r="FXW41" s="349"/>
      <c r="FXX41" s="349"/>
      <c r="FXY41" s="349"/>
      <c r="FXZ41" s="349"/>
      <c r="FYA41" s="349"/>
      <c r="FYB41" s="349"/>
      <c r="FYC41" s="349"/>
      <c r="FYD41" s="349"/>
      <c r="FYE41" s="349"/>
      <c r="FYF41" s="349"/>
      <c r="FYG41" s="349"/>
      <c r="FYH41" s="349"/>
      <c r="FYI41" s="349"/>
      <c r="FYJ41" s="349"/>
      <c r="FYK41" s="349"/>
      <c r="FYL41" s="349"/>
      <c r="FYM41" s="349"/>
      <c r="FYN41" s="349"/>
      <c r="FYO41" s="349"/>
      <c r="FYP41" s="349"/>
      <c r="FYQ41" s="349"/>
      <c r="FYR41" s="349"/>
      <c r="FYS41" s="349"/>
      <c r="FYT41" s="349"/>
      <c r="FYU41" s="349"/>
      <c r="FYV41" s="349"/>
      <c r="FYW41" s="349"/>
      <c r="FYX41" s="349"/>
      <c r="FYY41" s="349"/>
      <c r="FYZ41" s="349"/>
      <c r="FZA41" s="349"/>
      <c r="FZB41" s="349"/>
      <c r="FZC41" s="349"/>
      <c r="FZD41" s="349"/>
      <c r="FZE41" s="349"/>
      <c r="FZF41" s="349"/>
      <c r="FZG41" s="349"/>
      <c r="FZH41" s="349"/>
      <c r="FZI41" s="349"/>
      <c r="FZJ41" s="349"/>
      <c r="FZK41" s="349"/>
      <c r="FZL41" s="349"/>
      <c r="FZM41" s="349"/>
      <c r="FZN41" s="349"/>
      <c r="FZO41" s="349"/>
      <c r="FZP41" s="349"/>
      <c r="FZQ41" s="349"/>
      <c r="FZR41" s="349"/>
      <c r="FZS41" s="349"/>
      <c r="FZT41" s="349"/>
      <c r="FZU41" s="349"/>
      <c r="FZV41" s="349"/>
      <c r="FZW41" s="349"/>
      <c r="FZX41" s="349"/>
      <c r="FZY41" s="349"/>
      <c r="FZZ41" s="349"/>
      <c r="GAA41" s="349"/>
      <c r="GAB41" s="349"/>
      <c r="GAC41" s="349"/>
      <c r="GAD41" s="349"/>
      <c r="GAE41" s="349"/>
      <c r="GAF41" s="349"/>
      <c r="GAG41" s="349"/>
      <c r="GAH41" s="349"/>
      <c r="GAI41" s="349"/>
      <c r="GAJ41" s="349"/>
      <c r="GAK41" s="349"/>
      <c r="GAL41" s="349"/>
      <c r="GAM41" s="349"/>
      <c r="GAN41" s="349"/>
      <c r="GAO41" s="349"/>
      <c r="GAP41" s="349"/>
      <c r="GAQ41" s="349"/>
      <c r="GAR41" s="349"/>
      <c r="GAS41" s="349"/>
      <c r="GAT41" s="349"/>
      <c r="GAU41" s="349"/>
      <c r="GAV41" s="349"/>
      <c r="GAW41" s="349"/>
      <c r="GAX41" s="349"/>
      <c r="GAY41" s="349"/>
      <c r="GAZ41" s="349"/>
      <c r="GBA41" s="349"/>
      <c r="GBB41" s="349"/>
      <c r="GBC41" s="349"/>
      <c r="GBD41" s="349"/>
      <c r="GBE41" s="349"/>
      <c r="GBF41" s="349"/>
      <c r="GBG41" s="349"/>
      <c r="GBH41" s="349"/>
      <c r="GBI41" s="349"/>
      <c r="GBJ41" s="349"/>
      <c r="GBK41" s="349"/>
      <c r="GBL41" s="349"/>
      <c r="GBM41" s="349"/>
      <c r="GBN41" s="349"/>
      <c r="GBO41" s="349"/>
      <c r="GBP41" s="349"/>
      <c r="GBQ41" s="349"/>
      <c r="GBR41" s="349"/>
      <c r="GBS41" s="349"/>
      <c r="GBT41" s="349"/>
      <c r="GBU41" s="349"/>
      <c r="GBV41" s="349"/>
      <c r="GBW41" s="349"/>
      <c r="GBX41" s="349"/>
      <c r="GBY41" s="349"/>
      <c r="GBZ41" s="349"/>
      <c r="GCA41" s="349"/>
      <c r="GCB41" s="349"/>
      <c r="GCC41" s="349"/>
      <c r="GCD41" s="349"/>
      <c r="GCE41" s="349"/>
      <c r="GCF41" s="349"/>
      <c r="GCG41" s="349"/>
      <c r="GCH41" s="349"/>
      <c r="GCI41" s="349"/>
      <c r="GCJ41" s="349"/>
      <c r="GCK41" s="349"/>
      <c r="GCL41" s="349"/>
      <c r="GCM41" s="349"/>
      <c r="GCN41" s="349"/>
      <c r="GCO41" s="349"/>
      <c r="GCP41" s="349"/>
      <c r="GCQ41" s="349"/>
      <c r="GCR41" s="349"/>
      <c r="GCS41" s="349"/>
      <c r="GCT41" s="349"/>
      <c r="GCU41" s="349"/>
      <c r="GCV41" s="349"/>
      <c r="GCW41" s="349"/>
      <c r="GCX41" s="349"/>
      <c r="GCY41" s="349"/>
      <c r="GCZ41" s="349"/>
      <c r="GDA41" s="349"/>
      <c r="GDB41" s="349"/>
      <c r="GDC41" s="349"/>
      <c r="GDD41" s="349"/>
      <c r="GDE41" s="349"/>
      <c r="GDF41" s="349"/>
      <c r="GDG41" s="349"/>
      <c r="GDH41" s="349"/>
      <c r="GDI41" s="349"/>
      <c r="GDJ41" s="349"/>
      <c r="GDK41" s="349"/>
      <c r="GDL41" s="349"/>
      <c r="GDM41" s="349"/>
      <c r="GDN41" s="349"/>
      <c r="GDO41" s="349"/>
      <c r="GDP41" s="349"/>
      <c r="GDQ41" s="349"/>
      <c r="GDR41" s="349"/>
      <c r="GDS41" s="349"/>
      <c r="GDT41" s="349"/>
      <c r="GDU41" s="349"/>
      <c r="GDV41" s="349"/>
      <c r="GDW41" s="349"/>
      <c r="GDX41" s="349"/>
      <c r="GDY41" s="349"/>
      <c r="GDZ41" s="349"/>
      <c r="GEA41" s="349"/>
      <c r="GEB41" s="349"/>
      <c r="GEC41" s="349"/>
      <c r="GED41" s="349"/>
      <c r="GEE41" s="349"/>
      <c r="GEF41" s="349"/>
      <c r="GEG41" s="349"/>
      <c r="GEH41" s="349"/>
      <c r="GEI41" s="349"/>
      <c r="GEJ41" s="349"/>
      <c r="GEK41" s="349"/>
      <c r="GEL41" s="349"/>
      <c r="GEM41" s="349"/>
      <c r="GEN41" s="349"/>
      <c r="GEO41" s="349"/>
      <c r="GEP41" s="349"/>
      <c r="GEQ41" s="349"/>
      <c r="GER41" s="349"/>
      <c r="GES41" s="349"/>
      <c r="GET41" s="349"/>
      <c r="GEU41" s="349"/>
      <c r="GEV41" s="349"/>
      <c r="GEW41" s="349"/>
      <c r="GEX41" s="349"/>
      <c r="GEY41" s="349"/>
      <c r="GEZ41" s="349"/>
      <c r="GFA41" s="349"/>
      <c r="GFB41" s="349"/>
      <c r="GFC41" s="349"/>
      <c r="GFD41" s="349"/>
      <c r="GFE41" s="349"/>
      <c r="GFF41" s="349"/>
      <c r="GFG41" s="349"/>
      <c r="GFH41" s="349"/>
      <c r="GFI41" s="349"/>
      <c r="GFJ41" s="349"/>
      <c r="GFK41" s="349"/>
      <c r="GFL41" s="349"/>
      <c r="GFM41" s="349"/>
      <c r="GFN41" s="349"/>
      <c r="GFO41" s="349"/>
      <c r="GFP41" s="349"/>
      <c r="GFQ41" s="349"/>
      <c r="GFR41" s="349"/>
      <c r="GFS41" s="349"/>
      <c r="GFT41" s="349"/>
      <c r="GFU41" s="349"/>
      <c r="GFV41" s="349"/>
      <c r="GFW41" s="349"/>
      <c r="GFX41" s="349"/>
      <c r="GFY41" s="349"/>
      <c r="GFZ41" s="349"/>
      <c r="GGA41" s="349"/>
      <c r="GGB41" s="349"/>
      <c r="GGC41" s="349"/>
      <c r="GGD41" s="349"/>
      <c r="GGE41" s="349"/>
      <c r="GGF41" s="349"/>
      <c r="GGG41" s="349"/>
      <c r="GGH41" s="349"/>
      <c r="GGI41" s="349"/>
      <c r="GGJ41" s="349"/>
      <c r="GGK41" s="349"/>
      <c r="GGL41" s="349"/>
      <c r="GGM41" s="349"/>
      <c r="GGN41" s="349"/>
      <c r="GGO41" s="349"/>
      <c r="GGP41" s="349"/>
      <c r="GGQ41" s="349"/>
      <c r="GGR41" s="349"/>
      <c r="GGS41" s="349"/>
      <c r="GGT41" s="349"/>
      <c r="GGU41" s="349"/>
      <c r="GGV41" s="349"/>
      <c r="GGW41" s="349"/>
      <c r="GGX41" s="349"/>
      <c r="GGY41" s="349"/>
      <c r="GGZ41" s="349"/>
      <c r="GHA41" s="349"/>
      <c r="GHB41" s="349"/>
      <c r="GHC41" s="349"/>
      <c r="GHD41" s="349"/>
      <c r="GHE41" s="349"/>
      <c r="GHF41" s="349"/>
      <c r="GHG41" s="349"/>
      <c r="GHH41" s="349"/>
      <c r="GHI41" s="349"/>
      <c r="GHJ41" s="349"/>
      <c r="GHK41" s="349"/>
      <c r="GHL41" s="349"/>
      <c r="GHM41" s="349"/>
      <c r="GHN41" s="349"/>
      <c r="GHO41" s="349"/>
      <c r="GHP41" s="349"/>
      <c r="GHQ41" s="349"/>
      <c r="GHR41" s="349"/>
      <c r="GHS41" s="349"/>
      <c r="GHT41" s="349"/>
      <c r="GHU41" s="349"/>
      <c r="GHV41" s="349"/>
      <c r="GHW41" s="349"/>
      <c r="GHX41" s="349"/>
      <c r="GHY41" s="349"/>
      <c r="GHZ41" s="349"/>
      <c r="GIA41" s="349"/>
      <c r="GIB41" s="349"/>
      <c r="GIC41" s="349"/>
      <c r="GID41" s="349"/>
      <c r="GIE41" s="349"/>
      <c r="GIF41" s="349"/>
      <c r="GIG41" s="349"/>
      <c r="GIH41" s="349"/>
      <c r="GII41" s="349"/>
      <c r="GIJ41" s="349"/>
      <c r="GIK41" s="349"/>
      <c r="GIL41" s="349"/>
      <c r="GIM41" s="349"/>
      <c r="GIN41" s="349"/>
      <c r="GIO41" s="349"/>
      <c r="GIP41" s="349"/>
      <c r="GIQ41" s="349"/>
      <c r="GIR41" s="349"/>
      <c r="GIS41" s="349"/>
      <c r="GIT41" s="349"/>
      <c r="GIU41" s="349"/>
      <c r="GIV41" s="349"/>
      <c r="GIW41" s="349"/>
      <c r="GIX41" s="349"/>
      <c r="GIY41" s="349"/>
      <c r="GIZ41" s="349"/>
      <c r="GJA41" s="349"/>
      <c r="GJB41" s="349"/>
      <c r="GJC41" s="349"/>
      <c r="GJD41" s="349"/>
      <c r="GJE41" s="349"/>
      <c r="GJF41" s="349"/>
      <c r="GJG41" s="349"/>
      <c r="GJH41" s="349"/>
      <c r="GJI41" s="349"/>
      <c r="GJJ41" s="349"/>
      <c r="GJK41" s="349"/>
      <c r="GJL41" s="349"/>
      <c r="GJM41" s="349"/>
      <c r="GJN41" s="349"/>
      <c r="GJO41" s="349"/>
      <c r="GJP41" s="349"/>
      <c r="GJQ41" s="349"/>
      <c r="GJR41" s="349"/>
      <c r="GJS41" s="349"/>
      <c r="GJT41" s="349"/>
      <c r="GJU41" s="349"/>
      <c r="GJV41" s="349"/>
      <c r="GJW41" s="349"/>
      <c r="GJX41" s="349"/>
      <c r="GJY41" s="349"/>
      <c r="GJZ41" s="349"/>
      <c r="GKA41" s="349"/>
      <c r="GKB41" s="349"/>
      <c r="GKC41" s="349"/>
      <c r="GKD41" s="349"/>
      <c r="GKE41" s="349"/>
      <c r="GKF41" s="349"/>
      <c r="GKG41" s="349"/>
      <c r="GKH41" s="349"/>
      <c r="GKI41" s="349"/>
      <c r="GKJ41" s="349"/>
      <c r="GKK41" s="349"/>
      <c r="GKL41" s="349"/>
      <c r="GKM41" s="349"/>
      <c r="GKN41" s="349"/>
      <c r="GKO41" s="349"/>
      <c r="GKP41" s="349"/>
      <c r="GKQ41" s="349"/>
      <c r="GKR41" s="349"/>
      <c r="GKS41" s="349"/>
      <c r="GKT41" s="349"/>
      <c r="GKU41" s="349"/>
      <c r="GKV41" s="349"/>
      <c r="GKW41" s="349"/>
      <c r="GKX41" s="349"/>
      <c r="GKY41" s="349"/>
      <c r="GKZ41" s="349"/>
      <c r="GLA41" s="349"/>
      <c r="GLB41" s="349"/>
      <c r="GLC41" s="349"/>
      <c r="GLD41" s="349"/>
      <c r="GLE41" s="349"/>
      <c r="GLF41" s="349"/>
      <c r="GLG41" s="349"/>
      <c r="GLH41" s="349"/>
      <c r="GLI41" s="349"/>
      <c r="GLJ41" s="349"/>
      <c r="GLK41" s="349"/>
      <c r="GLL41" s="349"/>
      <c r="GLM41" s="349"/>
      <c r="GLN41" s="349"/>
      <c r="GLO41" s="349"/>
      <c r="GLP41" s="349"/>
      <c r="GLQ41" s="349"/>
      <c r="GLR41" s="349"/>
      <c r="GLS41" s="349"/>
      <c r="GLT41" s="349"/>
      <c r="GLU41" s="349"/>
      <c r="GLV41" s="349"/>
      <c r="GLW41" s="349"/>
      <c r="GLX41" s="349"/>
      <c r="GLY41" s="349"/>
      <c r="GLZ41" s="349"/>
      <c r="GMA41" s="349"/>
      <c r="GMB41" s="349"/>
      <c r="GMC41" s="349"/>
      <c r="GMD41" s="349"/>
      <c r="GME41" s="349"/>
      <c r="GMF41" s="349"/>
      <c r="GMG41" s="349"/>
      <c r="GMH41" s="349"/>
      <c r="GMI41" s="349"/>
      <c r="GMJ41" s="349"/>
      <c r="GMK41" s="349"/>
      <c r="GML41" s="349"/>
      <c r="GMM41" s="349"/>
      <c r="GMN41" s="349"/>
      <c r="GMO41" s="349"/>
      <c r="GMP41" s="349"/>
      <c r="GMQ41" s="349"/>
      <c r="GMR41" s="349"/>
      <c r="GMS41" s="349"/>
      <c r="GMT41" s="349"/>
      <c r="GMU41" s="349"/>
      <c r="GMV41" s="349"/>
      <c r="GMW41" s="349"/>
      <c r="GMX41" s="349"/>
      <c r="GMY41" s="349"/>
      <c r="GMZ41" s="349"/>
      <c r="GNA41" s="349"/>
      <c r="GNB41" s="349"/>
      <c r="GNC41" s="349"/>
      <c r="GND41" s="349"/>
      <c r="GNE41" s="349"/>
      <c r="GNF41" s="349"/>
      <c r="GNG41" s="349"/>
      <c r="GNH41" s="349"/>
      <c r="GNI41" s="349"/>
      <c r="GNJ41" s="349"/>
      <c r="GNK41" s="349"/>
      <c r="GNL41" s="349"/>
      <c r="GNM41" s="349"/>
      <c r="GNN41" s="349"/>
      <c r="GNO41" s="349"/>
      <c r="GNP41" s="349"/>
      <c r="GNQ41" s="349"/>
      <c r="GNR41" s="349"/>
      <c r="GNS41" s="349"/>
      <c r="GNT41" s="349"/>
      <c r="GNU41" s="349"/>
      <c r="GNV41" s="349"/>
      <c r="GNW41" s="349"/>
      <c r="GNX41" s="349"/>
      <c r="GNY41" s="349"/>
      <c r="GNZ41" s="349"/>
      <c r="GOA41" s="349"/>
      <c r="GOB41" s="349"/>
      <c r="GOC41" s="349"/>
      <c r="GOD41" s="349"/>
      <c r="GOE41" s="349"/>
      <c r="GOF41" s="349"/>
      <c r="GOG41" s="349"/>
      <c r="GOH41" s="349"/>
      <c r="GOI41" s="349"/>
      <c r="GOJ41" s="349"/>
      <c r="GOK41" s="349"/>
      <c r="GOL41" s="349"/>
      <c r="GOM41" s="349"/>
      <c r="GON41" s="349"/>
      <c r="GOO41" s="349"/>
      <c r="GOP41" s="349"/>
      <c r="GOQ41" s="349"/>
      <c r="GOR41" s="349"/>
      <c r="GOS41" s="349"/>
      <c r="GOT41" s="349"/>
      <c r="GOU41" s="349"/>
      <c r="GOV41" s="349"/>
      <c r="GOW41" s="349"/>
      <c r="GOX41" s="349"/>
      <c r="GOY41" s="349"/>
      <c r="GOZ41" s="349"/>
      <c r="GPA41" s="349"/>
      <c r="GPB41" s="349"/>
      <c r="GPC41" s="349"/>
      <c r="GPD41" s="349"/>
      <c r="GPE41" s="349"/>
      <c r="GPF41" s="349"/>
      <c r="GPG41" s="349"/>
      <c r="GPH41" s="349"/>
      <c r="GPI41" s="349"/>
      <c r="GPJ41" s="349"/>
      <c r="GPK41" s="349"/>
      <c r="GPL41" s="349"/>
      <c r="GPM41" s="349"/>
      <c r="GPN41" s="349"/>
      <c r="GPO41" s="349"/>
      <c r="GPP41" s="349"/>
      <c r="GPQ41" s="349"/>
      <c r="GPR41" s="349"/>
      <c r="GPS41" s="349"/>
      <c r="GPT41" s="349"/>
      <c r="GPU41" s="349"/>
      <c r="GPV41" s="349"/>
      <c r="GPW41" s="349"/>
      <c r="GPX41" s="349"/>
      <c r="GPY41" s="349"/>
      <c r="GPZ41" s="349"/>
      <c r="GQA41" s="349"/>
      <c r="GQB41" s="349"/>
      <c r="GQC41" s="349"/>
      <c r="GQD41" s="349"/>
      <c r="GQE41" s="349"/>
      <c r="GQF41" s="349"/>
      <c r="GQG41" s="349"/>
      <c r="GQH41" s="349"/>
      <c r="GQI41" s="349"/>
      <c r="GQJ41" s="349"/>
      <c r="GQK41" s="349"/>
      <c r="GQL41" s="349"/>
      <c r="GQM41" s="349"/>
      <c r="GQN41" s="349"/>
      <c r="GQO41" s="349"/>
      <c r="GQP41" s="349"/>
      <c r="GQQ41" s="349"/>
      <c r="GQR41" s="349"/>
      <c r="GQS41" s="349"/>
      <c r="GQT41" s="349"/>
      <c r="GQU41" s="349"/>
      <c r="GQV41" s="349"/>
      <c r="GQW41" s="349"/>
      <c r="GQX41" s="349"/>
      <c r="GQY41" s="349"/>
      <c r="GQZ41" s="349"/>
      <c r="GRA41" s="349"/>
      <c r="GRB41" s="349"/>
      <c r="GRC41" s="349"/>
      <c r="GRD41" s="349"/>
      <c r="GRE41" s="349"/>
      <c r="GRF41" s="349"/>
      <c r="GRG41" s="349"/>
      <c r="GRH41" s="349"/>
      <c r="GRI41" s="349"/>
      <c r="GRJ41" s="349"/>
      <c r="GRK41" s="349"/>
      <c r="GRL41" s="349"/>
      <c r="GRM41" s="349"/>
      <c r="GRN41" s="349"/>
      <c r="GRO41" s="349"/>
      <c r="GRP41" s="349"/>
      <c r="GRQ41" s="349"/>
      <c r="GRR41" s="349"/>
      <c r="GRS41" s="349"/>
      <c r="GRT41" s="349"/>
      <c r="GRU41" s="349"/>
      <c r="GRV41" s="349"/>
      <c r="GRW41" s="349"/>
      <c r="GRX41" s="349"/>
      <c r="GRY41" s="349"/>
      <c r="GRZ41" s="349"/>
      <c r="GSA41" s="349"/>
      <c r="GSB41" s="349"/>
      <c r="GSC41" s="349"/>
      <c r="GSD41" s="349"/>
      <c r="GSE41" s="349"/>
      <c r="GSF41" s="349"/>
      <c r="GSG41" s="349"/>
      <c r="GSH41" s="349"/>
      <c r="GSI41" s="349"/>
      <c r="GSJ41" s="349"/>
      <c r="GSK41" s="349"/>
      <c r="GSL41" s="349"/>
      <c r="GSM41" s="349"/>
      <c r="GSN41" s="349"/>
      <c r="GSO41" s="349"/>
      <c r="GSP41" s="349"/>
      <c r="GSQ41" s="349"/>
      <c r="GSR41" s="349"/>
      <c r="GSS41" s="349"/>
      <c r="GST41" s="349"/>
      <c r="GSU41" s="349"/>
      <c r="GSV41" s="349"/>
      <c r="GSW41" s="349"/>
      <c r="GSX41" s="349"/>
      <c r="GSY41" s="349"/>
      <c r="GSZ41" s="349"/>
      <c r="GTA41" s="349"/>
      <c r="GTB41" s="349"/>
      <c r="GTC41" s="349"/>
      <c r="GTD41" s="349"/>
      <c r="GTE41" s="349"/>
      <c r="GTF41" s="349"/>
      <c r="GTG41" s="349"/>
      <c r="GTH41" s="349"/>
      <c r="GTI41" s="349"/>
      <c r="GTJ41" s="349"/>
      <c r="GTK41" s="349"/>
      <c r="GTL41" s="349"/>
      <c r="GTM41" s="349"/>
      <c r="GTN41" s="349"/>
      <c r="GTO41" s="349"/>
      <c r="GTP41" s="349"/>
      <c r="GTQ41" s="349"/>
      <c r="GTR41" s="349"/>
      <c r="GTS41" s="349"/>
      <c r="GTT41" s="349"/>
      <c r="GTU41" s="349"/>
      <c r="GTV41" s="349"/>
      <c r="GTW41" s="349"/>
      <c r="GTX41" s="349"/>
      <c r="GTY41" s="349"/>
      <c r="GTZ41" s="349"/>
      <c r="GUA41" s="349"/>
      <c r="GUB41" s="349"/>
      <c r="GUC41" s="349"/>
      <c r="GUD41" s="349"/>
      <c r="GUE41" s="349"/>
      <c r="GUF41" s="349"/>
      <c r="GUG41" s="349"/>
      <c r="GUH41" s="349"/>
      <c r="GUI41" s="349"/>
      <c r="GUJ41" s="349"/>
      <c r="GUK41" s="349"/>
      <c r="GUL41" s="349"/>
      <c r="GUM41" s="349"/>
      <c r="GUN41" s="349"/>
      <c r="GUO41" s="349"/>
      <c r="GUP41" s="349"/>
      <c r="GUQ41" s="349"/>
      <c r="GUR41" s="349"/>
      <c r="GUS41" s="349"/>
      <c r="GUT41" s="349"/>
      <c r="GUU41" s="349"/>
      <c r="GUV41" s="349"/>
      <c r="GUW41" s="349"/>
      <c r="GUX41" s="349"/>
      <c r="GUY41" s="349"/>
      <c r="GUZ41" s="349"/>
      <c r="GVA41" s="349"/>
      <c r="GVB41" s="349"/>
      <c r="GVC41" s="349"/>
      <c r="GVD41" s="349"/>
      <c r="GVE41" s="349"/>
      <c r="GVF41" s="349"/>
      <c r="GVG41" s="349"/>
      <c r="GVH41" s="349"/>
      <c r="GVI41" s="349"/>
      <c r="GVJ41" s="349"/>
      <c r="GVK41" s="349"/>
      <c r="GVL41" s="349"/>
      <c r="GVM41" s="349"/>
      <c r="GVN41" s="349"/>
      <c r="GVO41" s="349"/>
      <c r="GVP41" s="349"/>
      <c r="GVQ41" s="349"/>
      <c r="GVR41" s="349"/>
      <c r="GVS41" s="349"/>
      <c r="GVT41" s="349"/>
      <c r="GVU41" s="349"/>
      <c r="GVV41" s="349"/>
      <c r="GVW41" s="349"/>
      <c r="GVX41" s="349"/>
      <c r="GVY41" s="349"/>
      <c r="GVZ41" s="349"/>
      <c r="GWA41" s="349"/>
      <c r="GWB41" s="349"/>
      <c r="GWC41" s="349"/>
      <c r="GWD41" s="349"/>
      <c r="GWE41" s="349"/>
      <c r="GWF41" s="349"/>
      <c r="GWG41" s="349"/>
      <c r="GWH41" s="349"/>
      <c r="GWI41" s="349"/>
      <c r="GWJ41" s="349"/>
      <c r="GWK41" s="349"/>
      <c r="GWL41" s="349"/>
      <c r="GWM41" s="349"/>
      <c r="GWN41" s="349"/>
      <c r="GWO41" s="349"/>
      <c r="GWP41" s="349"/>
      <c r="GWQ41" s="349"/>
      <c r="GWR41" s="349"/>
      <c r="GWS41" s="349"/>
      <c r="GWT41" s="349"/>
      <c r="GWU41" s="349"/>
      <c r="GWV41" s="349"/>
      <c r="GWW41" s="349"/>
      <c r="GWX41" s="349"/>
      <c r="GWY41" s="349"/>
      <c r="GWZ41" s="349"/>
      <c r="GXA41" s="349"/>
      <c r="GXB41" s="349"/>
      <c r="GXC41" s="349"/>
      <c r="GXD41" s="349"/>
      <c r="GXE41" s="349"/>
      <c r="GXF41" s="349"/>
      <c r="GXG41" s="349"/>
      <c r="GXH41" s="349"/>
      <c r="GXI41" s="349"/>
      <c r="GXJ41" s="349"/>
      <c r="GXK41" s="349"/>
      <c r="GXL41" s="349"/>
      <c r="GXM41" s="349"/>
      <c r="GXN41" s="349"/>
      <c r="GXO41" s="349"/>
      <c r="GXP41" s="349"/>
      <c r="GXQ41" s="349"/>
      <c r="GXR41" s="349"/>
      <c r="GXS41" s="349"/>
      <c r="GXT41" s="349"/>
      <c r="GXU41" s="349"/>
      <c r="GXV41" s="349"/>
      <c r="GXW41" s="349"/>
      <c r="GXX41" s="349"/>
      <c r="GXY41" s="349"/>
      <c r="GXZ41" s="349"/>
      <c r="GYA41" s="349"/>
      <c r="GYB41" s="349"/>
      <c r="GYC41" s="349"/>
      <c r="GYD41" s="349"/>
      <c r="GYE41" s="349"/>
      <c r="GYF41" s="349"/>
      <c r="GYG41" s="349"/>
      <c r="GYH41" s="349"/>
      <c r="GYI41" s="349"/>
      <c r="GYJ41" s="349"/>
      <c r="GYK41" s="349"/>
      <c r="GYL41" s="349"/>
      <c r="GYM41" s="349"/>
      <c r="GYN41" s="349"/>
      <c r="GYO41" s="349"/>
      <c r="GYP41" s="349"/>
      <c r="GYQ41" s="349"/>
      <c r="GYR41" s="349"/>
      <c r="GYS41" s="349"/>
      <c r="GYT41" s="349"/>
      <c r="GYU41" s="349"/>
      <c r="GYV41" s="349"/>
      <c r="GYW41" s="349"/>
      <c r="GYX41" s="349"/>
      <c r="GYY41" s="349"/>
      <c r="GYZ41" s="349"/>
      <c r="GZA41" s="349"/>
      <c r="GZB41" s="349"/>
      <c r="GZC41" s="349"/>
      <c r="GZD41" s="349"/>
      <c r="GZE41" s="349"/>
      <c r="GZF41" s="349"/>
      <c r="GZG41" s="349"/>
      <c r="GZH41" s="349"/>
      <c r="GZI41" s="349"/>
      <c r="GZJ41" s="349"/>
      <c r="GZK41" s="349"/>
      <c r="GZL41" s="349"/>
      <c r="GZM41" s="349"/>
      <c r="GZN41" s="349"/>
      <c r="GZO41" s="349"/>
      <c r="GZP41" s="349"/>
      <c r="GZQ41" s="349"/>
      <c r="GZR41" s="349"/>
      <c r="GZS41" s="349"/>
      <c r="GZT41" s="349"/>
      <c r="GZU41" s="349"/>
      <c r="GZV41" s="349"/>
      <c r="GZW41" s="349"/>
      <c r="GZX41" s="349"/>
      <c r="GZY41" s="349"/>
      <c r="GZZ41" s="349"/>
      <c r="HAA41" s="349"/>
      <c r="HAB41" s="349"/>
      <c r="HAC41" s="349"/>
      <c r="HAD41" s="349"/>
      <c r="HAE41" s="349"/>
      <c r="HAF41" s="349"/>
      <c r="HAG41" s="349"/>
      <c r="HAH41" s="349"/>
      <c r="HAI41" s="349"/>
      <c r="HAJ41" s="349"/>
      <c r="HAK41" s="349"/>
      <c r="HAL41" s="349"/>
      <c r="HAM41" s="349"/>
      <c r="HAN41" s="349"/>
      <c r="HAO41" s="349"/>
      <c r="HAP41" s="349"/>
      <c r="HAQ41" s="349"/>
      <c r="HAR41" s="349"/>
      <c r="HAS41" s="349"/>
      <c r="HAT41" s="349"/>
      <c r="HAU41" s="349"/>
      <c r="HAV41" s="349"/>
      <c r="HAW41" s="349"/>
      <c r="HAX41" s="349"/>
      <c r="HAY41" s="349"/>
      <c r="HAZ41" s="349"/>
      <c r="HBA41" s="349"/>
      <c r="HBB41" s="349"/>
      <c r="HBC41" s="349"/>
      <c r="HBD41" s="349"/>
      <c r="HBE41" s="349"/>
      <c r="HBF41" s="349"/>
      <c r="HBG41" s="349"/>
      <c r="HBH41" s="349"/>
      <c r="HBI41" s="349"/>
      <c r="HBJ41" s="349"/>
      <c r="HBK41" s="349"/>
      <c r="HBL41" s="349"/>
      <c r="HBM41" s="349"/>
      <c r="HBN41" s="349"/>
      <c r="HBO41" s="349"/>
      <c r="HBP41" s="349"/>
      <c r="HBQ41" s="349"/>
      <c r="HBR41" s="349"/>
      <c r="HBS41" s="349"/>
      <c r="HBT41" s="349"/>
      <c r="HBU41" s="349"/>
      <c r="HBV41" s="349"/>
      <c r="HBW41" s="349"/>
      <c r="HBX41" s="349"/>
      <c r="HBY41" s="349"/>
      <c r="HBZ41" s="349"/>
      <c r="HCA41" s="349"/>
      <c r="HCB41" s="349"/>
      <c r="HCC41" s="349"/>
      <c r="HCD41" s="349"/>
      <c r="HCE41" s="349"/>
      <c r="HCF41" s="349"/>
      <c r="HCG41" s="349"/>
      <c r="HCH41" s="349"/>
      <c r="HCI41" s="349"/>
      <c r="HCJ41" s="349"/>
      <c r="HCK41" s="349"/>
      <c r="HCL41" s="349"/>
      <c r="HCM41" s="349"/>
      <c r="HCN41" s="349"/>
      <c r="HCO41" s="349"/>
      <c r="HCP41" s="349"/>
      <c r="HCQ41" s="349"/>
      <c r="HCR41" s="349"/>
      <c r="HCS41" s="349"/>
      <c r="HCT41" s="349"/>
      <c r="HCU41" s="349"/>
      <c r="HCV41" s="349"/>
      <c r="HCW41" s="349"/>
      <c r="HCX41" s="349"/>
      <c r="HCY41" s="349"/>
      <c r="HCZ41" s="349"/>
      <c r="HDA41" s="349"/>
      <c r="HDB41" s="349"/>
      <c r="HDC41" s="349"/>
      <c r="HDD41" s="349"/>
      <c r="HDE41" s="349"/>
      <c r="HDF41" s="349"/>
      <c r="HDG41" s="349"/>
      <c r="HDH41" s="349"/>
      <c r="HDI41" s="349"/>
      <c r="HDJ41" s="349"/>
      <c r="HDK41" s="349"/>
      <c r="HDL41" s="349"/>
      <c r="HDM41" s="349"/>
      <c r="HDN41" s="349"/>
      <c r="HDO41" s="349"/>
      <c r="HDP41" s="349"/>
      <c r="HDQ41" s="349"/>
      <c r="HDR41" s="349"/>
      <c r="HDS41" s="349"/>
      <c r="HDT41" s="349"/>
      <c r="HDU41" s="349"/>
      <c r="HDV41" s="349"/>
      <c r="HDW41" s="349"/>
      <c r="HDX41" s="349"/>
      <c r="HDY41" s="349"/>
      <c r="HDZ41" s="349"/>
      <c r="HEA41" s="349"/>
      <c r="HEB41" s="349"/>
      <c r="HEC41" s="349"/>
      <c r="HED41" s="349"/>
      <c r="HEE41" s="349"/>
      <c r="HEF41" s="349"/>
      <c r="HEG41" s="349"/>
      <c r="HEH41" s="349"/>
      <c r="HEI41" s="349"/>
      <c r="HEJ41" s="349"/>
      <c r="HEK41" s="349"/>
      <c r="HEL41" s="349"/>
      <c r="HEM41" s="349"/>
      <c r="HEN41" s="349"/>
      <c r="HEO41" s="349"/>
      <c r="HEP41" s="349"/>
      <c r="HEQ41" s="349"/>
      <c r="HER41" s="349"/>
      <c r="HES41" s="349"/>
      <c r="HET41" s="349"/>
      <c r="HEU41" s="349"/>
      <c r="HEV41" s="349"/>
      <c r="HEW41" s="349"/>
      <c r="HEX41" s="349"/>
      <c r="HEY41" s="349"/>
      <c r="HEZ41" s="349"/>
      <c r="HFA41" s="349"/>
      <c r="HFB41" s="349"/>
      <c r="HFC41" s="349"/>
      <c r="HFD41" s="349"/>
      <c r="HFE41" s="349"/>
      <c r="HFF41" s="349"/>
      <c r="HFG41" s="349"/>
      <c r="HFH41" s="349"/>
      <c r="HFI41" s="349"/>
      <c r="HFJ41" s="349"/>
      <c r="HFK41" s="349"/>
      <c r="HFL41" s="349"/>
      <c r="HFM41" s="349"/>
      <c r="HFN41" s="349"/>
      <c r="HFO41" s="349"/>
      <c r="HFP41" s="349"/>
      <c r="HFQ41" s="349"/>
      <c r="HFR41" s="349"/>
      <c r="HFS41" s="349"/>
      <c r="HFT41" s="349"/>
      <c r="HFU41" s="349"/>
      <c r="HFV41" s="349"/>
      <c r="HFW41" s="349"/>
      <c r="HFX41" s="349"/>
      <c r="HFY41" s="349"/>
      <c r="HFZ41" s="349"/>
      <c r="HGA41" s="349"/>
      <c r="HGB41" s="349"/>
      <c r="HGC41" s="349"/>
      <c r="HGD41" s="349"/>
      <c r="HGE41" s="349"/>
      <c r="HGF41" s="349"/>
      <c r="HGG41" s="349"/>
      <c r="HGH41" s="349"/>
      <c r="HGI41" s="349"/>
      <c r="HGJ41" s="349"/>
      <c r="HGK41" s="349"/>
      <c r="HGL41" s="349"/>
      <c r="HGM41" s="349"/>
      <c r="HGN41" s="349"/>
      <c r="HGO41" s="349"/>
      <c r="HGP41" s="349"/>
      <c r="HGQ41" s="349"/>
      <c r="HGR41" s="349"/>
      <c r="HGS41" s="349"/>
      <c r="HGT41" s="349"/>
      <c r="HGU41" s="349"/>
      <c r="HGV41" s="349"/>
      <c r="HGW41" s="349"/>
      <c r="HGX41" s="349"/>
      <c r="HGY41" s="349"/>
      <c r="HGZ41" s="349"/>
      <c r="HHA41" s="349"/>
      <c r="HHB41" s="349"/>
      <c r="HHC41" s="349"/>
      <c r="HHD41" s="349"/>
      <c r="HHE41" s="349"/>
      <c r="HHF41" s="349"/>
      <c r="HHG41" s="349"/>
      <c r="HHH41" s="349"/>
      <c r="HHI41" s="349"/>
      <c r="HHJ41" s="349"/>
      <c r="HHK41" s="349"/>
      <c r="HHL41" s="349"/>
      <c r="HHM41" s="349"/>
      <c r="HHN41" s="349"/>
      <c r="HHO41" s="349"/>
      <c r="HHP41" s="349"/>
      <c r="HHQ41" s="349"/>
      <c r="HHR41" s="349"/>
      <c r="HHS41" s="349"/>
      <c r="HHT41" s="349"/>
      <c r="HHU41" s="349"/>
      <c r="HHV41" s="349"/>
      <c r="HHW41" s="349"/>
      <c r="HHX41" s="349"/>
      <c r="HHY41" s="349"/>
      <c r="HHZ41" s="349"/>
      <c r="HIA41" s="349"/>
      <c r="HIB41" s="349"/>
      <c r="HIC41" s="349"/>
      <c r="HID41" s="349"/>
      <c r="HIE41" s="349"/>
      <c r="HIF41" s="349"/>
      <c r="HIG41" s="349"/>
      <c r="HIH41" s="349"/>
      <c r="HII41" s="349"/>
      <c r="HIJ41" s="349"/>
      <c r="HIK41" s="349"/>
      <c r="HIL41" s="349"/>
      <c r="HIM41" s="349"/>
      <c r="HIN41" s="349"/>
      <c r="HIO41" s="349"/>
      <c r="HIP41" s="349"/>
      <c r="HIQ41" s="349"/>
      <c r="HIR41" s="349"/>
      <c r="HIS41" s="349"/>
      <c r="HIT41" s="349"/>
      <c r="HIU41" s="349"/>
      <c r="HIV41" s="349"/>
      <c r="HIW41" s="349"/>
      <c r="HIX41" s="349"/>
      <c r="HIY41" s="349"/>
      <c r="HIZ41" s="349"/>
      <c r="HJA41" s="349"/>
      <c r="HJB41" s="349"/>
      <c r="HJC41" s="349"/>
      <c r="HJD41" s="349"/>
      <c r="HJE41" s="349"/>
      <c r="HJF41" s="349"/>
      <c r="HJG41" s="349"/>
      <c r="HJH41" s="349"/>
      <c r="HJI41" s="349"/>
      <c r="HJJ41" s="349"/>
      <c r="HJK41" s="349"/>
      <c r="HJL41" s="349"/>
      <c r="HJM41" s="349"/>
      <c r="HJN41" s="349"/>
      <c r="HJO41" s="349"/>
      <c r="HJP41" s="349"/>
      <c r="HJQ41" s="349"/>
      <c r="HJR41" s="349"/>
      <c r="HJS41" s="349"/>
      <c r="HJT41" s="349"/>
      <c r="HJU41" s="349"/>
      <c r="HJV41" s="349"/>
      <c r="HJW41" s="349"/>
      <c r="HJX41" s="349"/>
      <c r="HJY41" s="349"/>
      <c r="HJZ41" s="349"/>
      <c r="HKA41" s="349"/>
      <c r="HKB41" s="349"/>
      <c r="HKC41" s="349"/>
      <c r="HKD41" s="349"/>
      <c r="HKE41" s="349"/>
      <c r="HKF41" s="349"/>
      <c r="HKG41" s="349"/>
      <c r="HKH41" s="349"/>
      <c r="HKI41" s="349"/>
      <c r="HKJ41" s="349"/>
      <c r="HKK41" s="349"/>
      <c r="HKL41" s="349"/>
      <c r="HKM41" s="349"/>
      <c r="HKN41" s="349"/>
      <c r="HKO41" s="349"/>
      <c r="HKP41" s="349"/>
      <c r="HKQ41" s="349"/>
      <c r="HKR41" s="349"/>
      <c r="HKS41" s="349"/>
      <c r="HKT41" s="349"/>
      <c r="HKU41" s="349"/>
      <c r="HKV41" s="349"/>
      <c r="HKW41" s="349"/>
      <c r="HKX41" s="349"/>
      <c r="HKY41" s="349"/>
      <c r="HKZ41" s="349"/>
      <c r="HLA41" s="349"/>
      <c r="HLB41" s="349"/>
      <c r="HLC41" s="349"/>
      <c r="HLD41" s="349"/>
      <c r="HLE41" s="349"/>
      <c r="HLF41" s="349"/>
      <c r="HLG41" s="349"/>
      <c r="HLH41" s="349"/>
      <c r="HLI41" s="349"/>
      <c r="HLJ41" s="349"/>
      <c r="HLK41" s="349"/>
      <c r="HLL41" s="349"/>
      <c r="HLM41" s="349"/>
      <c r="HLN41" s="349"/>
      <c r="HLO41" s="349"/>
      <c r="HLP41" s="349"/>
      <c r="HLQ41" s="349"/>
      <c r="HLR41" s="349"/>
      <c r="HLS41" s="349"/>
      <c r="HLT41" s="349"/>
      <c r="HLU41" s="349"/>
      <c r="HLV41" s="349"/>
      <c r="HLW41" s="349"/>
      <c r="HLX41" s="349"/>
      <c r="HLY41" s="349"/>
      <c r="HLZ41" s="349"/>
      <c r="HMA41" s="349"/>
      <c r="HMB41" s="349"/>
      <c r="HMC41" s="349"/>
      <c r="HMD41" s="349"/>
      <c r="HME41" s="349"/>
      <c r="HMF41" s="349"/>
      <c r="HMG41" s="349"/>
      <c r="HMH41" s="349"/>
      <c r="HMI41" s="349"/>
      <c r="HMJ41" s="349"/>
      <c r="HMK41" s="349"/>
      <c r="HML41" s="349"/>
      <c r="HMM41" s="349"/>
      <c r="HMN41" s="349"/>
      <c r="HMO41" s="349"/>
      <c r="HMP41" s="349"/>
      <c r="HMQ41" s="349"/>
      <c r="HMR41" s="349"/>
      <c r="HMS41" s="349"/>
      <c r="HMT41" s="349"/>
      <c r="HMU41" s="349"/>
      <c r="HMV41" s="349"/>
      <c r="HMW41" s="349"/>
      <c r="HMX41" s="349"/>
      <c r="HMY41" s="349"/>
      <c r="HMZ41" s="349"/>
      <c r="HNA41" s="349"/>
      <c r="HNB41" s="349"/>
      <c r="HNC41" s="349"/>
      <c r="HND41" s="349"/>
      <c r="HNE41" s="349"/>
      <c r="HNF41" s="349"/>
      <c r="HNG41" s="349"/>
      <c r="HNH41" s="349"/>
      <c r="HNI41" s="349"/>
      <c r="HNJ41" s="349"/>
      <c r="HNK41" s="349"/>
      <c r="HNL41" s="349"/>
      <c r="HNM41" s="349"/>
      <c r="HNN41" s="349"/>
      <c r="HNO41" s="349"/>
      <c r="HNP41" s="349"/>
      <c r="HNQ41" s="349"/>
      <c r="HNR41" s="349"/>
      <c r="HNS41" s="349"/>
      <c r="HNT41" s="349"/>
      <c r="HNU41" s="349"/>
      <c r="HNV41" s="349"/>
      <c r="HNW41" s="349"/>
      <c r="HNX41" s="349"/>
      <c r="HNY41" s="349"/>
      <c r="HNZ41" s="349"/>
      <c r="HOA41" s="349"/>
      <c r="HOB41" s="349"/>
      <c r="HOC41" s="349"/>
      <c r="HOD41" s="349"/>
      <c r="HOE41" s="349"/>
      <c r="HOF41" s="349"/>
      <c r="HOG41" s="349"/>
      <c r="HOH41" s="349"/>
      <c r="HOI41" s="349"/>
      <c r="HOJ41" s="349"/>
      <c r="HOK41" s="349"/>
      <c r="HOL41" s="349"/>
      <c r="HOM41" s="349"/>
      <c r="HON41" s="349"/>
      <c r="HOO41" s="349"/>
      <c r="HOP41" s="349"/>
      <c r="HOQ41" s="349"/>
      <c r="HOR41" s="349"/>
      <c r="HOS41" s="349"/>
      <c r="HOT41" s="349"/>
      <c r="HOU41" s="349"/>
      <c r="HOV41" s="349"/>
      <c r="HOW41" s="349"/>
      <c r="HOX41" s="349"/>
      <c r="HOY41" s="349"/>
      <c r="HOZ41" s="349"/>
      <c r="HPA41" s="349"/>
      <c r="HPB41" s="349"/>
      <c r="HPC41" s="349"/>
      <c r="HPD41" s="349"/>
      <c r="HPE41" s="349"/>
      <c r="HPF41" s="349"/>
      <c r="HPG41" s="349"/>
      <c r="HPH41" s="349"/>
      <c r="HPI41" s="349"/>
      <c r="HPJ41" s="349"/>
      <c r="HPK41" s="349"/>
      <c r="HPL41" s="349"/>
      <c r="HPM41" s="349"/>
      <c r="HPN41" s="349"/>
      <c r="HPO41" s="349"/>
      <c r="HPP41" s="349"/>
      <c r="HPQ41" s="349"/>
      <c r="HPR41" s="349"/>
      <c r="HPS41" s="349"/>
      <c r="HPT41" s="349"/>
      <c r="HPU41" s="349"/>
      <c r="HPV41" s="349"/>
      <c r="HPW41" s="349"/>
      <c r="HPX41" s="349"/>
      <c r="HPY41" s="349"/>
      <c r="HPZ41" s="349"/>
      <c r="HQA41" s="349"/>
      <c r="HQB41" s="349"/>
      <c r="HQC41" s="349"/>
      <c r="HQD41" s="349"/>
      <c r="HQE41" s="349"/>
      <c r="HQF41" s="349"/>
      <c r="HQG41" s="349"/>
      <c r="HQH41" s="349"/>
      <c r="HQI41" s="349"/>
      <c r="HQJ41" s="349"/>
      <c r="HQK41" s="349"/>
      <c r="HQL41" s="349"/>
      <c r="HQM41" s="349"/>
      <c r="HQN41" s="349"/>
      <c r="HQO41" s="349"/>
      <c r="HQP41" s="349"/>
      <c r="HQQ41" s="349"/>
      <c r="HQR41" s="349"/>
      <c r="HQS41" s="349"/>
      <c r="HQT41" s="349"/>
      <c r="HQU41" s="349"/>
      <c r="HQV41" s="349"/>
      <c r="HQW41" s="349"/>
      <c r="HQX41" s="349"/>
      <c r="HQY41" s="349"/>
      <c r="HQZ41" s="349"/>
      <c r="HRA41" s="349"/>
      <c r="HRB41" s="349"/>
      <c r="HRC41" s="349"/>
      <c r="HRD41" s="349"/>
      <c r="HRE41" s="349"/>
      <c r="HRF41" s="349"/>
      <c r="HRG41" s="349"/>
      <c r="HRH41" s="349"/>
      <c r="HRI41" s="349"/>
      <c r="HRJ41" s="349"/>
      <c r="HRK41" s="349"/>
      <c r="HRL41" s="349"/>
      <c r="HRM41" s="349"/>
      <c r="HRN41" s="349"/>
      <c r="HRO41" s="349"/>
      <c r="HRP41" s="349"/>
      <c r="HRQ41" s="349"/>
      <c r="HRR41" s="349"/>
      <c r="HRS41" s="349"/>
      <c r="HRT41" s="349"/>
      <c r="HRU41" s="349"/>
      <c r="HRV41" s="349"/>
      <c r="HRW41" s="349"/>
      <c r="HRX41" s="349"/>
      <c r="HRY41" s="349"/>
      <c r="HRZ41" s="349"/>
      <c r="HSA41" s="349"/>
      <c r="HSB41" s="349"/>
      <c r="HSC41" s="349"/>
      <c r="HSD41" s="349"/>
      <c r="HSE41" s="349"/>
      <c r="HSF41" s="349"/>
      <c r="HSG41" s="349"/>
      <c r="HSH41" s="349"/>
      <c r="HSI41" s="349"/>
      <c r="HSJ41" s="349"/>
      <c r="HSK41" s="349"/>
      <c r="HSL41" s="349"/>
      <c r="HSM41" s="349"/>
      <c r="HSN41" s="349"/>
      <c r="HSO41" s="349"/>
      <c r="HSP41" s="349"/>
      <c r="HSQ41" s="349"/>
      <c r="HSR41" s="349"/>
      <c r="HSS41" s="349"/>
      <c r="HST41" s="349"/>
      <c r="HSU41" s="349"/>
      <c r="HSV41" s="349"/>
      <c r="HSW41" s="349"/>
      <c r="HSX41" s="349"/>
      <c r="HSY41" s="349"/>
      <c r="HSZ41" s="349"/>
      <c r="HTA41" s="349"/>
      <c r="HTB41" s="349"/>
      <c r="HTC41" s="349"/>
      <c r="HTD41" s="349"/>
      <c r="HTE41" s="349"/>
      <c r="HTF41" s="349"/>
      <c r="HTG41" s="349"/>
      <c r="HTH41" s="349"/>
      <c r="HTI41" s="349"/>
      <c r="HTJ41" s="349"/>
      <c r="HTK41" s="349"/>
      <c r="HTL41" s="349"/>
      <c r="HTM41" s="349"/>
      <c r="HTN41" s="349"/>
      <c r="HTO41" s="349"/>
      <c r="HTP41" s="349"/>
      <c r="HTQ41" s="349"/>
      <c r="HTR41" s="349"/>
      <c r="HTS41" s="349"/>
      <c r="HTT41" s="349"/>
      <c r="HTU41" s="349"/>
      <c r="HTV41" s="349"/>
      <c r="HTW41" s="349"/>
      <c r="HTX41" s="349"/>
      <c r="HTY41" s="349"/>
      <c r="HTZ41" s="349"/>
      <c r="HUA41" s="349"/>
      <c r="HUB41" s="349"/>
      <c r="HUC41" s="349"/>
      <c r="HUD41" s="349"/>
      <c r="HUE41" s="349"/>
      <c r="HUF41" s="349"/>
      <c r="HUG41" s="349"/>
      <c r="HUH41" s="349"/>
      <c r="HUI41" s="349"/>
      <c r="HUJ41" s="349"/>
      <c r="HUK41" s="349"/>
      <c r="HUL41" s="349"/>
      <c r="HUM41" s="349"/>
      <c r="HUN41" s="349"/>
      <c r="HUO41" s="349"/>
      <c r="HUP41" s="349"/>
      <c r="HUQ41" s="349"/>
      <c r="HUR41" s="349"/>
      <c r="HUS41" s="349"/>
      <c r="HUT41" s="349"/>
      <c r="HUU41" s="349"/>
      <c r="HUV41" s="349"/>
      <c r="HUW41" s="349"/>
      <c r="HUX41" s="349"/>
      <c r="HUY41" s="349"/>
      <c r="HUZ41" s="349"/>
      <c r="HVA41" s="349"/>
      <c r="HVB41" s="349"/>
      <c r="HVC41" s="349"/>
      <c r="HVD41" s="349"/>
      <c r="HVE41" s="349"/>
      <c r="HVF41" s="349"/>
      <c r="HVG41" s="349"/>
      <c r="HVH41" s="349"/>
      <c r="HVI41" s="349"/>
      <c r="HVJ41" s="349"/>
      <c r="HVK41" s="349"/>
      <c r="HVL41" s="349"/>
      <c r="HVM41" s="349"/>
      <c r="HVN41" s="349"/>
      <c r="HVO41" s="349"/>
      <c r="HVP41" s="349"/>
      <c r="HVQ41" s="349"/>
      <c r="HVR41" s="349"/>
      <c r="HVS41" s="349"/>
      <c r="HVT41" s="349"/>
      <c r="HVU41" s="349"/>
      <c r="HVV41" s="349"/>
      <c r="HVW41" s="349"/>
      <c r="HVX41" s="349"/>
      <c r="HVY41" s="349"/>
      <c r="HVZ41" s="349"/>
      <c r="HWA41" s="349"/>
      <c r="HWB41" s="349"/>
      <c r="HWC41" s="349"/>
      <c r="HWD41" s="349"/>
      <c r="HWE41" s="349"/>
      <c r="HWF41" s="349"/>
      <c r="HWG41" s="349"/>
      <c r="HWH41" s="349"/>
      <c r="HWI41" s="349"/>
      <c r="HWJ41" s="349"/>
      <c r="HWK41" s="349"/>
      <c r="HWL41" s="349"/>
      <c r="HWM41" s="349"/>
      <c r="HWN41" s="349"/>
      <c r="HWO41" s="349"/>
      <c r="HWP41" s="349"/>
      <c r="HWQ41" s="349"/>
      <c r="HWR41" s="349"/>
      <c r="HWS41" s="349"/>
      <c r="HWT41" s="349"/>
      <c r="HWU41" s="349"/>
      <c r="HWV41" s="349"/>
      <c r="HWW41" s="349"/>
      <c r="HWX41" s="349"/>
      <c r="HWY41" s="349"/>
      <c r="HWZ41" s="349"/>
      <c r="HXA41" s="349"/>
      <c r="HXB41" s="349"/>
      <c r="HXC41" s="349"/>
      <c r="HXD41" s="349"/>
      <c r="HXE41" s="349"/>
      <c r="HXF41" s="349"/>
      <c r="HXG41" s="349"/>
      <c r="HXH41" s="349"/>
      <c r="HXI41" s="349"/>
      <c r="HXJ41" s="349"/>
      <c r="HXK41" s="349"/>
      <c r="HXL41" s="349"/>
      <c r="HXM41" s="349"/>
      <c r="HXN41" s="349"/>
      <c r="HXO41" s="349"/>
      <c r="HXP41" s="349"/>
      <c r="HXQ41" s="349"/>
      <c r="HXR41" s="349"/>
      <c r="HXS41" s="349"/>
      <c r="HXT41" s="349"/>
      <c r="HXU41" s="349"/>
      <c r="HXV41" s="349"/>
      <c r="HXW41" s="349"/>
      <c r="HXX41" s="349"/>
      <c r="HXY41" s="349"/>
      <c r="HXZ41" s="349"/>
      <c r="HYA41" s="349"/>
      <c r="HYB41" s="349"/>
      <c r="HYC41" s="349"/>
      <c r="HYD41" s="349"/>
      <c r="HYE41" s="349"/>
      <c r="HYF41" s="349"/>
      <c r="HYG41" s="349"/>
      <c r="HYH41" s="349"/>
      <c r="HYI41" s="349"/>
      <c r="HYJ41" s="349"/>
      <c r="HYK41" s="349"/>
      <c r="HYL41" s="349"/>
      <c r="HYM41" s="349"/>
      <c r="HYN41" s="349"/>
      <c r="HYO41" s="349"/>
      <c r="HYP41" s="349"/>
      <c r="HYQ41" s="349"/>
      <c r="HYR41" s="349"/>
      <c r="HYS41" s="349"/>
      <c r="HYT41" s="349"/>
      <c r="HYU41" s="349"/>
      <c r="HYV41" s="349"/>
      <c r="HYW41" s="349"/>
      <c r="HYX41" s="349"/>
      <c r="HYY41" s="349"/>
      <c r="HYZ41" s="349"/>
      <c r="HZA41" s="349"/>
      <c r="HZB41" s="349"/>
      <c r="HZC41" s="349"/>
      <c r="HZD41" s="349"/>
      <c r="HZE41" s="349"/>
      <c r="HZF41" s="349"/>
      <c r="HZG41" s="349"/>
      <c r="HZH41" s="349"/>
      <c r="HZI41" s="349"/>
      <c r="HZJ41" s="349"/>
      <c r="HZK41" s="349"/>
      <c r="HZL41" s="349"/>
      <c r="HZM41" s="349"/>
      <c r="HZN41" s="349"/>
      <c r="HZO41" s="349"/>
      <c r="HZP41" s="349"/>
      <c r="HZQ41" s="349"/>
      <c r="HZR41" s="349"/>
      <c r="HZS41" s="349"/>
      <c r="HZT41" s="349"/>
      <c r="HZU41" s="349"/>
      <c r="HZV41" s="349"/>
      <c r="HZW41" s="349"/>
      <c r="HZX41" s="349"/>
      <c r="HZY41" s="349"/>
      <c r="HZZ41" s="349"/>
      <c r="IAA41" s="349"/>
      <c r="IAB41" s="349"/>
      <c r="IAC41" s="349"/>
      <c r="IAD41" s="349"/>
      <c r="IAE41" s="349"/>
      <c r="IAF41" s="349"/>
      <c r="IAG41" s="349"/>
      <c r="IAH41" s="349"/>
      <c r="IAI41" s="349"/>
      <c r="IAJ41" s="349"/>
      <c r="IAK41" s="349"/>
      <c r="IAL41" s="349"/>
      <c r="IAM41" s="349"/>
      <c r="IAN41" s="349"/>
      <c r="IAO41" s="349"/>
      <c r="IAP41" s="349"/>
      <c r="IAQ41" s="349"/>
      <c r="IAR41" s="349"/>
      <c r="IAS41" s="349"/>
      <c r="IAT41" s="349"/>
      <c r="IAU41" s="349"/>
      <c r="IAV41" s="349"/>
      <c r="IAW41" s="349"/>
      <c r="IAX41" s="349"/>
      <c r="IAY41" s="349"/>
      <c r="IAZ41" s="349"/>
      <c r="IBA41" s="349"/>
      <c r="IBB41" s="349"/>
      <c r="IBC41" s="349"/>
      <c r="IBD41" s="349"/>
      <c r="IBE41" s="349"/>
      <c r="IBF41" s="349"/>
      <c r="IBG41" s="349"/>
      <c r="IBH41" s="349"/>
      <c r="IBI41" s="349"/>
      <c r="IBJ41" s="349"/>
      <c r="IBK41" s="349"/>
      <c r="IBL41" s="349"/>
      <c r="IBM41" s="349"/>
      <c r="IBN41" s="349"/>
      <c r="IBO41" s="349"/>
      <c r="IBP41" s="349"/>
      <c r="IBQ41" s="349"/>
      <c r="IBR41" s="349"/>
      <c r="IBS41" s="349"/>
      <c r="IBT41" s="349"/>
      <c r="IBU41" s="349"/>
      <c r="IBV41" s="349"/>
      <c r="IBW41" s="349"/>
      <c r="IBX41" s="349"/>
      <c r="IBY41" s="349"/>
      <c r="IBZ41" s="349"/>
      <c r="ICA41" s="349"/>
      <c r="ICB41" s="349"/>
      <c r="ICC41" s="349"/>
      <c r="ICD41" s="349"/>
      <c r="ICE41" s="349"/>
      <c r="ICF41" s="349"/>
      <c r="ICG41" s="349"/>
      <c r="ICH41" s="349"/>
      <c r="ICI41" s="349"/>
      <c r="ICJ41" s="349"/>
      <c r="ICK41" s="349"/>
      <c r="ICL41" s="349"/>
      <c r="ICM41" s="349"/>
      <c r="ICN41" s="349"/>
      <c r="ICO41" s="349"/>
      <c r="ICP41" s="349"/>
      <c r="ICQ41" s="349"/>
      <c r="ICR41" s="349"/>
      <c r="ICS41" s="349"/>
      <c r="ICT41" s="349"/>
      <c r="ICU41" s="349"/>
      <c r="ICV41" s="349"/>
      <c r="ICW41" s="349"/>
      <c r="ICX41" s="349"/>
      <c r="ICY41" s="349"/>
      <c r="ICZ41" s="349"/>
      <c r="IDA41" s="349"/>
      <c r="IDB41" s="349"/>
      <c r="IDC41" s="349"/>
      <c r="IDD41" s="349"/>
      <c r="IDE41" s="349"/>
      <c r="IDF41" s="349"/>
      <c r="IDG41" s="349"/>
      <c r="IDH41" s="349"/>
      <c r="IDI41" s="349"/>
      <c r="IDJ41" s="349"/>
      <c r="IDK41" s="349"/>
      <c r="IDL41" s="349"/>
      <c r="IDM41" s="349"/>
      <c r="IDN41" s="349"/>
      <c r="IDO41" s="349"/>
      <c r="IDP41" s="349"/>
      <c r="IDQ41" s="349"/>
      <c r="IDR41" s="349"/>
      <c r="IDS41" s="349"/>
      <c r="IDT41" s="349"/>
      <c r="IDU41" s="349"/>
      <c r="IDV41" s="349"/>
      <c r="IDW41" s="349"/>
      <c r="IDX41" s="349"/>
      <c r="IDY41" s="349"/>
      <c r="IDZ41" s="349"/>
      <c r="IEA41" s="349"/>
      <c r="IEB41" s="349"/>
      <c r="IEC41" s="349"/>
      <c r="IED41" s="349"/>
      <c r="IEE41" s="349"/>
      <c r="IEF41" s="349"/>
      <c r="IEG41" s="349"/>
      <c r="IEH41" s="349"/>
      <c r="IEI41" s="349"/>
      <c r="IEJ41" s="349"/>
      <c r="IEK41" s="349"/>
      <c r="IEL41" s="349"/>
      <c r="IEM41" s="349"/>
      <c r="IEN41" s="349"/>
      <c r="IEO41" s="349"/>
      <c r="IEP41" s="349"/>
      <c r="IEQ41" s="349"/>
      <c r="IER41" s="349"/>
      <c r="IES41" s="349"/>
      <c r="IET41" s="349"/>
      <c r="IEU41" s="349"/>
      <c r="IEV41" s="349"/>
      <c r="IEW41" s="349"/>
      <c r="IEX41" s="349"/>
      <c r="IEY41" s="349"/>
      <c r="IEZ41" s="349"/>
      <c r="IFA41" s="349"/>
      <c r="IFB41" s="349"/>
      <c r="IFC41" s="349"/>
      <c r="IFD41" s="349"/>
      <c r="IFE41" s="349"/>
      <c r="IFF41" s="349"/>
      <c r="IFG41" s="349"/>
      <c r="IFH41" s="349"/>
      <c r="IFI41" s="349"/>
      <c r="IFJ41" s="349"/>
      <c r="IFK41" s="349"/>
      <c r="IFL41" s="349"/>
      <c r="IFM41" s="349"/>
      <c r="IFN41" s="349"/>
      <c r="IFO41" s="349"/>
      <c r="IFP41" s="349"/>
      <c r="IFQ41" s="349"/>
      <c r="IFR41" s="349"/>
      <c r="IFS41" s="349"/>
      <c r="IFT41" s="349"/>
      <c r="IFU41" s="349"/>
      <c r="IFV41" s="349"/>
      <c r="IFW41" s="349"/>
      <c r="IFX41" s="349"/>
      <c r="IFY41" s="349"/>
      <c r="IFZ41" s="349"/>
      <c r="IGA41" s="349"/>
      <c r="IGB41" s="349"/>
      <c r="IGC41" s="349"/>
      <c r="IGD41" s="349"/>
      <c r="IGE41" s="349"/>
      <c r="IGF41" s="349"/>
      <c r="IGG41" s="349"/>
      <c r="IGH41" s="349"/>
      <c r="IGI41" s="349"/>
      <c r="IGJ41" s="349"/>
      <c r="IGK41" s="349"/>
      <c r="IGL41" s="349"/>
      <c r="IGM41" s="349"/>
      <c r="IGN41" s="349"/>
      <c r="IGO41" s="349"/>
      <c r="IGP41" s="349"/>
      <c r="IGQ41" s="349"/>
      <c r="IGR41" s="349"/>
      <c r="IGS41" s="349"/>
      <c r="IGT41" s="349"/>
      <c r="IGU41" s="349"/>
      <c r="IGV41" s="349"/>
      <c r="IGW41" s="349"/>
      <c r="IGX41" s="349"/>
      <c r="IGY41" s="349"/>
      <c r="IGZ41" s="349"/>
      <c r="IHA41" s="349"/>
      <c r="IHB41" s="349"/>
      <c r="IHC41" s="349"/>
      <c r="IHD41" s="349"/>
      <c r="IHE41" s="349"/>
      <c r="IHF41" s="349"/>
      <c r="IHG41" s="349"/>
      <c r="IHH41" s="349"/>
      <c r="IHI41" s="349"/>
      <c r="IHJ41" s="349"/>
      <c r="IHK41" s="349"/>
      <c r="IHL41" s="349"/>
      <c r="IHM41" s="349"/>
      <c r="IHN41" s="349"/>
      <c r="IHO41" s="349"/>
      <c r="IHP41" s="349"/>
      <c r="IHQ41" s="349"/>
      <c r="IHR41" s="349"/>
      <c r="IHS41" s="349"/>
      <c r="IHT41" s="349"/>
      <c r="IHU41" s="349"/>
      <c r="IHV41" s="349"/>
      <c r="IHW41" s="349"/>
      <c r="IHX41" s="349"/>
      <c r="IHY41" s="349"/>
      <c r="IHZ41" s="349"/>
      <c r="IIA41" s="349"/>
      <c r="IIB41" s="349"/>
      <c r="IIC41" s="349"/>
      <c r="IID41" s="349"/>
      <c r="IIE41" s="349"/>
      <c r="IIF41" s="349"/>
      <c r="IIG41" s="349"/>
      <c r="IIH41" s="349"/>
      <c r="III41" s="349"/>
      <c r="IIJ41" s="349"/>
      <c r="IIK41" s="349"/>
      <c r="IIL41" s="349"/>
      <c r="IIM41" s="349"/>
      <c r="IIN41" s="349"/>
      <c r="IIO41" s="349"/>
      <c r="IIP41" s="349"/>
      <c r="IIQ41" s="349"/>
      <c r="IIR41" s="349"/>
      <c r="IIS41" s="349"/>
      <c r="IIT41" s="349"/>
      <c r="IIU41" s="349"/>
      <c r="IIV41" s="349"/>
      <c r="IIW41" s="349"/>
      <c r="IIX41" s="349"/>
      <c r="IIY41" s="349"/>
      <c r="IIZ41" s="349"/>
      <c r="IJA41" s="349"/>
      <c r="IJB41" s="349"/>
      <c r="IJC41" s="349"/>
      <c r="IJD41" s="349"/>
      <c r="IJE41" s="349"/>
      <c r="IJF41" s="349"/>
      <c r="IJG41" s="349"/>
      <c r="IJH41" s="349"/>
      <c r="IJI41" s="349"/>
      <c r="IJJ41" s="349"/>
      <c r="IJK41" s="349"/>
      <c r="IJL41" s="349"/>
      <c r="IJM41" s="349"/>
      <c r="IJN41" s="349"/>
      <c r="IJO41" s="349"/>
      <c r="IJP41" s="349"/>
      <c r="IJQ41" s="349"/>
      <c r="IJR41" s="349"/>
      <c r="IJS41" s="349"/>
      <c r="IJT41" s="349"/>
      <c r="IJU41" s="349"/>
      <c r="IJV41" s="349"/>
      <c r="IJW41" s="349"/>
      <c r="IJX41" s="349"/>
      <c r="IJY41" s="349"/>
      <c r="IJZ41" s="349"/>
      <c r="IKA41" s="349"/>
      <c r="IKB41" s="349"/>
      <c r="IKC41" s="349"/>
      <c r="IKD41" s="349"/>
      <c r="IKE41" s="349"/>
      <c r="IKF41" s="349"/>
      <c r="IKG41" s="349"/>
      <c r="IKH41" s="349"/>
      <c r="IKI41" s="349"/>
      <c r="IKJ41" s="349"/>
      <c r="IKK41" s="349"/>
      <c r="IKL41" s="349"/>
      <c r="IKM41" s="349"/>
      <c r="IKN41" s="349"/>
      <c r="IKO41" s="349"/>
      <c r="IKP41" s="349"/>
      <c r="IKQ41" s="349"/>
      <c r="IKR41" s="349"/>
      <c r="IKS41" s="349"/>
      <c r="IKT41" s="349"/>
      <c r="IKU41" s="349"/>
      <c r="IKV41" s="349"/>
      <c r="IKW41" s="349"/>
      <c r="IKX41" s="349"/>
      <c r="IKY41" s="349"/>
      <c r="IKZ41" s="349"/>
      <c r="ILA41" s="349"/>
      <c r="ILB41" s="349"/>
      <c r="ILC41" s="349"/>
      <c r="ILD41" s="349"/>
      <c r="ILE41" s="349"/>
      <c r="ILF41" s="349"/>
      <c r="ILG41" s="349"/>
      <c r="ILH41" s="349"/>
      <c r="ILI41" s="349"/>
      <c r="ILJ41" s="349"/>
      <c r="ILK41" s="349"/>
      <c r="ILL41" s="349"/>
      <c r="ILM41" s="349"/>
      <c r="ILN41" s="349"/>
      <c r="ILO41" s="349"/>
      <c r="ILP41" s="349"/>
      <c r="ILQ41" s="349"/>
      <c r="ILR41" s="349"/>
      <c r="ILS41" s="349"/>
      <c r="ILT41" s="349"/>
      <c r="ILU41" s="349"/>
      <c r="ILV41" s="349"/>
      <c r="ILW41" s="349"/>
      <c r="ILX41" s="349"/>
      <c r="ILY41" s="349"/>
      <c r="ILZ41" s="349"/>
      <c r="IMA41" s="349"/>
      <c r="IMB41" s="349"/>
      <c r="IMC41" s="349"/>
      <c r="IMD41" s="349"/>
      <c r="IME41" s="349"/>
      <c r="IMF41" s="349"/>
      <c r="IMG41" s="349"/>
      <c r="IMH41" s="349"/>
      <c r="IMI41" s="349"/>
      <c r="IMJ41" s="349"/>
      <c r="IMK41" s="349"/>
      <c r="IML41" s="349"/>
      <c r="IMM41" s="349"/>
      <c r="IMN41" s="349"/>
      <c r="IMO41" s="349"/>
      <c r="IMP41" s="349"/>
      <c r="IMQ41" s="349"/>
      <c r="IMR41" s="349"/>
      <c r="IMS41" s="349"/>
      <c r="IMT41" s="349"/>
      <c r="IMU41" s="349"/>
      <c r="IMV41" s="349"/>
      <c r="IMW41" s="349"/>
      <c r="IMX41" s="349"/>
      <c r="IMY41" s="349"/>
      <c r="IMZ41" s="349"/>
      <c r="INA41" s="349"/>
      <c r="INB41" s="349"/>
      <c r="INC41" s="349"/>
      <c r="IND41" s="349"/>
      <c r="INE41" s="349"/>
      <c r="INF41" s="349"/>
      <c r="ING41" s="349"/>
      <c r="INH41" s="349"/>
      <c r="INI41" s="349"/>
      <c r="INJ41" s="349"/>
      <c r="INK41" s="349"/>
      <c r="INL41" s="349"/>
      <c r="INM41" s="349"/>
      <c r="INN41" s="349"/>
      <c r="INO41" s="349"/>
      <c r="INP41" s="349"/>
      <c r="INQ41" s="349"/>
      <c r="INR41" s="349"/>
      <c r="INS41" s="349"/>
      <c r="INT41" s="349"/>
      <c r="INU41" s="349"/>
      <c r="INV41" s="349"/>
      <c r="INW41" s="349"/>
      <c r="INX41" s="349"/>
      <c r="INY41" s="349"/>
      <c r="INZ41" s="349"/>
      <c r="IOA41" s="349"/>
      <c r="IOB41" s="349"/>
      <c r="IOC41" s="349"/>
      <c r="IOD41" s="349"/>
      <c r="IOE41" s="349"/>
      <c r="IOF41" s="349"/>
      <c r="IOG41" s="349"/>
      <c r="IOH41" s="349"/>
      <c r="IOI41" s="349"/>
      <c r="IOJ41" s="349"/>
      <c r="IOK41" s="349"/>
      <c r="IOL41" s="349"/>
      <c r="IOM41" s="349"/>
      <c r="ION41" s="349"/>
      <c r="IOO41" s="349"/>
      <c r="IOP41" s="349"/>
      <c r="IOQ41" s="349"/>
      <c r="IOR41" s="349"/>
      <c r="IOS41" s="349"/>
      <c r="IOT41" s="349"/>
      <c r="IOU41" s="349"/>
      <c r="IOV41" s="349"/>
      <c r="IOW41" s="349"/>
      <c r="IOX41" s="349"/>
      <c r="IOY41" s="349"/>
      <c r="IOZ41" s="349"/>
      <c r="IPA41" s="349"/>
      <c r="IPB41" s="349"/>
      <c r="IPC41" s="349"/>
      <c r="IPD41" s="349"/>
      <c r="IPE41" s="349"/>
      <c r="IPF41" s="349"/>
      <c r="IPG41" s="349"/>
      <c r="IPH41" s="349"/>
      <c r="IPI41" s="349"/>
      <c r="IPJ41" s="349"/>
      <c r="IPK41" s="349"/>
      <c r="IPL41" s="349"/>
      <c r="IPM41" s="349"/>
      <c r="IPN41" s="349"/>
      <c r="IPO41" s="349"/>
      <c r="IPP41" s="349"/>
      <c r="IPQ41" s="349"/>
      <c r="IPR41" s="349"/>
      <c r="IPS41" s="349"/>
      <c r="IPT41" s="349"/>
      <c r="IPU41" s="349"/>
      <c r="IPV41" s="349"/>
      <c r="IPW41" s="349"/>
      <c r="IPX41" s="349"/>
      <c r="IPY41" s="349"/>
      <c r="IPZ41" s="349"/>
      <c r="IQA41" s="349"/>
      <c r="IQB41" s="349"/>
      <c r="IQC41" s="349"/>
      <c r="IQD41" s="349"/>
      <c r="IQE41" s="349"/>
      <c r="IQF41" s="349"/>
      <c r="IQG41" s="349"/>
      <c r="IQH41" s="349"/>
      <c r="IQI41" s="349"/>
      <c r="IQJ41" s="349"/>
      <c r="IQK41" s="349"/>
      <c r="IQL41" s="349"/>
      <c r="IQM41" s="349"/>
      <c r="IQN41" s="349"/>
      <c r="IQO41" s="349"/>
      <c r="IQP41" s="349"/>
      <c r="IQQ41" s="349"/>
      <c r="IQR41" s="349"/>
      <c r="IQS41" s="349"/>
      <c r="IQT41" s="349"/>
      <c r="IQU41" s="349"/>
      <c r="IQV41" s="349"/>
      <c r="IQW41" s="349"/>
      <c r="IQX41" s="349"/>
      <c r="IQY41" s="349"/>
      <c r="IQZ41" s="349"/>
      <c r="IRA41" s="349"/>
      <c r="IRB41" s="349"/>
      <c r="IRC41" s="349"/>
      <c r="IRD41" s="349"/>
      <c r="IRE41" s="349"/>
      <c r="IRF41" s="349"/>
      <c r="IRG41" s="349"/>
      <c r="IRH41" s="349"/>
      <c r="IRI41" s="349"/>
      <c r="IRJ41" s="349"/>
      <c r="IRK41" s="349"/>
      <c r="IRL41" s="349"/>
      <c r="IRM41" s="349"/>
      <c r="IRN41" s="349"/>
      <c r="IRO41" s="349"/>
      <c r="IRP41" s="349"/>
      <c r="IRQ41" s="349"/>
      <c r="IRR41" s="349"/>
      <c r="IRS41" s="349"/>
      <c r="IRT41" s="349"/>
      <c r="IRU41" s="349"/>
      <c r="IRV41" s="349"/>
      <c r="IRW41" s="349"/>
      <c r="IRX41" s="349"/>
      <c r="IRY41" s="349"/>
      <c r="IRZ41" s="349"/>
      <c r="ISA41" s="349"/>
      <c r="ISB41" s="349"/>
      <c r="ISC41" s="349"/>
      <c r="ISD41" s="349"/>
      <c r="ISE41" s="349"/>
      <c r="ISF41" s="349"/>
      <c r="ISG41" s="349"/>
      <c r="ISH41" s="349"/>
      <c r="ISI41" s="349"/>
      <c r="ISJ41" s="349"/>
      <c r="ISK41" s="349"/>
      <c r="ISL41" s="349"/>
      <c r="ISM41" s="349"/>
      <c r="ISN41" s="349"/>
      <c r="ISO41" s="349"/>
      <c r="ISP41" s="349"/>
      <c r="ISQ41" s="349"/>
      <c r="ISR41" s="349"/>
      <c r="ISS41" s="349"/>
      <c r="IST41" s="349"/>
      <c r="ISU41" s="349"/>
      <c r="ISV41" s="349"/>
      <c r="ISW41" s="349"/>
      <c r="ISX41" s="349"/>
      <c r="ISY41" s="349"/>
      <c r="ISZ41" s="349"/>
      <c r="ITA41" s="349"/>
      <c r="ITB41" s="349"/>
      <c r="ITC41" s="349"/>
      <c r="ITD41" s="349"/>
      <c r="ITE41" s="349"/>
      <c r="ITF41" s="349"/>
      <c r="ITG41" s="349"/>
      <c r="ITH41" s="349"/>
      <c r="ITI41" s="349"/>
      <c r="ITJ41" s="349"/>
      <c r="ITK41" s="349"/>
      <c r="ITL41" s="349"/>
      <c r="ITM41" s="349"/>
      <c r="ITN41" s="349"/>
      <c r="ITO41" s="349"/>
      <c r="ITP41" s="349"/>
      <c r="ITQ41" s="349"/>
      <c r="ITR41" s="349"/>
      <c r="ITS41" s="349"/>
      <c r="ITT41" s="349"/>
      <c r="ITU41" s="349"/>
      <c r="ITV41" s="349"/>
      <c r="ITW41" s="349"/>
      <c r="ITX41" s="349"/>
      <c r="ITY41" s="349"/>
      <c r="ITZ41" s="349"/>
      <c r="IUA41" s="349"/>
      <c r="IUB41" s="349"/>
      <c r="IUC41" s="349"/>
      <c r="IUD41" s="349"/>
      <c r="IUE41" s="349"/>
      <c r="IUF41" s="349"/>
      <c r="IUG41" s="349"/>
      <c r="IUH41" s="349"/>
      <c r="IUI41" s="349"/>
      <c r="IUJ41" s="349"/>
      <c r="IUK41" s="349"/>
      <c r="IUL41" s="349"/>
      <c r="IUM41" s="349"/>
      <c r="IUN41" s="349"/>
      <c r="IUO41" s="349"/>
      <c r="IUP41" s="349"/>
      <c r="IUQ41" s="349"/>
      <c r="IUR41" s="349"/>
      <c r="IUS41" s="349"/>
      <c r="IUT41" s="349"/>
      <c r="IUU41" s="349"/>
      <c r="IUV41" s="349"/>
      <c r="IUW41" s="349"/>
      <c r="IUX41" s="349"/>
      <c r="IUY41" s="349"/>
      <c r="IUZ41" s="349"/>
      <c r="IVA41" s="349"/>
      <c r="IVB41" s="349"/>
      <c r="IVC41" s="349"/>
      <c r="IVD41" s="349"/>
      <c r="IVE41" s="349"/>
      <c r="IVF41" s="349"/>
      <c r="IVG41" s="349"/>
      <c r="IVH41" s="349"/>
      <c r="IVI41" s="349"/>
      <c r="IVJ41" s="349"/>
      <c r="IVK41" s="349"/>
      <c r="IVL41" s="349"/>
      <c r="IVM41" s="349"/>
      <c r="IVN41" s="349"/>
      <c r="IVO41" s="349"/>
      <c r="IVP41" s="349"/>
      <c r="IVQ41" s="349"/>
      <c r="IVR41" s="349"/>
      <c r="IVS41" s="349"/>
      <c r="IVT41" s="349"/>
      <c r="IVU41" s="349"/>
      <c r="IVV41" s="349"/>
      <c r="IVW41" s="349"/>
      <c r="IVX41" s="349"/>
      <c r="IVY41" s="349"/>
      <c r="IVZ41" s="349"/>
      <c r="IWA41" s="349"/>
      <c r="IWB41" s="349"/>
      <c r="IWC41" s="349"/>
      <c r="IWD41" s="349"/>
      <c r="IWE41" s="349"/>
      <c r="IWF41" s="349"/>
      <c r="IWG41" s="349"/>
      <c r="IWH41" s="349"/>
      <c r="IWI41" s="349"/>
      <c r="IWJ41" s="349"/>
      <c r="IWK41" s="349"/>
      <c r="IWL41" s="349"/>
      <c r="IWM41" s="349"/>
      <c r="IWN41" s="349"/>
      <c r="IWO41" s="349"/>
      <c r="IWP41" s="349"/>
      <c r="IWQ41" s="349"/>
      <c r="IWR41" s="349"/>
      <c r="IWS41" s="349"/>
      <c r="IWT41" s="349"/>
      <c r="IWU41" s="349"/>
      <c r="IWV41" s="349"/>
      <c r="IWW41" s="349"/>
      <c r="IWX41" s="349"/>
      <c r="IWY41" s="349"/>
      <c r="IWZ41" s="349"/>
      <c r="IXA41" s="349"/>
      <c r="IXB41" s="349"/>
      <c r="IXC41" s="349"/>
      <c r="IXD41" s="349"/>
      <c r="IXE41" s="349"/>
      <c r="IXF41" s="349"/>
      <c r="IXG41" s="349"/>
      <c r="IXH41" s="349"/>
      <c r="IXI41" s="349"/>
      <c r="IXJ41" s="349"/>
      <c r="IXK41" s="349"/>
      <c r="IXL41" s="349"/>
      <c r="IXM41" s="349"/>
      <c r="IXN41" s="349"/>
      <c r="IXO41" s="349"/>
      <c r="IXP41" s="349"/>
      <c r="IXQ41" s="349"/>
      <c r="IXR41" s="349"/>
      <c r="IXS41" s="349"/>
      <c r="IXT41" s="349"/>
      <c r="IXU41" s="349"/>
      <c r="IXV41" s="349"/>
      <c r="IXW41" s="349"/>
      <c r="IXX41" s="349"/>
      <c r="IXY41" s="349"/>
      <c r="IXZ41" s="349"/>
      <c r="IYA41" s="349"/>
      <c r="IYB41" s="349"/>
      <c r="IYC41" s="349"/>
      <c r="IYD41" s="349"/>
      <c r="IYE41" s="349"/>
      <c r="IYF41" s="349"/>
      <c r="IYG41" s="349"/>
      <c r="IYH41" s="349"/>
      <c r="IYI41" s="349"/>
      <c r="IYJ41" s="349"/>
      <c r="IYK41" s="349"/>
      <c r="IYL41" s="349"/>
      <c r="IYM41" s="349"/>
      <c r="IYN41" s="349"/>
      <c r="IYO41" s="349"/>
      <c r="IYP41" s="349"/>
      <c r="IYQ41" s="349"/>
      <c r="IYR41" s="349"/>
      <c r="IYS41" s="349"/>
      <c r="IYT41" s="349"/>
      <c r="IYU41" s="349"/>
      <c r="IYV41" s="349"/>
      <c r="IYW41" s="349"/>
      <c r="IYX41" s="349"/>
      <c r="IYY41" s="349"/>
      <c r="IYZ41" s="349"/>
      <c r="IZA41" s="349"/>
      <c r="IZB41" s="349"/>
      <c r="IZC41" s="349"/>
      <c r="IZD41" s="349"/>
      <c r="IZE41" s="349"/>
      <c r="IZF41" s="349"/>
      <c r="IZG41" s="349"/>
      <c r="IZH41" s="349"/>
      <c r="IZI41" s="349"/>
      <c r="IZJ41" s="349"/>
      <c r="IZK41" s="349"/>
      <c r="IZL41" s="349"/>
      <c r="IZM41" s="349"/>
      <c r="IZN41" s="349"/>
      <c r="IZO41" s="349"/>
      <c r="IZP41" s="349"/>
      <c r="IZQ41" s="349"/>
      <c r="IZR41" s="349"/>
      <c r="IZS41" s="349"/>
      <c r="IZT41" s="349"/>
      <c r="IZU41" s="349"/>
      <c r="IZV41" s="349"/>
      <c r="IZW41" s="349"/>
      <c r="IZX41" s="349"/>
      <c r="IZY41" s="349"/>
      <c r="IZZ41" s="349"/>
      <c r="JAA41" s="349"/>
      <c r="JAB41" s="349"/>
      <c r="JAC41" s="349"/>
      <c r="JAD41" s="349"/>
      <c r="JAE41" s="349"/>
      <c r="JAF41" s="349"/>
      <c r="JAG41" s="349"/>
      <c r="JAH41" s="349"/>
      <c r="JAI41" s="349"/>
      <c r="JAJ41" s="349"/>
      <c r="JAK41" s="349"/>
      <c r="JAL41" s="349"/>
      <c r="JAM41" s="349"/>
      <c r="JAN41" s="349"/>
      <c r="JAO41" s="349"/>
      <c r="JAP41" s="349"/>
      <c r="JAQ41" s="349"/>
      <c r="JAR41" s="349"/>
      <c r="JAS41" s="349"/>
      <c r="JAT41" s="349"/>
      <c r="JAU41" s="349"/>
      <c r="JAV41" s="349"/>
      <c r="JAW41" s="349"/>
      <c r="JAX41" s="349"/>
      <c r="JAY41" s="349"/>
      <c r="JAZ41" s="349"/>
      <c r="JBA41" s="349"/>
      <c r="JBB41" s="349"/>
      <c r="JBC41" s="349"/>
      <c r="JBD41" s="349"/>
      <c r="JBE41" s="349"/>
      <c r="JBF41" s="349"/>
      <c r="JBG41" s="349"/>
      <c r="JBH41" s="349"/>
      <c r="JBI41" s="349"/>
      <c r="JBJ41" s="349"/>
      <c r="JBK41" s="349"/>
      <c r="JBL41" s="349"/>
      <c r="JBM41" s="349"/>
      <c r="JBN41" s="349"/>
      <c r="JBO41" s="349"/>
      <c r="JBP41" s="349"/>
      <c r="JBQ41" s="349"/>
      <c r="JBR41" s="349"/>
      <c r="JBS41" s="349"/>
      <c r="JBT41" s="349"/>
      <c r="JBU41" s="349"/>
      <c r="JBV41" s="349"/>
      <c r="JBW41" s="349"/>
      <c r="JBX41" s="349"/>
      <c r="JBY41" s="349"/>
      <c r="JBZ41" s="349"/>
      <c r="JCA41" s="349"/>
      <c r="JCB41" s="349"/>
      <c r="JCC41" s="349"/>
      <c r="JCD41" s="349"/>
      <c r="JCE41" s="349"/>
      <c r="JCF41" s="349"/>
      <c r="JCG41" s="349"/>
      <c r="JCH41" s="349"/>
      <c r="JCI41" s="349"/>
      <c r="JCJ41" s="349"/>
      <c r="JCK41" s="349"/>
      <c r="JCL41" s="349"/>
      <c r="JCM41" s="349"/>
      <c r="JCN41" s="349"/>
      <c r="JCO41" s="349"/>
      <c r="JCP41" s="349"/>
      <c r="JCQ41" s="349"/>
      <c r="JCR41" s="349"/>
      <c r="JCS41" s="349"/>
      <c r="JCT41" s="349"/>
      <c r="JCU41" s="349"/>
      <c r="JCV41" s="349"/>
      <c r="JCW41" s="349"/>
      <c r="JCX41" s="349"/>
      <c r="JCY41" s="349"/>
      <c r="JCZ41" s="349"/>
      <c r="JDA41" s="349"/>
      <c r="JDB41" s="349"/>
      <c r="JDC41" s="349"/>
      <c r="JDD41" s="349"/>
      <c r="JDE41" s="349"/>
      <c r="JDF41" s="349"/>
      <c r="JDG41" s="349"/>
      <c r="JDH41" s="349"/>
      <c r="JDI41" s="349"/>
      <c r="JDJ41" s="349"/>
      <c r="JDK41" s="349"/>
      <c r="JDL41" s="349"/>
      <c r="JDM41" s="349"/>
      <c r="JDN41" s="349"/>
      <c r="JDO41" s="349"/>
      <c r="JDP41" s="349"/>
      <c r="JDQ41" s="349"/>
      <c r="JDR41" s="349"/>
      <c r="JDS41" s="349"/>
      <c r="JDT41" s="349"/>
      <c r="JDU41" s="349"/>
      <c r="JDV41" s="349"/>
      <c r="JDW41" s="349"/>
      <c r="JDX41" s="349"/>
      <c r="JDY41" s="349"/>
      <c r="JDZ41" s="349"/>
      <c r="JEA41" s="349"/>
      <c r="JEB41" s="349"/>
      <c r="JEC41" s="349"/>
      <c r="JED41" s="349"/>
      <c r="JEE41" s="349"/>
      <c r="JEF41" s="349"/>
      <c r="JEG41" s="349"/>
      <c r="JEH41" s="349"/>
      <c r="JEI41" s="349"/>
      <c r="JEJ41" s="349"/>
      <c r="JEK41" s="349"/>
      <c r="JEL41" s="349"/>
      <c r="JEM41" s="349"/>
      <c r="JEN41" s="349"/>
      <c r="JEO41" s="349"/>
      <c r="JEP41" s="349"/>
      <c r="JEQ41" s="349"/>
      <c r="JER41" s="349"/>
      <c r="JES41" s="349"/>
      <c r="JET41" s="349"/>
      <c r="JEU41" s="349"/>
      <c r="JEV41" s="349"/>
      <c r="JEW41" s="349"/>
      <c r="JEX41" s="349"/>
      <c r="JEY41" s="349"/>
      <c r="JEZ41" s="349"/>
      <c r="JFA41" s="349"/>
      <c r="JFB41" s="349"/>
      <c r="JFC41" s="349"/>
      <c r="JFD41" s="349"/>
      <c r="JFE41" s="349"/>
      <c r="JFF41" s="349"/>
      <c r="JFG41" s="349"/>
      <c r="JFH41" s="349"/>
      <c r="JFI41" s="349"/>
      <c r="JFJ41" s="349"/>
      <c r="JFK41" s="349"/>
      <c r="JFL41" s="349"/>
      <c r="JFM41" s="349"/>
      <c r="JFN41" s="349"/>
      <c r="JFO41" s="349"/>
      <c r="JFP41" s="349"/>
      <c r="JFQ41" s="349"/>
      <c r="JFR41" s="349"/>
      <c r="JFS41" s="349"/>
      <c r="JFT41" s="349"/>
      <c r="JFU41" s="349"/>
      <c r="JFV41" s="349"/>
      <c r="JFW41" s="349"/>
      <c r="JFX41" s="349"/>
      <c r="JFY41" s="349"/>
      <c r="JFZ41" s="349"/>
      <c r="JGA41" s="349"/>
      <c r="JGB41" s="349"/>
      <c r="JGC41" s="349"/>
      <c r="JGD41" s="349"/>
      <c r="JGE41" s="349"/>
      <c r="JGF41" s="349"/>
      <c r="JGG41" s="349"/>
      <c r="JGH41" s="349"/>
      <c r="JGI41" s="349"/>
      <c r="JGJ41" s="349"/>
      <c r="JGK41" s="349"/>
      <c r="JGL41" s="349"/>
      <c r="JGM41" s="349"/>
      <c r="JGN41" s="349"/>
      <c r="JGO41" s="349"/>
      <c r="JGP41" s="349"/>
      <c r="JGQ41" s="349"/>
      <c r="JGR41" s="349"/>
      <c r="JGS41" s="349"/>
      <c r="JGT41" s="349"/>
      <c r="JGU41" s="349"/>
      <c r="JGV41" s="349"/>
      <c r="JGW41" s="349"/>
      <c r="JGX41" s="349"/>
      <c r="JGY41" s="349"/>
      <c r="JGZ41" s="349"/>
      <c r="JHA41" s="349"/>
      <c r="JHB41" s="349"/>
      <c r="JHC41" s="349"/>
      <c r="JHD41" s="349"/>
      <c r="JHE41" s="349"/>
      <c r="JHF41" s="349"/>
      <c r="JHG41" s="349"/>
      <c r="JHH41" s="349"/>
      <c r="JHI41" s="349"/>
      <c r="JHJ41" s="349"/>
      <c r="JHK41" s="349"/>
      <c r="JHL41" s="349"/>
      <c r="JHM41" s="349"/>
      <c r="JHN41" s="349"/>
      <c r="JHO41" s="349"/>
      <c r="JHP41" s="349"/>
      <c r="JHQ41" s="349"/>
      <c r="JHR41" s="349"/>
      <c r="JHS41" s="349"/>
      <c r="JHT41" s="349"/>
      <c r="JHU41" s="349"/>
      <c r="JHV41" s="349"/>
      <c r="JHW41" s="349"/>
      <c r="JHX41" s="349"/>
      <c r="JHY41" s="349"/>
      <c r="JHZ41" s="349"/>
      <c r="JIA41" s="349"/>
      <c r="JIB41" s="349"/>
      <c r="JIC41" s="349"/>
      <c r="JID41" s="349"/>
      <c r="JIE41" s="349"/>
      <c r="JIF41" s="349"/>
      <c r="JIG41" s="349"/>
      <c r="JIH41" s="349"/>
      <c r="JII41" s="349"/>
      <c r="JIJ41" s="349"/>
      <c r="JIK41" s="349"/>
      <c r="JIL41" s="349"/>
      <c r="JIM41" s="349"/>
      <c r="JIN41" s="349"/>
      <c r="JIO41" s="349"/>
      <c r="JIP41" s="349"/>
      <c r="JIQ41" s="349"/>
      <c r="JIR41" s="349"/>
      <c r="JIS41" s="349"/>
      <c r="JIT41" s="349"/>
      <c r="JIU41" s="349"/>
      <c r="JIV41" s="349"/>
      <c r="JIW41" s="349"/>
      <c r="JIX41" s="349"/>
      <c r="JIY41" s="349"/>
      <c r="JIZ41" s="349"/>
      <c r="JJA41" s="349"/>
      <c r="JJB41" s="349"/>
      <c r="JJC41" s="349"/>
      <c r="JJD41" s="349"/>
      <c r="JJE41" s="349"/>
      <c r="JJF41" s="349"/>
      <c r="JJG41" s="349"/>
      <c r="JJH41" s="349"/>
      <c r="JJI41" s="349"/>
      <c r="JJJ41" s="349"/>
      <c r="JJK41" s="349"/>
      <c r="JJL41" s="349"/>
      <c r="JJM41" s="349"/>
      <c r="JJN41" s="349"/>
      <c r="JJO41" s="349"/>
      <c r="JJP41" s="349"/>
      <c r="JJQ41" s="349"/>
      <c r="JJR41" s="349"/>
      <c r="JJS41" s="349"/>
      <c r="JJT41" s="349"/>
      <c r="JJU41" s="349"/>
      <c r="JJV41" s="349"/>
      <c r="JJW41" s="349"/>
      <c r="JJX41" s="349"/>
      <c r="JJY41" s="349"/>
      <c r="JJZ41" s="349"/>
      <c r="JKA41" s="349"/>
      <c r="JKB41" s="349"/>
      <c r="JKC41" s="349"/>
      <c r="JKD41" s="349"/>
      <c r="JKE41" s="349"/>
      <c r="JKF41" s="349"/>
      <c r="JKG41" s="349"/>
      <c r="JKH41" s="349"/>
      <c r="JKI41" s="349"/>
      <c r="JKJ41" s="349"/>
      <c r="JKK41" s="349"/>
      <c r="JKL41" s="349"/>
      <c r="JKM41" s="349"/>
      <c r="JKN41" s="349"/>
      <c r="JKO41" s="349"/>
      <c r="JKP41" s="349"/>
      <c r="JKQ41" s="349"/>
      <c r="JKR41" s="349"/>
      <c r="JKS41" s="349"/>
      <c r="JKT41" s="349"/>
      <c r="JKU41" s="349"/>
      <c r="JKV41" s="349"/>
      <c r="JKW41" s="349"/>
      <c r="JKX41" s="349"/>
      <c r="JKY41" s="349"/>
      <c r="JKZ41" s="349"/>
      <c r="JLA41" s="349"/>
      <c r="JLB41" s="349"/>
      <c r="JLC41" s="349"/>
      <c r="JLD41" s="349"/>
      <c r="JLE41" s="349"/>
      <c r="JLF41" s="349"/>
      <c r="JLG41" s="349"/>
      <c r="JLH41" s="349"/>
      <c r="JLI41" s="349"/>
      <c r="JLJ41" s="349"/>
      <c r="JLK41" s="349"/>
      <c r="JLL41" s="349"/>
      <c r="JLM41" s="349"/>
      <c r="JLN41" s="349"/>
      <c r="JLO41" s="349"/>
      <c r="JLP41" s="349"/>
      <c r="JLQ41" s="349"/>
      <c r="JLR41" s="349"/>
      <c r="JLS41" s="349"/>
      <c r="JLT41" s="349"/>
      <c r="JLU41" s="349"/>
      <c r="JLV41" s="349"/>
      <c r="JLW41" s="349"/>
      <c r="JLX41" s="349"/>
      <c r="JLY41" s="349"/>
      <c r="JLZ41" s="349"/>
      <c r="JMA41" s="349"/>
      <c r="JMB41" s="349"/>
      <c r="JMC41" s="349"/>
      <c r="JMD41" s="349"/>
      <c r="JME41" s="349"/>
      <c r="JMF41" s="349"/>
      <c r="JMG41" s="349"/>
      <c r="JMH41" s="349"/>
      <c r="JMI41" s="349"/>
      <c r="JMJ41" s="349"/>
      <c r="JMK41" s="349"/>
      <c r="JML41" s="349"/>
      <c r="JMM41" s="349"/>
      <c r="JMN41" s="349"/>
      <c r="JMO41" s="349"/>
      <c r="JMP41" s="349"/>
      <c r="JMQ41" s="349"/>
      <c r="JMR41" s="349"/>
      <c r="JMS41" s="349"/>
      <c r="JMT41" s="349"/>
      <c r="JMU41" s="349"/>
      <c r="JMV41" s="349"/>
      <c r="JMW41" s="349"/>
      <c r="JMX41" s="349"/>
      <c r="JMY41" s="349"/>
      <c r="JMZ41" s="349"/>
      <c r="JNA41" s="349"/>
      <c r="JNB41" s="349"/>
      <c r="JNC41" s="349"/>
      <c r="JND41" s="349"/>
      <c r="JNE41" s="349"/>
      <c r="JNF41" s="349"/>
      <c r="JNG41" s="349"/>
      <c r="JNH41" s="349"/>
      <c r="JNI41" s="349"/>
      <c r="JNJ41" s="349"/>
      <c r="JNK41" s="349"/>
      <c r="JNL41" s="349"/>
      <c r="JNM41" s="349"/>
      <c r="JNN41" s="349"/>
      <c r="JNO41" s="349"/>
      <c r="JNP41" s="349"/>
      <c r="JNQ41" s="349"/>
      <c r="JNR41" s="349"/>
      <c r="JNS41" s="349"/>
      <c r="JNT41" s="349"/>
      <c r="JNU41" s="349"/>
      <c r="JNV41" s="349"/>
      <c r="JNW41" s="349"/>
      <c r="JNX41" s="349"/>
      <c r="JNY41" s="349"/>
      <c r="JNZ41" s="349"/>
      <c r="JOA41" s="349"/>
      <c r="JOB41" s="349"/>
      <c r="JOC41" s="349"/>
      <c r="JOD41" s="349"/>
      <c r="JOE41" s="349"/>
      <c r="JOF41" s="349"/>
      <c r="JOG41" s="349"/>
      <c r="JOH41" s="349"/>
      <c r="JOI41" s="349"/>
      <c r="JOJ41" s="349"/>
      <c r="JOK41" s="349"/>
      <c r="JOL41" s="349"/>
      <c r="JOM41" s="349"/>
      <c r="JON41" s="349"/>
      <c r="JOO41" s="349"/>
      <c r="JOP41" s="349"/>
      <c r="JOQ41" s="349"/>
      <c r="JOR41" s="349"/>
      <c r="JOS41" s="349"/>
      <c r="JOT41" s="349"/>
      <c r="JOU41" s="349"/>
      <c r="JOV41" s="349"/>
      <c r="JOW41" s="349"/>
      <c r="JOX41" s="349"/>
      <c r="JOY41" s="349"/>
      <c r="JOZ41" s="349"/>
      <c r="JPA41" s="349"/>
      <c r="JPB41" s="349"/>
      <c r="JPC41" s="349"/>
      <c r="JPD41" s="349"/>
      <c r="JPE41" s="349"/>
      <c r="JPF41" s="349"/>
      <c r="JPG41" s="349"/>
      <c r="JPH41" s="349"/>
      <c r="JPI41" s="349"/>
      <c r="JPJ41" s="349"/>
      <c r="JPK41" s="349"/>
      <c r="JPL41" s="349"/>
      <c r="JPM41" s="349"/>
      <c r="JPN41" s="349"/>
      <c r="JPO41" s="349"/>
      <c r="JPP41" s="349"/>
      <c r="JPQ41" s="349"/>
      <c r="JPR41" s="349"/>
      <c r="JPS41" s="349"/>
      <c r="JPT41" s="349"/>
      <c r="JPU41" s="349"/>
      <c r="JPV41" s="349"/>
      <c r="JPW41" s="349"/>
      <c r="JPX41" s="349"/>
      <c r="JPY41" s="349"/>
      <c r="JPZ41" s="349"/>
      <c r="JQA41" s="349"/>
      <c r="JQB41" s="349"/>
      <c r="JQC41" s="349"/>
      <c r="JQD41" s="349"/>
      <c r="JQE41" s="349"/>
      <c r="JQF41" s="349"/>
      <c r="JQG41" s="349"/>
      <c r="JQH41" s="349"/>
      <c r="JQI41" s="349"/>
      <c r="JQJ41" s="349"/>
      <c r="JQK41" s="349"/>
      <c r="JQL41" s="349"/>
      <c r="JQM41" s="349"/>
      <c r="JQN41" s="349"/>
      <c r="JQO41" s="349"/>
      <c r="JQP41" s="349"/>
      <c r="JQQ41" s="349"/>
      <c r="JQR41" s="349"/>
      <c r="JQS41" s="349"/>
      <c r="JQT41" s="349"/>
      <c r="JQU41" s="349"/>
      <c r="JQV41" s="349"/>
      <c r="JQW41" s="349"/>
      <c r="JQX41" s="349"/>
      <c r="JQY41" s="349"/>
      <c r="JQZ41" s="349"/>
      <c r="JRA41" s="349"/>
      <c r="JRB41" s="349"/>
      <c r="JRC41" s="349"/>
      <c r="JRD41" s="349"/>
      <c r="JRE41" s="349"/>
      <c r="JRF41" s="349"/>
      <c r="JRG41" s="349"/>
      <c r="JRH41" s="349"/>
      <c r="JRI41" s="349"/>
      <c r="JRJ41" s="349"/>
      <c r="JRK41" s="349"/>
      <c r="JRL41" s="349"/>
      <c r="JRM41" s="349"/>
      <c r="JRN41" s="349"/>
      <c r="JRO41" s="349"/>
      <c r="JRP41" s="349"/>
      <c r="JRQ41" s="349"/>
      <c r="JRR41" s="349"/>
      <c r="JRS41" s="349"/>
      <c r="JRT41" s="349"/>
      <c r="JRU41" s="349"/>
      <c r="JRV41" s="349"/>
      <c r="JRW41" s="349"/>
      <c r="JRX41" s="349"/>
      <c r="JRY41" s="349"/>
      <c r="JRZ41" s="349"/>
      <c r="JSA41" s="349"/>
      <c r="JSB41" s="349"/>
      <c r="JSC41" s="349"/>
      <c r="JSD41" s="349"/>
      <c r="JSE41" s="349"/>
      <c r="JSF41" s="349"/>
      <c r="JSG41" s="349"/>
      <c r="JSH41" s="349"/>
      <c r="JSI41" s="349"/>
      <c r="JSJ41" s="349"/>
      <c r="JSK41" s="349"/>
      <c r="JSL41" s="349"/>
      <c r="JSM41" s="349"/>
      <c r="JSN41" s="349"/>
      <c r="JSO41" s="349"/>
      <c r="JSP41" s="349"/>
      <c r="JSQ41" s="349"/>
      <c r="JSR41" s="349"/>
      <c r="JSS41" s="349"/>
      <c r="JST41" s="349"/>
      <c r="JSU41" s="349"/>
      <c r="JSV41" s="349"/>
      <c r="JSW41" s="349"/>
      <c r="JSX41" s="349"/>
      <c r="JSY41" s="349"/>
      <c r="JSZ41" s="349"/>
      <c r="JTA41" s="349"/>
      <c r="JTB41" s="349"/>
      <c r="JTC41" s="349"/>
      <c r="JTD41" s="349"/>
      <c r="JTE41" s="349"/>
      <c r="JTF41" s="349"/>
      <c r="JTG41" s="349"/>
      <c r="JTH41" s="349"/>
      <c r="JTI41" s="349"/>
      <c r="JTJ41" s="349"/>
      <c r="JTK41" s="349"/>
      <c r="JTL41" s="349"/>
      <c r="JTM41" s="349"/>
      <c r="JTN41" s="349"/>
      <c r="JTO41" s="349"/>
      <c r="JTP41" s="349"/>
      <c r="JTQ41" s="349"/>
      <c r="JTR41" s="349"/>
      <c r="JTS41" s="349"/>
      <c r="JTT41" s="349"/>
      <c r="JTU41" s="349"/>
      <c r="JTV41" s="349"/>
      <c r="JTW41" s="349"/>
      <c r="JTX41" s="349"/>
      <c r="JTY41" s="349"/>
      <c r="JTZ41" s="349"/>
      <c r="JUA41" s="349"/>
      <c r="JUB41" s="349"/>
      <c r="JUC41" s="349"/>
      <c r="JUD41" s="349"/>
      <c r="JUE41" s="349"/>
      <c r="JUF41" s="349"/>
      <c r="JUG41" s="349"/>
      <c r="JUH41" s="349"/>
      <c r="JUI41" s="349"/>
      <c r="JUJ41" s="349"/>
      <c r="JUK41" s="349"/>
      <c r="JUL41" s="349"/>
      <c r="JUM41" s="349"/>
      <c r="JUN41" s="349"/>
      <c r="JUO41" s="349"/>
      <c r="JUP41" s="349"/>
      <c r="JUQ41" s="349"/>
      <c r="JUR41" s="349"/>
      <c r="JUS41" s="349"/>
      <c r="JUT41" s="349"/>
      <c r="JUU41" s="349"/>
      <c r="JUV41" s="349"/>
      <c r="JUW41" s="349"/>
      <c r="JUX41" s="349"/>
      <c r="JUY41" s="349"/>
      <c r="JUZ41" s="349"/>
      <c r="JVA41" s="349"/>
      <c r="JVB41" s="349"/>
      <c r="JVC41" s="349"/>
      <c r="JVD41" s="349"/>
      <c r="JVE41" s="349"/>
      <c r="JVF41" s="349"/>
      <c r="JVG41" s="349"/>
      <c r="JVH41" s="349"/>
      <c r="JVI41" s="349"/>
      <c r="JVJ41" s="349"/>
      <c r="JVK41" s="349"/>
      <c r="JVL41" s="349"/>
      <c r="JVM41" s="349"/>
      <c r="JVN41" s="349"/>
      <c r="JVO41" s="349"/>
      <c r="JVP41" s="349"/>
      <c r="JVQ41" s="349"/>
      <c r="JVR41" s="349"/>
      <c r="JVS41" s="349"/>
      <c r="JVT41" s="349"/>
      <c r="JVU41" s="349"/>
      <c r="JVV41" s="349"/>
      <c r="JVW41" s="349"/>
      <c r="JVX41" s="349"/>
      <c r="JVY41" s="349"/>
      <c r="JVZ41" s="349"/>
      <c r="JWA41" s="349"/>
      <c r="JWB41" s="349"/>
      <c r="JWC41" s="349"/>
      <c r="JWD41" s="349"/>
      <c r="JWE41" s="349"/>
      <c r="JWF41" s="349"/>
      <c r="JWG41" s="349"/>
      <c r="JWH41" s="349"/>
      <c r="JWI41" s="349"/>
      <c r="JWJ41" s="349"/>
      <c r="JWK41" s="349"/>
      <c r="JWL41" s="349"/>
      <c r="JWM41" s="349"/>
      <c r="JWN41" s="349"/>
      <c r="JWO41" s="349"/>
      <c r="JWP41" s="349"/>
      <c r="JWQ41" s="349"/>
      <c r="JWR41" s="349"/>
      <c r="JWS41" s="349"/>
      <c r="JWT41" s="349"/>
      <c r="JWU41" s="349"/>
      <c r="JWV41" s="349"/>
      <c r="JWW41" s="349"/>
      <c r="JWX41" s="349"/>
      <c r="JWY41" s="349"/>
      <c r="JWZ41" s="349"/>
      <c r="JXA41" s="349"/>
      <c r="JXB41" s="349"/>
      <c r="JXC41" s="349"/>
      <c r="JXD41" s="349"/>
      <c r="JXE41" s="349"/>
      <c r="JXF41" s="349"/>
      <c r="JXG41" s="349"/>
      <c r="JXH41" s="349"/>
      <c r="JXI41" s="349"/>
      <c r="JXJ41" s="349"/>
      <c r="JXK41" s="349"/>
      <c r="JXL41" s="349"/>
      <c r="JXM41" s="349"/>
      <c r="JXN41" s="349"/>
      <c r="JXO41" s="349"/>
      <c r="JXP41" s="349"/>
      <c r="JXQ41" s="349"/>
      <c r="JXR41" s="349"/>
      <c r="JXS41" s="349"/>
      <c r="JXT41" s="349"/>
      <c r="JXU41" s="349"/>
      <c r="JXV41" s="349"/>
      <c r="JXW41" s="349"/>
      <c r="JXX41" s="349"/>
      <c r="JXY41" s="349"/>
      <c r="JXZ41" s="349"/>
      <c r="JYA41" s="349"/>
      <c r="JYB41" s="349"/>
      <c r="JYC41" s="349"/>
      <c r="JYD41" s="349"/>
      <c r="JYE41" s="349"/>
      <c r="JYF41" s="349"/>
      <c r="JYG41" s="349"/>
      <c r="JYH41" s="349"/>
      <c r="JYI41" s="349"/>
      <c r="JYJ41" s="349"/>
      <c r="JYK41" s="349"/>
      <c r="JYL41" s="349"/>
      <c r="JYM41" s="349"/>
      <c r="JYN41" s="349"/>
      <c r="JYO41" s="349"/>
      <c r="JYP41" s="349"/>
      <c r="JYQ41" s="349"/>
      <c r="JYR41" s="349"/>
      <c r="JYS41" s="349"/>
      <c r="JYT41" s="349"/>
      <c r="JYU41" s="349"/>
      <c r="JYV41" s="349"/>
      <c r="JYW41" s="349"/>
      <c r="JYX41" s="349"/>
      <c r="JYY41" s="349"/>
      <c r="JYZ41" s="349"/>
      <c r="JZA41" s="349"/>
      <c r="JZB41" s="349"/>
      <c r="JZC41" s="349"/>
      <c r="JZD41" s="349"/>
      <c r="JZE41" s="349"/>
      <c r="JZF41" s="349"/>
      <c r="JZG41" s="349"/>
      <c r="JZH41" s="349"/>
      <c r="JZI41" s="349"/>
      <c r="JZJ41" s="349"/>
      <c r="JZK41" s="349"/>
      <c r="JZL41" s="349"/>
      <c r="JZM41" s="349"/>
      <c r="JZN41" s="349"/>
      <c r="JZO41" s="349"/>
      <c r="JZP41" s="349"/>
      <c r="JZQ41" s="349"/>
      <c r="JZR41" s="349"/>
      <c r="JZS41" s="349"/>
      <c r="JZT41" s="349"/>
      <c r="JZU41" s="349"/>
      <c r="JZV41" s="349"/>
      <c r="JZW41" s="349"/>
      <c r="JZX41" s="349"/>
      <c r="JZY41" s="349"/>
      <c r="JZZ41" s="349"/>
      <c r="KAA41" s="349"/>
      <c r="KAB41" s="349"/>
      <c r="KAC41" s="349"/>
      <c r="KAD41" s="349"/>
      <c r="KAE41" s="349"/>
      <c r="KAF41" s="349"/>
      <c r="KAG41" s="349"/>
      <c r="KAH41" s="349"/>
      <c r="KAI41" s="349"/>
      <c r="KAJ41" s="349"/>
      <c r="KAK41" s="349"/>
      <c r="KAL41" s="349"/>
      <c r="KAM41" s="349"/>
      <c r="KAN41" s="349"/>
      <c r="KAO41" s="349"/>
      <c r="KAP41" s="349"/>
      <c r="KAQ41" s="349"/>
      <c r="KAR41" s="349"/>
      <c r="KAS41" s="349"/>
      <c r="KAT41" s="349"/>
      <c r="KAU41" s="349"/>
      <c r="KAV41" s="349"/>
      <c r="KAW41" s="349"/>
      <c r="KAX41" s="349"/>
      <c r="KAY41" s="349"/>
      <c r="KAZ41" s="349"/>
      <c r="KBA41" s="349"/>
      <c r="KBB41" s="349"/>
      <c r="KBC41" s="349"/>
      <c r="KBD41" s="349"/>
      <c r="KBE41" s="349"/>
      <c r="KBF41" s="349"/>
      <c r="KBG41" s="349"/>
      <c r="KBH41" s="349"/>
      <c r="KBI41" s="349"/>
      <c r="KBJ41" s="349"/>
      <c r="KBK41" s="349"/>
      <c r="KBL41" s="349"/>
      <c r="KBM41" s="349"/>
      <c r="KBN41" s="349"/>
      <c r="KBO41" s="349"/>
      <c r="KBP41" s="349"/>
      <c r="KBQ41" s="349"/>
      <c r="KBR41" s="349"/>
      <c r="KBS41" s="349"/>
      <c r="KBT41" s="349"/>
      <c r="KBU41" s="349"/>
      <c r="KBV41" s="349"/>
      <c r="KBW41" s="349"/>
      <c r="KBX41" s="349"/>
      <c r="KBY41" s="349"/>
      <c r="KBZ41" s="349"/>
      <c r="KCA41" s="349"/>
      <c r="KCB41" s="349"/>
      <c r="KCC41" s="349"/>
      <c r="KCD41" s="349"/>
      <c r="KCE41" s="349"/>
      <c r="KCF41" s="349"/>
      <c r="KCG41" s="349"/>
      <c r="KCH41" s="349"/>
      <c r="KCI41" s="349"/>
      <c r="KCJ41" s="349"/>
      <c r="KCK41" s="349"/>
      <c r="KCL41" s="349"/>
      <c r="KCM41" s="349"/>
      <c r="KCN41" s="349"/>
      <c r="KCO41" s="349"/>
      <c r="KCP41" s="349"/>
      <c r="KCQ41" s="349"/>
      <c r="KCR41" s="349"/>
      <c r="KCS41" s="349"/>
      <c r="KCT41" s="349"/>
      <c r="KCU41" s="349"/>
      <c r="KCV41" s="349"/>
      <c r="KCW41" s="349"/>
      <c r="KCX41" s="349"/>
      <c r="KCY41" s="349"/>
      <c r="KCZ41" s="349"/>
      <c r="KDA41" s="349"/>
      <c r="KDB41" s="349"/>
      <c r="KDC41" s="349"/>
      <c r="KDD41" s="349"/>
      <c r="KDE41" s="349"/>
      <c r="KDF41" s="349"/>
      <c r="KDG41" s="349"/>
      <c r="KDH41" s="349"/>
      <c r="KDI41" s="349"/>
      <c r="KDJ41" s="349"/>
      <c r="KDK41" s="349"/>
      <c r="KDL41" s="349"/>
      <c r="KDM41" s="349"/>
      <c r="KDN41" s="349"/>
      <c r="KDO41" s="349"/>
      <c r="KDP41" s="349"/>
      <c r="KDQ41" s="349"/>
      <c r="KDR41" s="349"/>
      <c r="KDS41" s="349"/>
      <c r="KDT41" s="349"/>
      <c r="KDU41" s="349"/>
      <c r="KDV41" s="349"/>
      <c r="KDW41" s="349"/>
      <c r="KDX41" s="349"/>
      <c r="KDY41" s="349"/>
      <c r="KDZ41" s="349"/>
      <c r="KEA41" s="349"/>
      <c r="KEB41" s="349"/>
      <c r="KEC41" s="349"/>
      <c r="KED41" s="349"/>
      <c r="KEE41" s="349"/>
      <c r="KEF41" s="349"/>
      <c r="KEG41" s="349"/>
      <c r="KEH41" s="349"/>
      <c r="KEI41" s="349"/>
      <c r="KEJ41" s="349"/>
      <c r="KEK41" s="349"/>
      <c r="KEL41" s="349"/>
      <c r="KEM41" s="349"/>
      <c r="KEN41" s="349"/>
      <c r="KEO41" s="349"/>
      <c r="KEP41" s="349"/>
      <c r="KEQ41" s="349"/>
      <c r="KER41" s="349"/>
      <c r="KES41" s="349"/>
      <c r="KET41" s="349"/>
      <c r="KEU41" s="349"/>
      <c r="KEV41" s="349"/>
      <c r="KEW41" s="349"/>
      <c r="KEX41" s="349"/>
      <c r="KEY41" s="349"/>
      <c r="KEZ41" s="349"/>
      <c r="KFA41" s="349"/>
      <c r="KFB41" s="349"/>
      <c r="KFC41" s="349"/>
      <c r="KFD41" s="349"/>
      <c r="KFE41" s="349"/>
      <c r="KFF41" s="349"/>
      <c r="KFG41" s="349"/>
      <c r="KFH41" s="349"/>
      <c r="KFI41" s="349"/>
      <c r="KFJ41" s="349"/>
      <c r="KFK41" s="349"/>
      <c r="KFL41" s="349"/>
      <c r="KFM41" s="349"/>
      <c r="KFN41" s="349"/>
      <c r="KFO41" s="349"/>
      <c r="KFP41" s="349"/>
      <c r="KFQ41" s="349"/>
      <c r="KFR41" s="349"/>
      <c r="KFS41" s="349"/>
      <c r="KFT41" s="349"/>
      <c r="KFU41" s="349"/>
      <c r="KFV41" s="349"/>
      <c r="KFW41" s="349"/>
      <c r="KFX41" s="349"/>
      <c r="KFY41" s="349"/>
      <c r="KFZ41" s="349"/>
      <c r="KGA41" s="349"/>
      <c r="KGB41" s="349"/>
      <c r="KGC41" s="349"/>
      <c r="KGD41" s="349"/>
      <c r="KGE41" s="349"/>
      <c r="KGF41" s="349"/>
      <c r="KGG41" s="349"/>
      <c r="KGH41" s="349"/>
      <c r="KGI41" s="349"/>
      <c r="KGJ41" s="349"/>
      <c r="KGK41" s="349"/>
      <c r="KGL41" s="349"/>
      <c r="KGM41" s="349"/>
      <c r="KGN41" s="349"/>
      <c r="KGO41" s="349"/>
      <c r="KGP41" s="349"/>
      <c r="KGQ41" s="349"/>
      <c r="KGR41" s="349"/>
      <c r="KGS41" s="349"/>
      <c r="KGT41" s="349"/>
      <c r="KGU41" s="349"/>
      <c r="KGV41" s="349"/>
      <c r="KGW41" s="349"/>
      <c r="KGX41" s="349"/>
      <c r="KGY41" s="349"/>
      <c r="KGZ41" s="349"/>
      <c r="KHA41" s="349"/>
      <c r="KHB41" s="349"/>
      <c r="KHC41" s="349"/>
      <c r="KHD41" s="349"/>
      <c r="KHE41" s="349"/>
      <c r="KHF41" s="349"/>
      <c r="KHG41" s="349"/>
      <c r="KHH41" s="349"/>
      <c r="KHI41" s="349"/>
      <c r="KHJ41" s="349"/>
      <c r="KHK41" s="349"/>
      <c r="KHL41" s="349"/>
      <c r="KHM41" s="349"/>
      <c r="KHN41" s="349"/>
      <c r="KHO41" s="349"/>
      <c r="KHP41" s="349"/>
      <c r="KHQ41" s="349"/>
      <c r="KHR41" s="349"/>
      <c r="KHS41" s="349"/>
      <c r="KHT41" s="349"/>
      <c r="KHU41" s="349"/>
      <c r="KHV41" s="349"/>
      <c r="KHW41" s="349"/>
      <c r="KHX41" s="349"/>
      <c r="KHY41" s="349"/>
      <c r="KHZ41" s="349"/>
      <c r="KIA41" s="349"/>
      <c r="KIB41" s="349"/>
      <c r="KIC41" s="349"/>
      <c r="KID41" s="349"/>
      <c r="KIE41" s="349"/>
      <c r="KIF41" s="349"/>
      <c r="KIG41" s="349"/>
      <c r="KIH41" s="349"/>
      <c r="KII41" s="349"/>
      <c r="KIJ41" s="349"/>
      <c r="KIK41" s="349"/>
      <c r="KIL41" s="349"/>
      <c r="KIM41" s="349"/>
      <c r="KIN41" s="349"/>
      <c r="KIO41" s="349"/>
      <c r="KIP41" s="349"/>
      <c r="KIQ41" s="349"/>
      <c r="KIR41" s="349"/>
      <c r="KIS41" s="349"/>
      <c r="KIT41" s="349"/>
      <c r="KIU41" s="349"/>
      <c r="KIV41" s="349"/>
      <c r="KIW41" s="349"/>
      <c r="KIX41" s="349"/>
      <c r="KIY41" s="349"/>
      <c r="KIZ41" s="349"/>
      <c r="KJA41" s="349"/>
      <c r="KJB41" s="349"/>
      <c r="KJC41" s="349"/>
      <c r="KJD41" s="349"/>
      <c r="KJE41" s="349"/>
      <c r="KJF41" s="349"/>
      <c r="KJG41" s="349"/>
      <c r="KJH41" s="349"/>
      <c r="KJI41" s="349"/>
      <c r="KJJ41" s="349"/>
      <c r="KJK41" s="349"/>
      <c r="KJL41" s="349"/>
      <c r="KJM41" s="349"/>
      <c r="KJN41" s="349"/>
      <c r="KJO41" s="349"/>
      <c r="KJP41" s="349"/>
      <c r="KJQ41" s="349"/>
      <c r="KJR41" s="349"/>
      <c r="KJS41" s="349"/>
      <c r="KJT41" s="349"/>
      <c r="KJU41" s="349"/>
      <c r="KJV41" s="349"/>
      <c r="KJW41" s="349"/>
      <c r="KJX41" s="349"/>
      <c r="KJY41" s="349"/>
      <c r="KJZ41" s="349"/>
      <c r="KKA41" s="349"/>
      <c r="KKB41" s="349"/>
      <c r="KKC41" s="349"/>
      <c r="KKD41" s="349"/>
      <c r="KKE41" s="349"/>
      <c r="KKF41" s="349"/>
      <c r="KKG41" s="349"/>
      <c r="KKH41" s="349"/>
      <c r="KKI41" s="349"/>
      <c r="KKJ41" s="349"/>
      <c r="KKK41" s="349"/>
      <c r="KKL41" s="349"/>
      <c r="KKM41" s="349"/>
      <c r="KKN41" s="349"/>
      <c r="KKO41" s="349"/>
      <c r="KKP41" s="349"/>
      <c r="KKQ41" s="349"/>
      <c r="KKR41" s="349"/>
      <c r="KKS41" s="349"/>
      <c r="KKT41" s="349"/>
      <c r="KKU41" s="349"/>
      <c r="KKV41" s="349"/>
      <c r="KKW41" s="349"/>
      <c r="KKX41" s="349"/>
      <c r="KKY41" s="349"/>
      <c r="KKZ41" s="349"/>
      <c r="KLA41" s="349"/>
      <c r="KLB41" s="349"/>
      <c r="KLC41" s="349"/>
      <c r="KLD41" s="349"/>
      <c r="KLE41" s="349"/>
      <c r="KLF41" s="349"/>
      <c r="KLG41" s="349"/>
      <c r="KLH41" s="349"/>
      <c r="KLI41" s="349"/>
      <c r="KLJ41" s="349"/>
      <c r="KLK41" s="349"/>
      <c r="KLL41" s="349"/>
      <c r="KLM41" s="349"/>
      <c r="KLN41" s="349"/>
      <c r="KLO41" s="349"/>
      <c r="KLP41" s="349"/>
      <c r="KLQ41" s="349"/>
      <c r="KLR41" s="349"/>
      <c r="KLS41" s="349"/>
      <c r="KLT41" s="349"/>
      <c r="KLU41" s="349"/>
      <c r="KLV41" s="349"/>
      <c r="KLW41" s="349"/>
      <c r="KLX41" s="349"/>
      <c r="KLY41" s="349"/>
      <c r="KLZ41" s="349"/>
      <c r="KMA41" s="349"/>
      <c r="KMB41" s="349"/>
      <c r="KMC41" s="349"/>
      <c r="KMD41" s="349"/>
      <c r="KME41" s="349"/>
      <c r="KMF41" s="349"/>
      <c r="KMG41" s="349"/>
      <c r="KMH41" s="349"/>
      <c r="KMI41" s="349"/>
      <c r="KMJ41" s="349"/>
      <c r="KMK41" s="349"/>
      <c r="KML41" s="349"/>
      <c r="KMM41" s="349"/>
      <c r="KMN41" s="349"/>
      <c r="KMO41" s="349"/>
      <c r="KMP41" s="349"/>
      <c r="KMQ41" s="349"/>
      <c r="KMR41" s="349"/>
      <c r="KMS41" s="349"/>
      <c r="KMT41" s="349"/>
      <c r="KMU41" s="349"/>
      <c r="KMV41" s="349"/>
      <c r="KMW41" s="349"/>
      <c r="KMX41" s="349"/>
      <c r="KMY41" s="349"/>
      <c r="KMZ41" s="349"/>
      <c r="KNA41" s="349"/>
      <c r="KNB41" s="349"/>
      <c r="KNC41" s="349"/>
      <c r="KND41" s="349"/>
      <c r="KNE41" s="349"/>
      <c r="KNF41" s="349"/>
      <c r="KNG41" s="349"/>
      <c r="KNH41" s="349"/>
      <c r="KNI41" s="349"/>
      <c r="KNJ41" s="349"/>
      <c r="KNK41" s="349"/>
      <c r="KNL41" s="349"/>
      <c r="KNM41" s="349"/>
      <c r="KNN41" s="349"/>
      <c r="KNO41" s="349"/>
      <c r="KNP41" s="349"/>
      <c r="KNQ41" s="349"/>
      <c r="KNR41" s="349"/>
      <c r="KNS41" s="349"/>
      <c r="KNT41" s="349"/>
      <c r="KNU41" s="349"/>
      <c r="KNV41" s="349"/>
      <c r="KNW41" s="349"/>
      <c r="KNX41" s="349"/>
      <c r="KNY41" s="349"/>
      <c r="KNZ41" s="349"/>
      <c r="KOA41" s="349"/>
      <c r="KOB41" s="349"/>
      <c r="KOC41" s="349"/>
      <c r="KOD41" s="349"/>
      <c r="KOE41" s="349"/>
      <c r="KOF41" s="349"/>
      <c r="KOG41" s="349"/>
      <c r="KOH41" s="349"/>
      <c r="KOI41" s="349"/>
      <c r="KOJ41" s="349"/>
      <c r="KOK41" s="349"/>
      <c r="KOL41" s="349"/>
      <c r="KOM41" s="349"/>
      <c r="KON41" s="349"/>
      <c r="KOO41" s="349"/>
      <c r="KOP41" s="349"/>
      <c r="KOQ41" s="349"/>
      <c r="KOR41" s="349"/>
      <c r="KOS41" s="349"/>
      <c r="KOT41" s="349"/>
      <c r="KOU41" s="349"/>
      <c r="KOV41" s="349"/>
      <c r="KOW41" s="349"/>
      <c r="KOX41" s="349"/>
      <c r="KOY41" s="349"/>
      <c r="KOZ41" s="349"/>
      <c r="KPA41" s="349"/>
      <c r="KPB41" s="349"/>
      <c r="KPC41" s="349"/>
      <c r="KPD41" s="349"/>
      <c r="KPE41" s="349"/>
      <c r="KPF41" s="349"/>
      <c r="KPG41" s="349"/>
      <c r="KPH41" s="349"/>
      <c r="KPI41" s="349"/>
      <c r="KPJ41" s="349"/>
      <c r="KPK41" s="349"/>
      <c r="KPL41" s="349"/>
      <c r="KPM41" s="349"/>
      <c r="KPN41" s="349"/>
      <c r="KPO41" s="349"/>
      <c r="KPP41" s="349"/>
      <c r="KPQ41" s="349"/>
      <c r="KPR41" s="349"/>
      <c r="KPS41" s="349"/>
      <c r="KPT41" s="349"/>
      <c r="KPU41" s="349"/>
      <c r="KPV41" s="349"/>
      <c r="KPW41" s="349"/>
      <c r="KPX41" s="349"/>
      <c r="KPY41" s="349"/>
      <c r="KPZ41" s="349"/>
      <c r="KQA41" s="349"/>
      <c r="KQB41" s="349"/>
      <c r="KQC41" s="349"/>
      <c r="KQD41" s="349"/>
      <c r="KQE41" s="349"/>
      <c r="KQF41" s="349"/>
      <c r="KQG41" s="349"/>
      <c r="KQH41" s="349"/>
      <c r="KQI41" s="349"/>
      <c r="KQJ41" s="349"/>
      <c r="KQK41" s="349"/>
      <c r="KQL41" s="349"/>
      <c r="KQM41" s="349"/>
      <c r="KQN41" s="349"/>
      <c r="KQO41" s="349"/>
      <c r="KQP41" s="349"/>
      <c r="KQQ41" s="349"/>
      <c r="KQR41" s="349"/>
      <c r="KQS41" s="349"/>
      <c r="KQT41" s="349"/>
      <c r="KQU41" s="349"/>
      <c r="KQV41" s="349"/>
      <c r="KQW41" s="349"/>
      <c r="KQX41" s="349"/>
      <c r="KQY41" s="349"/>
      <c r="KQZ41" s="349"/>
      <c r="KRA41" s="349"/>
      <c r="KRB41" s="349"/>
      <c r="KRC41" s="349"/>
      <c r="KRD41" s="349"/>
      <c r="KRE41" s="349"/>
      <c r="KRF41" s="349"/>
      <c r="KRG41" s="349"/>
      <c r="KRH41" s="349"/>
      <c r="KRI41" s="349"/>
      <c r="KRJ41" s="349"/>
      <c r="KRK41" s="349"/>
      <c r="KRL41" s="349"/>
      <c r="KRM41" s="349"/>
      <c r="KRN41" s="349"/>
      <c r="KRO41" s="349"/>
      <c r="KRP41" s="349"/>
      <c r="KRQ41" s="349"/>
      <c r="KRR41" s="349"/>
      <c r="KRS41" s="349"/>
      <c r="KRT41" s="349"/>
      <c r="KRU41" s="349"/>
      <c r="KRV41" s="349"/>
      <c r="KRW41" s="349"/>
      <c r="KRX41" s="349"/>
      <c r="KRY41" s="349"/>
      <c r="KRZ41" s="349"/>
      <c r="KSA41" s="349"/>
      <c r="KSB41" s="349"/>
      <c r="KSC41" s="349"/>
      <c r="KSD41" s="349"/>
      <c r="KSE41" s="349"/>
      <c r="KSF41" s="349"/>
      <c r="KSG41" s="349"/>
      <c r="KSH41" s="349"/>
      <c r="KSI41" s="349"/>
      <c r="KSJ41" s="349"/>
      <c r="KSK41" s="349"/>
      <c r="KSL41" s="349"/>
      <c r="KSM41" s="349"/>
      <c r="KSN41" s="349"/>
      <c r="KSO41" s="349"/>
      <c r="KSP41" s="349"/>
      <c r="KSQ41" s="349"/>
      <c r="KSR41" s="349"/>
      <c r="KSS41" s="349"/>
      <c r="KST41" s="349"/>
      <c r="KSU41" s="349"/>
      <c r="KSV41" s="349"/>
      <c r="KSW41" s="349"/>
      <c r="KSX41" s="349"/>
      <c r="KSY41" s="349"/>
      <c r="KSZ41" s="349"/>
      <c r="KTA41" s="349"/>
      <c r="KTB41" s="349"/>
      <c r="KTC41" s="349"/>
      <c r="KTD41" s="349"/>
      <c r="KTE41" s="349"/>
      <c r="KTF41" s="349"/>
      <c r="KTG41" s="349"/>
      <c r="KTH41" s="349"/>
      <c r="KTI41" s="349"/>
      <c r="KTJ41" s="349"/>
      <c r="KTK41" s="349"/>
      <c r="KTL41" s="349"/>
      <c r="KTM41" s="349"/>
      <c r="KTN41" s="349"/>
      <c r="KTO41" s="349"/>
      <c r="KTP41" s="349"/>
      <c r="KTQ41" s="349"/>
      <c r="KTR41" s="349"/>
      <c r="KTS41" s="349"/>
      <c r="KTT41" s="349"/>
      <c r="KTU41" s="349"/>
      <c r="KTV41" s="349"/>
      <c r="KTW41" s="349"/>
      <c r="KTX41" s="349"/>
      <c r="KTY41" s="349"/>
      <c r="KTZ41" s="349"/>
      <c r="KUA41" s="349"/>
      <c r="KUB41" s="349"/>
      <c r="KUC41" s="349"/>
      <c r="KUD41" s="349"/>
      <c r="KUE41" s="349"/>
      <c r="KUF41" s="349"/>
      <c r="KUG41" s="349"/>
      <c r="KUH41" s="349"/>
      <c r="KUI41" s="349"/>
      <c r="KUJ41" s="349"/>
      <c r="KUK41" s="349"/>
      <c r="KUL41" s="349"/>
      <c r="KUM41" s="349"/>
      <c r="KUN41" s="349"/>
      <c r="KUO41" s="349"/>
      <c r="KUP41" s="349"/>
      <c r="KUQ41" s="349"/>
      <c r="KUR41" s="349"/>
      <c r="KUS41" s="349"/>
      <c r="KUT41" s="349"/>
      <c r="KUU41" s="349"/>
      <c r="KUV41" s="349"/>
      <c r="KUW41" s="349"/>
      <c r="KUX41" s="349"/>
      <c r="KUY41" s="349"/>
      <c r="KUZ41" s="349"/>
      <c r="KVA41" s="349"/>
      <c r="KVB41" s="349"/>
      <c r="KVC41" s="349"/>
      <c r="KVD41" s="349"/>
      <c r="KVE41" s="349"/>
      <c r="KVF41" s="349"/>
      <c r="KVG41" s="349"/>
      <c r="KVH41" s="349"/>
      <c r="KVI41" s="349"/>
      <c r="KVJ41" s="349"/>
      <c r="KVK41" s="349"/>
      <c r="KVL41" s="349"/>
      <c r="KVM41" s="349"/>
      <c r="KVN41" s="349"/>
      <c r="KVO41" s="349"/>
      <c r="KVP41" s="349"/>
      <c r="KVQ41" s="349"/>
      <c r="KVR41" s="349"/>
      <c r="KVS41" s="349"/>
      <c r="KVT41" s="349"/>
      <c r="KVU41" s="349"/>
      <c r="KVV41" s="349"/>
      <c r="KVW41" s="349"/>
      <c r="KVX41" s="349"/>
      <c r="KVY41" s="349"/>
      <c r="KVZ41" s="349"/>
      <c r="KWA41" s="349"/>
      <c r="KWB41" s="349"/>
      <c r="KWC41" s="349"/>
      <c r="KWD41" s="349"/>
      <c r="KWE41" s="349"/>
      <c r="KWF41" s="349"/>
      <c r="KWG41" s="349"/>
      <c r="KWH41" s="349"/>
      <c r="KWI41" s="349"/>
      <c r="KWJ41" s="349"/>
      <c r="KWK41" s="349"/>
      <c r="KWL41" s="349"/>
      <c r="KWM41" s="349"/>
      <c r="KWN41" s="349"/>
      <c r="KWO41" s="349"/>
      <c r="KWP41" s="349"/>
      <c r="KWQ41" s="349"/>
      <c r="KWR41" s="349"/>
      <c r="KWS41" s="349"/>
      <c r="KWT41" s="349"/>
      <c r="KWU41" s="349"/>
      <c r="KWV41" s="349"/>
      <c r="KWW41" s="349"/>
      <c r="KWX41" s="349"/>
      <c r="KWY41" s="349"/>
      <c r="KWZ41" s="349"/>
      <c r="KXA41" s="349"/>
      <c r="KXB41" s="349"/>
      <c r="KXC41" s="349"/>
      <c r="KXD41" s="349"/>
      <c r="KXE41" s="349"/>
      <c r="KXF41" s="349"/>
      <c r="KXG41" s="349"/>
      <c r="KXH41" s="349"/>
      <c r="KXI41" s="349"/>
      <c r="KXJ41" s="349"/>
      <c r="KXK41" s="349"/>
      <c r="KXL41" s="349"/>
      <c r="KXM41" s="349"/>
      <c r="KXN41" s="349"/>
      <c r="KXO41" s="349"/>
      <c r="KXP41" s="349"/>
      <c r="KXQ41" s="349"/>
      <c r="KXR41" s="349"/>
      <c r="KXS41" s="349"/>
      <c r="KXT41" s="349"/>
      <c r="KXU41" s="349"/>
      <c r="KXV41" s="349"/>
      <c r="KXW41" s="349"/>
      <c r="KXX41" s="349"/>
      <c r="KXY41" s="349"/>
      <c r="KXZ41" s="349"/>
      <c r="KYA41" s="349"/>
      <c r="KYB41" s="349"/>
      <c r="KYC41" s="349"/>
      <c r="KYD41" s="349"/>
      <c r="KYE41" s="349"/>
      <c r="KYF41" s="349"/>
      <c r="KYG41" s="349"/>
      <c r="KYH41" s="349"/>
      <c r="KYI41" s="349"/>
      <c r="KYJ41" s="349"/>
      <c r="KYK41" s="349"/>
      <c r="KYL41" s="349"/>
      <c r="KYM41" s="349"/>
      <c r="KYN41" s="349"/>
      <c r="KYO41" s="349"/>
      <c r="KYP41" s="349"/>
      <c r="KYQ41" s="349"/>
      <c r="KYR41" s="349"/>
      <c r="KYS41" s="349"/>
      <c r="KYT41" s="349"/>
      <c r="KYU41" s="349"/>
      <c r="KYV41" s="349"/>
      <c r="KYW41" s="349"/>
      <c r="KYX41" s="349"/>
      <c r="KYY41" s="349"/>
      <c r="KYZ41" s="349"/>
      <c r="KZA41" s="349"/>
      <c r="KZB41" s="349"/>
      <c r="KZC41" s="349"/>
      <c r="KZD41" s="349"/>
      <c r="KZE41" s="349"/>
      <c r="KZF41" s="349"/>
      <c r="KZG41" s="349"/>
      <c r="KZH41" s="349"/>
      <c r="KZI41" s="349"/>
      <c r="KZJ41" s="349"/>
      <c r="KZK41" s="349"/>
      <c r="KZL41" s="349"/>
      <c r="KZM41" s="349"/>
      <c r="KZN41" s="349"/>
      <c r="KZO41" s="349"/>
      <c r="KZP41" s="349"/>
      <c r="KZQ41" s="349"/>
      <c r="KZR41" s="349"/>
      <c r="KZS41" s="349"/>
      <c r="KZT41" s="349"/>
      <c r="KZU41" s="349"/>
      <c r="KZV41" s="349"/>
      <c r="KZW41" s="349"/>
      <c r="KZX41" s="349"/>
      <c r="KZY41" s="349"/>
      <c r="KZZ41" s="349"/>
      <c r="LAA41" s="349"/>
      <c r="LAB41" s="349"/>
      <c r="LAC41" s="349"/>
      <c r="LAD41" s="349"/>
      <c r="LAE41" s="349"/>
      <c r="LAF41" s="349"/>
      <c r="LAG41" s="349"/>
      <c r="LAH41" s="349"/>
      <c r="LAI41" s="349"/>
      <c r="LAJ41" s="349"/>
      <c r="LAK41" s="349"/>
      <c r="LAL41" s="349"/>
      <c r="LAM41" s="349"/>
      <c r="LAN41" s="349"/>
      <c r="LAO41" s="349"/>
      <c r="LAP41" s="349"/>
      <c r="LAQ41" s="349"/>
      <c r="LAR41" s="349"/>
      <c r="LAS41" s="349"/>
      <c r="LAT41" s="349"/>
      <c r="LAU41" s="349"/>
      <c r="LAV41" s="349"/>
      <c r="LAW41" s="349"/>
      <c r="LAX41" s="349"/>
      <c r="LAY41" s="349"/>
      <c r="LAZ41" s="349"/>
      <c r="LBA41" s="349"/>
      <c r="LBB41" s="349"/>
      <c r="LBC41" s="349"/>
      <c r="LBD41" s="349"/>
      <c r="LBE41" s="349"/>
      <c r="LBF41" s="349"/>
      <c r="LBG41" s="349"/>
      <c r="LBH41" s="349"/>
      <c r="LBI41" s="349"/>
      <c r="LBJ41" s="349"/>
      <c r="LBK41" s="349"/>
      <c r="LBL41" s="349"/>
      <c r="LBM41" s="349"/>
      <c r="LBN41" s="349"/>
      <c r="LBO41" s="349"/>
      <c r="LBP41" s="349"/>
      <c r="LBQ41" s="349"/>
      <c r="LBR41" s="349"/>
      <c r="LBS41" s="349"/>
      <c r="LBT41" s="349"/>
      <c r="LBU41" s="349"/>
      <c r="LBV41" s="349"/>
      <c r="LBW41" s="349"/>
      <c r="LBX41" s="349"/>
      <c r="LBY41" s="349"/>
      <c r="LBZ41" s="349"/>
      <c r="LCA41" s="349"/>
      <c r="LCB41" s="349"/>
      <c r="LCC41" s="349"/>
      <c r="LCD41" s="349"/>
      <c r="LCE41" s="349"/>
      <c r="LCF41" s="349"/>
      <c r="LCG41" s="349"/>
      <c r="LCH41" s="349"/>
      <c r="LCI41" s="349"/>
      <c r="LCJ41" s="349"/>
      <c r="LCK41" s="349"/>
      <c r="LCL41" s="349"/>
      <c r="LCM41" s="349"/>
      <c r="LCN41" s="349"/>
      <c r="LCO41" s="349"/>
      <c r="LCP41" s="349"/>
      <c r="LCQ41" s="349"/>
      <c r="LCR41" s="349"/>
      <c r="LCS41" s="349"/>
      <c r="LCT41" s="349"/>
      <c r="LCU41" s="349"/>
      <c r="LCV41" s="349"/>
      <c r="LCW41" s="349"/>
      <c r="LCX41" s="349"/>
      <c r="LCY41" s="349"/>
      <c r="LCZ41" s="349"/>
      <c r="LDA41" s="349"/>
      <c r="LDB41" s="349"/>
      <c r="LDC41" s="349"/>
      <c r="LDD41" s="349"/>
      <c r="LDE41" s="349"/>
      <c r="LDF41" s="349"/>
      <c r="LDG41" s="349"/>
      <c r="LDH41" s="349"/>
      <c r="LDI41" s="349"/>
      <c r="LDJ41" s="349"/>
      <c r="LDK41" s="349"/>
      <c r="LDL41" s="349"/>
      <c r="LDM41" s="349"/>
      <c r="LDN41" s="349"/>
      <c r="LDO41" s="349"/>
      <c r="LDP41" s="349"/>
      <c r="LDQ41" s="349"/>
      <c r="LDR41" s="349"/>
      <c r="LDS41" s="349"/>
      <c r="LDT41" s="349"/>
      <c r="LDU41" s="349"/>
      <c r="LDV41" s="349"/>
      <c r="LDW41" s="349"/>
      <c r="LDX41" s="349"/>
      <c r="LDY41" s="349"/>
      <c r="LDZ41" s="349"/>
      <c r="LEA41" s="349"/>
      <c r="LEB41" s="349"/>
      <c r="LEC41" s="349"/>
      <c r="LED41" s="349"/>
      <c r="LEE41" s="349"/>
      <c r="LEF41" s="349"/>
      <c r="LEG41" s="349"/>
      <c r="LEH41" s="349"/>
      <c r="LEI41" s="349"/>
      <c r="LEJ41" s="349"/>
      <c r="LEK41" s="349"/>
      <c r="LEL41" s="349"/>
      <c r="LEM41" s="349"/>
      <c r="LEN41" s="349"/>
      <c r="LEO41" s="349"/>
      <c r="LEP41" s="349"/>
      <c r="LEQ41" s="349"/>
      <c r="LER41" s="349"/>
      <c r="LES41" s="349"/>
      <c r="LET41" s="349"/>
      <c r="LEU41" s="349"/>
      <c r="LEV41" s="349"/>
      <c r="LEW41" s="349"/>
      <c r="LEX41" s="349"/>
      <c r="LEY41" s="349"/>
      <c r="LEZ41" s="349"/>
      <c r="LFA41" s="349"/>
      <c r="LFB41" s="349"/>
      <c r="LFC41" s="349"/>
      <c r="LFD41" s="349"/>
      <c r="LFE41" s="349"/>
      <c r="LFF41" s="349"/>
      <c r="LFG41" s="349"/>
      <c r="LFH41" s="349"/>
      <c r="LFI41" s="349"/>
      <c r="LFJ41" s="349"/>
      <c r="LFK41" s="349"/>
      <c r="LFL41" s="349"/>
      <c r="LFM41" s="349"/>
      <c r="LFN41" s="349"/>
      <c r="LFO41" s="349"/>
      <c r="LFP41" s="349"/>
      <c r="LFQ41" s="349"/>
      <c r="LFR41" s="349"/>
      <c r="LFS41" s="349"/>
      <c r="LFT41" s="349"/>
      <c r="LFU41" s="349"/>
      <c r="LFV41" s="349"/>
      <c r="LFW41" s="349"/>
      <c r="LFX41" s="349"/>
      <c r="LFY41" s="349"/>
      <c r="LFZ41" s="349"/>
      <c r="LGA41" s="349"/>
      <c r="LGB41" s="349"/>
      <c r="LGC41" s="349"/>
      <c r="LGD41" s="349"/>
      <c r="LGE41" s="349"/>
      <c r="LGF41" s="349"/>
      <c r="LGG41" s="349"/>
      <c r="LGH41" s="349"/>
      <c r="LGI41" s="349"/>
      <c r="LGJ41" s="349"/>
      <c r="LGK41" s="349"/>
      <c r="LGL41" s="349"/>
      <c r="LGM41" s="349"/>
      <c r="LGN41" s="349"/>
      <c r="LGO41" s="349"/>
      <c r="LGP41" s="349"/>
      <c r="LGQ41" s="349"/>
      <c r="LGR41" s="349"/>
      <c r="LGS41" s="349"/>
      <c r="LGT41" s="349"/>
      <c r="LGU41" s="349"/>
      <c r="LGV41" s="349"/>
      <c r="LGW41" s="349"/>
      <c r="LGX41" s="349"/>
      <c r="LGY41" s="349"/>
      <c r="LGZ41" s="349"/>
      <c r="LHA41" s="349"/>
      <c r="LHB41" s="349"/>
      <c r="LHC41" s="349"/>
      <c r="LHD41" s="349"/>
      <c r="LHE41" s="349"/>
      <c r="LHF41" s="349"/>
      <c r="LHG41" s="349"/>
      <c r="LHH41" s="349"/>
      <c r="LHI41" s="349"/>
      <c r="LHJ41" s="349"/>
      <c r="LHK41" s="349"/>
      <c r="LHL41" s="349"/>
      <c r="LHM41" s="349"/>
      <c r="LHN41" s="349"/>
      <c r="LHO41" s="349"/>
      <c r="LHP41" s="349"/>
      <c r="LHQ41" s="349"/>
      <c r="LHR41" s="349"/>
      <c r="LHS41" s="349"/>
      <c r="LHT41" s="349"/>
      <c r="LHU41" s="349"/>
      <c r="LHV41" s="349"/>
      <c r="LHW41" s="349"/>
      <c r="LHX41" s="349"/>
      <c r="LHY41" s="349"/>
      <c r="LHZ41" s="349"/>
      <c r="LIA41" s="349"/>
      <c r="LIB41" s="349"/>
      <c r="LIC41" s="349"/>
      <c r="LID41" s="349"/>
      <c r="LIE41" s="349"/>
      <c r="LIF41" s="349"/>
      <c r="LIG41" s="349"/>
      <c r="LIH41" s="349"/>
      <c r="LII41" s="349"/>
      <c r="LIJ41" s="349"/>
      <c r="LIK41" s="349"/>
      <c r="LIL41" s="349"/>
      <c r="LIM41" s="349"/>
      <c r="LIN41" s="349"/>
      <c r="LIO41" s="349"/>
      <c r="LIP41" s="349"/>
      <c r="LIQ41" s="349"/>
      <c r="LIR41" s="349"/>
      <c r="LIS41" s="349"/>
      <c r="LIT41" s="349"/>
      <c r="LIU41" s="349"/>
      <c r="LIV41" s="349"/>
      <c r="LIW41" s="349"/>
      <c r="LIX41" s="349"/>
      <c r="LIY41" s="349"/>
      <c r="LIZ41" s="349"/>
      <c r="LJA41" s="349"/>
      <c r="LJB41" s="349"/>
      <c r="LJC41" s="349"/>
      <c r="LJD41" s="349"/>
      <c r="LJE41" s="349"/>
      <c r="LJF41" s="349"/>
      <c r="LJG41" s="349"/>
      <c r="LJH41" s="349"/>
      <c r="LJI41" s="349"/>
      <c r="LJJ41" s="349"/>
      <c r="LJK41" s="349"/>
      <c r="LJL41" s="349"/>
      <c r="LJM41" s="349"/>
      <c r="LJN41" s="349"/>
      <c r="LJO41" s="349"/>
      <c r="LJP41" s="349"/>
      <c r="LJQ41" s="349"/>
      <c r="LJR41" s="349"/>
      <c r="LJS41" s="349"/>
      <c r="LJT41" s="349"/>
      <c r="LJU41" s="349"/>
      <c r="LJV41" s="349"/>
      <c r="LJW41" s="349"/>
      <c r="LJX41" s="349"/>
      <c r="LJY41" s="349"/>
      <c r="LJZ41" s="349"/>
      <c r="LKA41" s="349"/>
      <c r="LKB41" s="349"/>
      <c r="LKC41" s="349"/>
      <c r="LKD41" s="349"/>
      <c r="LKE41" s="349"/>
      <c r="LKF41" s="349"/>
      <c r="LKG41" s="349"/>
      <c r="LKH41" s="349"/>
      <c r="LKI41" s="349"/>
      <c r="LKJ41" s="349"/>
      <c r="LKK41" s="349"/>
      <c r="LKL41" s="349"/>
      <c r="LKM41" s="349"/>
      <c r="LKN41" s="349"/>
      <c r="LKO41" s="349"/>
      <c r="LKP41" s="349"/>
      <c r="LKQ41" s="349"/>
      <c r="LKR41" s="349"/>
      <c r="LKS41" s="349"/>
      <c r="LKT41" s="349"/>
      <c r="LKU41" s="349"/>
      <c r="LKV41" s="349"/>
      <c r="LKW41" s="349"/>
      <c r="LKX41" s="349"/>
      <c r="LKY41" s="349"/>
      <c r="LKZ41" s="349"/>
      <c r="LLA41" s="349"/>
      <c r="LLB41" s="349"/>
      <c r="LLC41" s="349"/>
      <c r="LLD41" s="349"/>
      <c r="LLE41" s="349"/>
      <c r="LLF41" s="349"/>
      <c r="LLG41" s="349"/>
      <c r="LLH41" s="349"/>
      <c r="LLI41" s="349"/>
      <c r="LLJ41" s="349"/>
      <c r="LLK41" s="349"/>
      <c r="LLL41" s="349"/>
      <c r="LLM41" s="349"/>
      <c r="LLN41" s="349"/>
      <c r="LLO41" s="349"/>
      <c r="LLP41" s="349"/>
      <c r="LLQ41" s="349"/>
      <c r="LLR41" s="349"/>
      <c r="LLS41" s="349"/>
      <c r="LLT41" s="349"/>
      <c r="LLU41" s="349"/>
      <c r="LLV41" s="349"/>
      <c r="LLW41" s="349"/>
      <c r="LLX41" s="349"/>
      <c r="LLY41" s="349"/>
      <c r="LLZ41" s="349"/>
      <c r="LMA41" s="349"/>
      <c r="LMB41" s="349"/>
      <c r="LMC41" s="349"/>
      <c r="LMD41" s="349"/>
      <c r="LME41" s="349"/>
      <c r="LMF41" s="349"/>
      <c r="LMG41" s="349"/>
      <c r="LMH41" s="349"/>
      <c r="LMI41" s="349"/>
      <c r="LMJ41" s="349"/>
      <c r="LMK41" s="349"/>
      <c r="LML41" s="349"/>
      <c r="LMM41" s="349"/>
      <c r="LMN41" s="349"/>
      <c r="LMO41" s="349"/>
      <c r="LMP41" s="349"/>
      <c r="LMQ41" s="349"/>
      <c r="LMR41" s="349"/>
      <c r="LMS41" s="349"/>
      <c r="LMT41" s="349"/>
      <c r="LMU41" s="349"/>
      <c r="LMV41" s="349"/>
      <c r="LMW41" s="349"/>
      <c r="LMX41" s="349"/>
      <c r="LMY41" s="349"/>
      <c r="LMZ41" s="349"/>
      <c r="LNA41" s="349"/>
      <c r="LNB41" s="349"/>
      <c r="LNC41" s="349"/>
      <c r="LND41" s="349"/>
      <c r="LNE41" s="349"/>
      <c r="LNF41" s="349"/>
      <c r="LNG41" s="349"/>
      <c r="LNH41" s="349"/>
      <c r="LNI41" s="349"/>
      <c r="LNJ41" s="349"/>
      <c r="LNK41" s="349"/>
      <c r="LNL41" s="349"/>
      <c r="LNM41" s="349"/>
      <c r="LNN41" s="349"/>
      <c r="LNO41" s="349"/>
      <c r="LNP41" s="349"/>
      <c r="LNQ41" s="349"/>
      <c r="LNR41" s="349"/>
      <c r="LNS41" s="349"/>
      <c r="LNT41" s="349"/>
      <c r="LNU41" s="349"/>
      <c r="LNV41" s="349"/>
      <c r="LNW41" s="349"/>
      <c r="LNX41" s="349"/>
      <c r="LNY41" s="349"/>
      <c r="LNZ41" s="349"/>
      <c r="LOA41" s="349"/>
      <c r="LOB41" s="349"/>
      <c r="LOC41" s="349"/>
      <c r="LOD41" s="349"/>
      <c r="LOE41" s="349"/>
      <c r="LOF41" s="349"/>
      <c r="LOG41" s="349"/>
      <c r="LOH41" s="349"/>
      <c r="LOI41" s="349"/>
      <c r="LOJ41" s="349"/>
      <c r="LOK41" s="349"/>
      <c r="LOL41" s="349"/>
      <c r="LOM41" s="349"/>
      <c r="LON41" s="349"/>
      <c r="LOO41" s="349"/>
      <c r="LOP41" s="349"/>
      <c r="LOQ41" s="349"/>
      <c r="LOR41" s="349"/>
      <c r="LOS41" s="349"/>
      <c r="LOT41" s="349"/>
      <c r="LOU41" s="349"/>
      <c r="LOV41" s="349"/>
      <c r="LOW41" s="349"/>
      <c r="LOX41" s="349"/>
      <c r="LOY41" s="349"/>
      <c r="LOZ41" s="349"/>
      <c r="LPA41" s="349"/>
      <c r="LPB41" s="349"/>
      <c r="LPC41" s="349"/>
      <c r="LPD41" s="349"/>
      <c r="LPE41" s="349"/>
      <c r="LPF41" s="349"/>
      <c r="LPG41" s="349"/>
      <c r="LPH41" s="349"/>
      <c r="LPI41" s="349"/>
      <c r="LPJ41" s="349"/>
      <c r="LPK41" s="349"/>
      <c r="LPL41" s="349"/>
      <c r="LPM41" s="349"/>
      <c r="LPN41" s="349"/>
      <c r="LPO41" s="349"/>
      <c r="LPP41" s="349"/>
      <c r="LPQ41" s="349"/>
      <c r="LPR41" s="349"/>
      <c r="LPS41" s="349"/>
      <c r="LPT41" s="349"/>
      <c r="LPU41" s="349"/>
      <c r="LPV41" s="349"/>
      <c r="LPW41" s="349"/>
      <c r="LPX41" s="349"/>
      <c r="LPY41" s="349"/>
      <c r="LPZ41" s="349"/>
      <c r="LQA41" s="349"/>
      <c r="LQB41" s="349"/>
      <c r="LQC41" s="349"/>
      <c r="LQD41" s="349"/>
      <c r="LQE41" s="349"/>
      <c r="LQF41" s="349"/>
      <c r="LQG41" s="349"/>
      <c r="LQH41" s="349"/>
      <c r="LQI41" s="349"/>
      <c r="LQJ41" s="349"/>
      <c r="LQK41" s="349"/>
      <c r="LQL41" s="349"/>
      <c r="LQM41" s="349"/>
      <c r="LQN41" s="349"/>
      <c r="LQO41" s="349"/>
      <c r="LQP41" s="349"/>
      <c r="LQQ41" s="349"/>
      <c r="LQR41" s="349"/>
      <c r="LQS41" s="349"/>
      <c r="LQT41" s="349"/>
      <c r="LQU41" s="349"/>
      <c r="LQV41" s="349"/>
      <c r="LQW41" s="349"/>
      <c r="LQX41" s="349"/>
      <c r="LQY41" s="349"/>
      <c r="LQZ41" s="349"/>
      <c r="LRA41" s="349"/>
      <c r="LRB41" s="349"/>
      <c r="LRC41" s="349"/>
      <c r="LRD41" s="349"/>
      <c r="LRE41" s="349"/>
      <c r="LRF41" s="349"/>
      <c r="LRG41" s="349"/>
      <c r="LRH41" s="349"/>
      <c r="LRI41" s="349"/>
      <c r="LRJ41" s="349"/>
      <c r="LRK41" s="349"/>
      <c r="LRL41" s="349"/>
      <c r="LRM41" s="349"/>
      <c r="LRN41" s="349"/>
      <c r="LRO41" s="349"/>
      <c r="LRP41" s="349"/>
      <c r="LRQ41" s="349"/>
      <c r="LRR41" s="349"/>
      <c r="LRS41" s="349"/>
      <c r="LRT41" s="349"/>
      <c r="LRU41" s="349"/>
      <c r="LRV41" s="349"/>
      <c r="LRW41" s="349"/>
      <c r="LRX41" s="349"/>
      <c r="LRY41" s="349"/>
      <c r="LRZ41" s="349"/>
      <c r="LSA41" s="349"/>
      <c r="LSB41" s="349"/>
      <c r="LSC41" s="349"/>
      <c r="LSD41" s="349"/>
      <c r="LSE41" s="349"/>
      <c r="LSF41" s="349"/>
      <c r="LSG41" s="349"/>
      <c r="LSH41" s="349"/>
      <c r="LSI41" s="349"/>
      <c r="LSJ41" s="349"/>
      <c r="LSK41" s="349"/>
      <c r="LSL41" s="349"/>
      <c r="LSM41" s="349"/>
      <c r="LSN41" s="349"/>
      <c r="LSO41" s="349"/>
      <c r="LSP41" s="349"/>
      <c r="LSQ41" s="349"/>
      <c r="LSR41" s="349"/>
      <c r="LSS41" s="349"/>
      <c r="LST41" s="349"/>
      <c r="LSU41" s="349"/>
      <c r="LSV41" s="349"/>
      <c r="LSW41" s="349"/>
      <c r="LSX41" s="349"/>
      <c r="LSY41" s="349"/>
      <c r="LSZ41" s="349"/>
      <c r="LTA41" s="349"/>
      <c r="LTB41" s="349"/>
      <c r="LTC41" s="349"/>
      <c r="LTD41" s="349"/>
      <c r="LTE41" s="349"/>
      <c r="LTF41" s="349"/>
      <c r="LTG41" s="349"/>
      <c r="LTH41" s="349"/>
      <c r="LTI41" s="349"/>
      <c r="LTJ41" s="349"/>
      <c r="LTK41" s="349"/>
      <c r="LTL41" s="349"/>
      <c r="LTM41" s="349"/>
      <c r="LTN41" s="349"/>
      <c r="LTO41" s="349"/>
      <c r="LTP41" s="349"/>
      <c r="LTQ41" s="349"/>
      <c r="LTR41" s="349"/>
      <c r="LTS41" s="349"/>
      <c r="LTT41" s="349"/>
      <c r="LTU41" s="349"/>
      <c r="LTV41" s="349"/>
      <c r="LTW41" s="349"/>
      <c r="LTX41" s="349"/>
      <c r="LTY41" s="349"/>
      <c r="LTZ41" s="349"/>
      <c r="LUA41" s="349"/>
      <c r="LUB41" s="349"/>
      <c r="LUC41" s="349"/>
      <c r="LUD41" s="349"/>
      <c r="LUE41" s="349"/>
      <c r="LUF41" s="349"/>
      <c r="LUG41" s="349"/>
      <c r="LUH41" s="349"/>
      <c r="LUI41" s="349"/>
      <c r="LUJ41" s="349"/>
      <c r="LUK41" s="349"/>
      <c r="LUL41" s="349"/>
      <c r="LUM41" s="349"/>
      <c r="LUN41" s="349"/>
      <c r="LUO41" s="349"/>
      <c r="LUP41" s="349"/>
      <c r="LUQ41" s="349"/>
      <c r="LUR41" s="349"/>
      <c r="LUS41" s="349"/>
      <c r="LUT41" s="349"/>
      <c r="LUU41" s="349"/>
      <c r="LUV41" s="349"/>
      <c r="LUW41" s="349"/>
      <c r="LUX41" s="349"/>
      <c r="LUY41" s="349"/>
      <c r="LUZ41" s="349"/>
      <c r="LVA41" s="349"/>
      <c r="LVB41" s="349"/>
      <c r="LVC41" s="349"/>
      <c r="LVD41" s="349"/>
      <c r="LVE41" s="349"/>
      <c r="LVF41" s="349"/>
      <c r="LVG41" s="349"/>
      <c r="LVH41" s="349"/>
      <c r="LVI41" s="349"/>
      <c r="LVJ41" s="349"/>
      <c r="LVK41" s="349"/>
      <c r="LVL41" s="349"/>
      <c r="LVM41" s="349"/>
      <c r="LVN41" s="349"/>
      <c r="LVO41" s="349"/>
      <c r="LVP41" s="349"/>
      <c r="LVQ41" s="349"/>
      <c r="LVR41" s="349"/>
      <c r="LVS41" s="349"/>
      <c r="LVT41" s="349"/>
      <c r="LVU41" s="349"/>
      <c r="LVV41" s="349"/>
      <c r="LVW41" s="349"/>
      <c r="LVX41" s="349"/>
      <c r="LVY41" s="349"/>
      <c r="LVZ41" s="349"/>
      <c r="LWA41" s="349"/>
      <c r="LWB41" s="349"/>
      <c r="LWC41" s="349"/>
      <c r="LWD41" s="349"/>
      <c r="LWE41" s="349"/>
      <c r="LWF41" s="349"/>
      <c r="LWG41" s="349"/>
      <c r="LWH41" s="349"/>
      <c r="LWI41" s="349"/>
      <c r="LWJ41" s="349"/>
      <c r="LWK41" s="349"/>
      <c r="LWL41" s="349"/>
      <c r="LWM41" s="349"/>
      <c r="LWN41" s="349"/>
      <c r="LWO41" s="349"/>
      <c r="LWP41" s="349"/>
      <c r="LWQ41" s="349"/>
      <c r="LWR41" s="349"/>
      <c r="LWS41" s="349"/>
      <c r="LWT41" s="349"/>
      <c r="LWU41" s="349"/>
      <c r="LWV41" s="349"/>
      <c r="LWW41" s="349"/>
      <c r="LWX41" s="349"/>
      <c r="LWY41" s="349"/>
      <c r="LWZ41" s="349"/>
      <c r="LXA41" s="349"/>
      <c r="LXB41" s="349"/>
      <c r="LXC41" s="349"/>
      <c r="LXD41" s="349"/>
      <c r="LXE41" s="349"/>
      <c r="LXF41" s="349"/>
      <c r="LXG41" s="349"/>
      <c r="LXH41" s="349"/>
      <c r="LXI41" s="349"/>
      <c r="LXJ41" s="349"/>
      <c r="LXK41" s="349"/>
      <c r="LXL41" s="349"/>
      <c r="LXM41" s="349"/>
      <c r="LXN41" s="349"/>
      <c r="LXO41" s="349"/>
      <c r="LXP41" s="349"/>
      <c r="LXQ41" s="349"/>
      <c r="LXR41" s="349"/>
      <c r="LXS41" s="349"/>
      <c r="LXT41" s="349"/>
      <c r="LXU41" s="349"/>
      <c r="LXV41" s="349"/>
      <c r="LXW41" s="349"/>
      <c r="LXX41" s="349"/>
      <c r="LXY41" s="349"/>
      <c r="LXZ41" s="349"/>
      <c r="LYA41" s="349"/>
      <c r="LYB41" s="349"/>
      <c r="LYC41" s="349"/>
      <c r="LYD41" s="349"/>
      <c r="LYE41" s="349"/>
      <c r="LYF41" s="349"/>
      <c r="LYG41" s="349"/>
      <c r="LYH41" s="349"/>
      <c r="LYI41" s="349"/>
      <c r="LYJ41" s="349"/>
      <c r="LYK41" s="349"/>
      <c r="LYL41" s="349"/>
      <c r="LYM41" s="349"/>
      <c r="LYN41" s="349"/>
      <c r="LYO41" s="349"/>
      <c r="LYP41" s="349"/>
      <c r="LYQ41" s="349"/>
      <c r="LYR41" s="349"/>
      <c r="LYS41" s="349"/>
      <c r="LYT41" s="349"/>
      <c r="LYU41" s="349"/>
      <c r="LYV41" s="349"/>
      <c r="LYW41" s="349"/>
      <c r="LYX41" s="349"/>
      <c r="LYY41" s="349"/>
      <c r="LYZ41" s="349"/>
      <c r="LZA41" s="349"/>
      <c r="LZB41" s="349"/>
      <c r="LZC41" s="349"/>
      <c r="LZD41" s="349"/>
      <c r="LZE41" s="349"/>
      <c r="LZF41" s="349"/>
      <c r="LZG41" s="349"/>
      <c r="LZH41" s="349"/>
      <c r="LZI41" s="349"/>
      <c r="LZJ41" s="349"/>
      <c r="LZK41" s="349"/>
      <c r="LZL41" s="349"/>
      <c r="LZM41" s="349"/>
      <c r="LZN41" s="349"/>
      <c r="LZO41" s="349"/>
      <c r="LZP41" s="349"/>
      <c r="LZQ41" s="349"/>
      <c r="LZR41" s="349"/>
      <c r="LZS41" s="349"/>
      <c r="LZT41" s="349"/>
      <c r="LZU41" s="349"/>
      <c r="LZV41" s="349"/>
      <c r="LZW41" s="349"/>
      <c r="LZX41" s="349"/>
      <c r="LZY41" s="349"/>
      <c r="LZZ41" s="349"/>
      <c r="MAA41" s="349"/>
      <c r="MAB41" s="349"/>
      <c r="MAC41" s="349"/>
      <c r="MAD41" s="349"/>
      <c r="MAE41" s="349"/>
      <c r="MAF41" s="349"/>
      <c r="MAG41" s="349"/>
      <c r="MAH41" s="349"/>
      <c r="MAI41" s="349"/>
      <c r="MAJ41" s="349"/>
      <c r="MAK41" s="349"/>
      <c r="MAL41" s="349"/>
      <c r="MAM41" s="349"/>
      <c r="MAN41" s="349"/>
      <c r="MAO41" s="349"/>
      <c r="MAP41" s="349"/>
      <c r="MAQ41" s="349"/>
      <c r="MAR41" s="349"/>
      <c r="MAS41" s="349"/>
      <c r="MAT41" s="349"/>
      <c r="MAU41" s="349"/>
      <c r="MAV41" s="349"/>
      <c r="MAW41" s="349"/>
      <c r="MAX41" s="349"/>
      <c r="MAY41" s="349"/>
      <c r="MAZ41" s="349"/>
      <c r="MBA41" s="349"/>
      <c r="MBB41" s="349"/>
      <c r="MBC41" s="349"/>
      <c r="MBD41" s="349"/>
      <c r="MBE41" s="349"/>
      <c r="MBF41" s="349"/>
      <c r="MBG41" s="349"/>
      <c r="MBH41" s="349"/>
      <c r="MBI41" s="349"/>
      <c r="MBJ41" s="349"/>
      <c r="MBK41" s="349"/>
      <c r="MBL41" s="349"/>
      <c r="MBM41" s="349"/>
      <c r="MBN41" s="349"/>
      <c r="MBO41" s="349"/>
      <c r="MBP41" s="349"/>
      <c r="MBQ41" s="349"/>
      <c r="MBR41" s="349"/>
      <c r="MBS41" s="349"/>
      <c r="MBT41" s="349"/>
      <c r="MBU41" s="349"/>
      <c r="MBV41" s="349"/>
      <c r="MBW41" s="349"/>
      <c r="MBX41" s="349"/>
      <c r="MBY41" s="349"/>
      <c r="MBZ41" s="349"/>
      <c r="MCA41" s="349"/>
      <c r="MCB41" s="349"/>
      <c r="MCC41" s="349"/>
      <c r="MCD41" s="349"/>
      <c r="MCE41" s="349"/>
      <c r="MCF41" s="349"/>
      <c r="MCG41" s="349"/>
      <c r="MCH41" s="349"/>
      <c r="MCI41" s="349"/>
      <c r="MCJ41" s="349"/>
      <c r="MCK41" s="349"/>
      <c r="MCL41" s="349"/>
      <c r="MCM41" s="349"/>
      <c r="MCN41" s="349"/>
      <c r="MCO41" s="349"/>
      <c r="MCP41" s="349"/>
      <c r="MCQ41" s="349"/>
      <c r="MCR41" s="349"/>
      <c r="MCS41" s="349"/>
      <c r="MCT41" s="349"/>
      <c r="MCU41" s="349"/>
      <c r="MCV41" s="349"/>
      <c r="MCW41" s="349"/>
      <c r="MCX41" s="349"/>
      <c r="MCY41" s="349"/>
      <c r="MCZ41" s="349"/>
      <c r="MDA41" s="349"/>
      <c r="MDB41" s="349"/>
      <c r="MDC41" s="349"/>
      <c r="MDD41" s="349"/>
      <c r="MDE41" s="349"/>
      <c r="MDF41" s="349"/>
      <c r="MDG41" s="349"/>
      <c r="MDH41" s="349"/>
      <c r="MDI41" s="349"/>
      <c r="MDJ41" s="349"/>
      <c r="MDK41" s="349"/>
      <c r="MDL41" s="349"/>
      <c r="MDM41" s="349"/>
      <c r="MDN41" s="349"/>
      <c r="MDO41" s="349"/>
      <c r="MDP41" s="349"/>
      <c r="MDQ41" s="349"/>
      <c r="MDR41" s="349"/>
      <c r="MDS41" s="349"/>
      <c r="MDT41" s="349"/>
      <c r="MDU41" s="349"/>
      <c r="MDV41" s="349"/>
      <c r="MDW41" s="349"/>
      <c r="MDX41" s="349"/>
      <c r="MDY41" s="349"/>
      <c r="MDZ41" s="349"/>
      <c r="MEA41" s="349"/>
      <c r="MEB41" s="349"/>
      <c r="MEC41" s="349"/>
      <c r="MED41" s="349"/>
      <c r="MEE41" s="349"/>
      <c r="MEF41" s="349"/>
      <c r="MEG41" s="349"/>
      <c r="MEH41" s="349"/>
      <c r="MEI41" s="349"/>
      <c r="MEJ41" s="349"/>
      <c r="MEK41" s="349"/>
      <c r="MEL41" s="349"/>
      <c r="MEM41" s="349"/>
      <c r="MEN41" s="349"/>
      <c r="MEO41" s="349"/>
      <c r="MEP41" s="349"/>
      <c r="MEQ41" s="349"/>
      <c r="MER41" s="349"/>
      <c r="MES41" s="349"/>
      <c r="MET41" s="349"/>
      <c r="MEU41" s="349"/>
      <c r="MEV41" s="349"/>
      <c r="MEW41" s="349"/>
      <c r="MEX41" s="349"/>
      <c r="MEY41" s="349"/>
      <c r="MEZ41" s="349"/>
      <c r="MFA41" s="349"/>
      <c r="MFB41" s="349"/>
      <c r="MFC41" s="349"/>
      <c r="MFD41" s="349"/>
      <c r="MFE41" s="349"/>
      <c r="MFF41" s="349"/>
      <c r="MFG41" s="349"/>
      <c r="MFH41" s="349"/>
      <c r="MFI41" s="349"/>
      <c r="MFJ41" s="349"/>
      <c r="MFK41" s="349"/>
      <c r="MFL41" s="349"/>
      <c r="MFM41" s="349"/>
      <c r="MFN41" s="349"/>
      <c r="MFO41" s="349"/>
      <c r="MFP41" s="349"/>
      <c r="MFQ41" s="349"/>
      <c r="MFR41" s="349"/>
      <c r="MFS41" s="349"/>
      <c r="MFT41" s="349"/>
      <c r="MFU41" s="349"/>
      <c r="MFV41" s="349"/>
      <c r="MFW41" s="349"/>
      <c r="MFX41" s="349"/>
      <c r="MFY41" s="349"/>
      <c r="MFZ41" s="349"/>
      <c r="MGA41" s="349"/>
      <c r="MGB41" s="349"/>
      <c r="MGC41" s="349"/>
      <c r="MGD41" s="349"/>
      <c r="MGE41" s="349"/>
      <c r="MGF41" s="349"/>
      <c r="MGG41" s="349"/>
      <c r="MGH41" s="349"/>
      <c r="MGI41" s="349"/>
      <c r="MGJ41" s="349"/>
      <c r="MGK41" s="349"/>
      <c r="MGL41" s="349"/>
      <c r="MGM41" s="349"/>
      <c r="MGN41" s="349"/>
      <c r="MGO41" s="349"/>
      <c r="MGP41" s="349"/>
      <c r="MGQ41" s="349"/>
      <c r="MGR41" s="349"/>
      <c r="MGS41" s="349"/>
      <c r="MGT41" s="349"/>
      <c r="MGU41" s="349"/>
      <c r="MGV41" s="349"/>
      <c r="MGW41" s="349"/>
      <c r="MGX41" s="349"/>
      <c r="MGY41" s="349"/>
      <c r="MGZ41" s="349"/>
      <c r="MHA41" s="349"/>
      <c r="MHB41" s="349"/>
      <c r="MHC41" s="349"/>
      <c r="MHD41" s="349"/>
      <c r="MHE41" s="349"/>
      <c r="MHF41" s="349"/>
      <c r="MHG41" s="349"/>
      <c r="MHH41" s="349"/>
      <c r="MHI41" s="349"/>
      <c r="MHJ41" s="349"/>
      <c r="MHK41" s="349"/>
      <c r="MHL41" s="349"/>
      <c r="MHM41" s="349"/>
      <c r="MHN41" s="349"/>
      <c r="MHO41" s="349"/>
      <c r="MHP41" s="349"/>
      <c r="MHQ41" s="349"/>
      <c r="MHR41" s="349"/>
      <c r="MHS41" s="349"/>
      <c r="MHT41" s="349"/>
      <c r="MHU41" s="349"/>
      <c r="MHV41" s="349"/>
      <c r="MHW41" s="349"/>
      <c r="MHX41" s="349"/>
      <c r="MHY41" s="349"/>
      <c r="MHZ41" s="349"/>
      <c r="MIA41" s="349"/>
      <c r="MIB41" s="349"/>
      <c r="MIC41" s="349"/>
      <c r="MID41" s="349"/>
      <c r="MIE41" s="349"/>
      <c r="MIF41" s="349"/>
      <c r="MIG41" s="349"/>
      <c r="MIH41" s="349"/>
      <c r="MII41" s="349"/>
      <c r="MIJ41" s="349"/>
      <c r="MIK41" s="349"/>
      <c r="MIL41" s="349"/>
      <c r="MIM41" s="349"/>
      <c r="MIN41" s="349"/>
      <c r="MIO41" s="349"/>
      <c r="MIP41" s="349"/>
      <c r="MIQ41" s="349"/>
      <c r="MIR41" s="349"/>
      <c r="MIS41" s="349"/>
      <c r="MIT41" s="349"/>
      <c r="MIU41" s="349"/>
      <c r="MIV41" s="349"/>
      <c r="MIW41" s="349"/>
      <c r="MIX41" s="349"/>
      <c r="MIY41" s="349"/>
      <c r="MIZ41" s="349"/>
      <c r="MJA41" s="349"/>
      <c r="MJB41" s="349"/>
      <c r="MJC41" s="349"/>
      <c r="MJD41" s="349"/>
      <c r="MJE41" s="349"/>
      <c r="MJF41" s="349"/>
      <c r="MJG41" s="349"/>
      <c r="MJH41" s="349"/>
      <c r="MJI41" s="349"/>
      <c r="MJJ41" s="349"/>
      <c r="MJK41" s="349"/>
      <c r="MJL41" s="349"/>
      <c r="MJM41" s="349"/>
      <c r="MJN41" s="349"/>
      <c r="MJO41" s="349"/>
      <c r="MJP41" s="349"/>
      <c r="MJQ41" s="349"/>
      <c r="MJR41" s="349"/>
      <c r="MJS41" s="349"/>
      <c r="MJT41" s="349"/>
      <c r="MJU41" s="349"/>
      <c r="MJV41" s="349"/>
      <c r="MJW41" s="349"/>
      <c r="MJX41" s="349"/>
      <c r="MJY41" s="349"/>
      <c r="MJZ41" s="349"/>
      <c r="MKA41" s="349"/>
      <c r="MKB41" s="349"/>
      <c r="MKC41" s="349"/>
      <c r="MKD41" s="349"/>
      <c r="MKE41" s="349"/>
      <c r="MKF41" s="349"/>
      <c r="MKG41" s="349"/>
      <c r="MKH41" s="349"/>
      <c r="MKI41" s="349"/>
      <c r="MKJ41" s="349"/>
      <c r="MKK41" s="349"/>
      <c r="MKL41" s="349"/>
      <c r="MKM41" s="349"/>
      <c r="MKN41" s="349"/>
      <c r="MKO41" s="349"/>
      <c r="MKP41" s="349"/>
      <c r="MKQ41" s="349"/>
      <c r="MKR41" s="349"/>
      <c r="MKS41" s="349"/>
      <c r="MKT41" s="349"/>
      <c r="MKU41" s="349"/>
      <c r="MKV41" s="349"/>
      <c r="MKW41" s="349"/>
      <c r="MKX41" s="349"/>
      <c r="MKY41" s="349"/>
      <c r="MKZ41" s="349"/>
      <c r="MLA41" s="349"/>
      <c r="MLB41" s="349"/>
      <c r="MLC41" s="349"/>
      <c r="MLD41" s="349"/>
      <c r="MLE41" s="349"/>
      <c r="MLF41" s="349"/>
      <c r="MLG41" s="349"/>
      <c r="MLH41" s="349"/>
      <c r="MLI41" s="349"/>
      <c r="MLJ41" s="349"/>
      <c r="MLK41" s="349"/>
      <c r="MLL41" s="349"/>
      <c r="MLM41" s="349"/>
      <c r="MLN41" s="349"/>
      <c r="MLO41" s="349"/>
      <c r="MLP41" s="349"/>
      <c r="MLQ41" s="349"/>
      <c r="MLR41" s="349"/>
      <c r="MLS41" s="349"/>
      <c r="MLT41" s="349"/>
      <c r="MLU41" s="349"/>
      <c r="MLV41" s="349"/>
      <c r="MLW41" s="349"/>
      <c r="MLX41" s="349"/>
      <c r="MLY41" s="349"/>
      <c r="MLZ41" s="349"/>
      <c r="MMA41" s="349"/>
      <c r="MMB41" s="349"/>
      <c r="MMC41" s="349"/>
      <c r="MMD41" s="349"/>
      <c r="MME41" s="349"/>
      <c r="MMF41" s="349"/>
      <c r="MMG41" s="349"/>
      <c r="MMH41" s="349"/>
      <c r="MMI41" s="349"/>
      <c r="MMJ41" s="349"/>
      <c r="MMK41" s="349"/>
      <c r="MML41" s="349"/>
      <c r="MMM41" s="349"/>
      <c r="MMN41" s="349"/>
      <c r="MMO41" s="349"/>
      <c r="MMP41" s="349"/>
      <c r="MMQ41" s="349"/>
      <c r="MMR41" s="349"/>
      <c r="MMS41" s="349"/>
      <c r="MMT41" s="349"/>
      <c r="MMU41" s="349"/>
      <c r="MMV41" s="349"/>
      <c r="MMW41" s="349"/>
      <c r="MMX41" s="349"/>
      <c r="MMY41" s="349"/>
      <c r="MMZ41" s="349"/>
      <c r="MNA41" s="349"/>
      <c r="MNB41" s="349"/>
      <c r="MNC41" s="349"/>
      <c r="MND41" s="349"/>
      <c r="MNE41" s="349"/>
      <c r="MNF41" s="349"/>
      <c r="MNG41" s="349"/>
      <c r="MNH41" s="349"/>
      <c r="MNI41" s="349"/>
      <c r="MNJ41" s="349"/>
      <c r="MNK41" s="349"/>
      <c r="MNL41" s="349"/>
      <c r="MNM41" s="349"/>
      <c r="MNN41" s="349"/>
      <c r="MNO41" s="349"/>
      <c r="MNP41" s="349"/>
      <c r="MNQ41" s="349"/>
      <c r="MNR41" s="349"/>
      <c r="MNS41" s="349"/>
      <c r="MNT41" s="349"/>
      <c r="MNU41" s="349"/>
      <c r="MNV41" s="349"/>
      <c r="MNW41" s="349"/>
      <c r="MNX41" s="349"/>
      <c r="MNY41" s="349"/>
      <c r="MNZ41" s="349"/>
      <c r="MOA41" s="349"/>
      <c r="MOB41" s="349"/>
      <c r="MOC41" s="349"/>
      <c r="MOD41" s="349"/>
      <c r="MOE41" s="349"/>
      <c r="MOF41" s="349"/>
      <c r="MOG41" s="349"/>
      <c r="MOH41" s="349"/>
      <c r="MOI41" s="349"/>
      <c r="MOJ41" s="349"/>
      <c r="MOK41" s="349"/>
      <c r="MOL41" s="349"/>
      <c r="MOM41" s="349"/>
      <c r="MON41" s="349"/>
      <c r="MOO41" s="349"/>
      <c r="MOP41" s="349"/>
      <c r="MOQ41" s="349"/>
      <c r="MOR41" s="349"/>
      <c r="MOS41" s="349"/>
      <c r="MOT41" s="349"/>
      <c r="MOU41" s="349"/>
      <c r="MOV41" s="349"/>
      <c r="MOW41" s="349"/>
      <c r="MOX41" s="349"/>
      <c r="MOY41" s="349"/>
      <c r="MOZ41" s="349"/>
      <c r="MPA41" s="349"/>
      <c r="MPB41" s="349"/>
      <c r="MPC41" s="349"/>
      <c r="MPD41" s="349"/>
      <c r="MPE41" s="349"/>
      <c r="MPF41" s="349"/>
      <c r="MPG41" s="349"/>
      <c r="MPH41" s="349"/>
      <c r="MPI41" s="349"/>
      <c r="MPJ41" s="349"/>
      <c r="MPK41" s="349"/>
      <c r="MPL41" s="349"/>
      <c r="MPM41" s="349"/>
      <c r="MPN41" s="349"/>
      <c r="MPO41" s="349"/>
      <c r="MPP41" s="349"/>
      <c r="MPQ41" s="349"/>
      <c r="MPR41" s="349"/>
      <c r="MPS41" s="349"/>
      <c r="MPT41" s="349"/>
      <c r="MPU41" s="349"/>
      <c r="MPV41" s="349"/>
      <c r="MPW41" s="349"/>
      <c r="MPX41" s="349"/>
      <c r="MPY41" s="349"/>
      <c r="MPZ41" s="349"/>
      <c r="MQA41" s="349"/>
      <c r="MQB41" s="349"/>
      <c r="MQC41" s="349"/>
      <c r="MQD41" s="349"/>
      <c r="MQE41" s="349"/>
      <c r="MQF41" s="349"/>
      <c r="MQG41" s="349"/>
      <c r="MQH41" s="349"/>
      <c r="MQI41" s="349"/>
      <c r="MQJ41" s="349"/>
      <c r="MQK41" s="349"/>
      <c r="MQL41" s="349"/>
      <c r="MQM41" s="349"/>
      <c r="MQN41" s="349"/>
      <c r="MQO41" s="349"/>
      <c r="MQP41" s="349"/>
      <c r="MQQ41" s="349"/>
      <c r="MQR41" s="349"/>
      <c r="MQS41" s="349"/>
      <c r="MQT41" s="349"/>
      <c r="MQU41" s="349"/>
      <c r="MQV41" s="349"/>
      <c r="MQW41" s="349"/>
      <c r="MQX41" s="349"/>
      <c r="MQY41" s="349"/>
      <c r="MQZ41" s="349"/>
      <c r="MRA41" s="349"/>
      <c r="MRB41" s="349"/>
      <c r="MRC41" s="349"/>
      <c r="MRD41" s="349"/>
      <c r="MRE41" s="349"/>
      <c r="MRF41" s="349"/>
      <c r="MRG41" s="349"/>
      <c r="MRH41" s="349"/>
      <c r="MRI41" s="349"/>
      <c r="MRJ41" s="349"/>
      <c r="MRK41" s="349"/>
      <c r="MRL41" s="349"/>
      <c r="MRM41" s="349"/>
      <c r="MRN41" s="349"/>
      <c r="MRO41" s="349"/>
      <c r="MRP41" s="349"/>
      <c r="MRQ41" s="349"/>
      <c r="MRR41" s="349"/>
      <c r="MRS41" s="349"/>
      <c r="MRT41" s="349"/>
      <c r="MRU41" s="349"/>
      <c r="MRV41" s="349"/>
      <c r="MRW41" s="349"/>
      <c r="MRX41" s="349"/>
      <c r="MRY41" s="349"/>
      <c r="MRZ41" s="349"/>
      <c r="MSA41" s="349"/>
      <c r="MSB41" s="349"/>
      <c r="MSC41" s="349"/>
      <c r="MSD41" s="349"/>
      <c r="MSE41" s="349"/>
      <c r="MSF41" s="349"/>
      <c r="MSG41" s="349"/>
      <c r="MSH41" s="349"/>
      <c r="MSI41" s="349"/>
      <c r="MSJ41" s="349"/>
      <c r="MSK41" s="349"/>
      <c r="MSL41" s="349"/>
      <c r="MSM41" s="349"/>
      <c r="MSN41" s="349"/>
      <c r="MSO41" s="349"/>
      <c r="MSP41" s="349"/>
      <c r="MSQ41" s="349"/>
      <c r="MSR41" s="349"/>
      <c r="MSS41" s="349"/>
      <c r="MST41" s="349"/>
      <c r="MSU41" s="349"/>
      <c r="MSV41" s="349"/>
      <c r="MSW41" s="349"/>
      <c r="MSX41" s="349"/>
      <c r="MSY41" s="349"/>
      <c r="MSZ41" s="349"/>
      <c r="MTA41" s="349"/>
      <c r="MTB41" s="349"/>
      <c r="MTC41" s="349"/>
      <c r="MTD41" s="349"/>
      <c r="MTE41" s="349"/>
      <c r="MTF41" s="349"/>
      <c r="MTG41" s="349"/>
      <c r="MTH41" s="349"/>
      <c r="MTI41" s="349"/>
      <c r="MTJ41" s="349"/>
      <c r="MTK41" s="349"/>
      <c r="MTL41" s="349"/>
      <c r="MTM41" s="349"/>
      <c r="MTN41" s="349"/>
      <c r="MTO41" s="349"/>
      <c r="MTP41" s="349"/>
      <c r="MTQ41" s="349"/>
      <c r="MTR41" s="349"/>
      <c r="MTS41" s="349"/>
      <c r="MTT41" s="349"/>
      <c r="MTU41" s="349"/>
      <c r="MTV41" s="349"/>
      <c r="MTW41" s="349"/>
      <c r="MTX41" s="349"/>
      <c r="MTY41" s="349"/>
      <c r="MTZ41" s="349"/>
      <c r="MUA41" s="349"/>
      <c r="MUB41" s="349"/>
      <c r="MUC41" s="349"/>
      <c r="MUD41" s="349"/>
      <c r="MUE41" s="349"/>
      <c r="MUF41" s="349"/>
      <c r="MUG41" s="349"/>
      <c r="MUH41" s="349"/>
      <c r="MUI41" s="349"/>
      <c r="MUJ41" s="349"/>
      <c r="MUK41" s="349"/>
      <c r="MUL41" s="349"/>
      <c r="MUM41" s="349"/>
      <c r="MUN41" s="349"/>
      <c r="MUO41" s="349"/>
      <c r="MUP41" s="349"/>
      <c r="MUQ41" s="349"/>
      <c r="MUR41" s="349"/>
      <c r="MUS41" s="349"/>
      <c r="MUT41" s="349"/>
      <c r="MUU41" s="349"/>
      <c r="MUV41" s="349"/>
      <c r="MUW41" s="349"/>
      <c r="MUX41" s="349"/>
      <c r="MUY41" s="349"/>
      <c r="MUZ41" s="349"/>
      <c r="MVA41" s="349"/>
      <c r="MVB41" s="349"/>
      <c r="MVC41" s="349"/>
      <c r="MVD41" s="349"/>
      <c r="MVE41" s="349"/>
      <c r="MVF41" s="349"/>
      <c r="MVG41" s="349"/>
      <c r="MVH41" s="349"/>
      <c r="MVI41" s="349"/>
      <c r="MVJ41" s="349"/>
      <c r="MVK41" s="349"/>
      <c r="MVL41" s="349"/>
      <c r="MVM41" s="349"/>
      <c r="MVN41" s="349"/>
      <c r="MVO41" s="349"/>
      <c r="MVP41" s="349"/>
      <c r="MVQ41" s="349"/>
      <c r="MVR41" s="349"/>
      <c r="MVS41" s="349"/>
      <c r="MVT41" s="349"/>
      <c r="MVU41" s="349"/>
      <c r="MVV41" s="349"/>
      <c r="MVW41" s="349"/>
      <c r="MVX41" s="349"/>
      <c r="MVY41" s="349"/>
      <c r="MVZ41" s="349"/>
      <c r="MWA41" s="349"/>
      <c r="MWB41" s="349"/>
      <c r="MWC41" s="349"/>
      <c r="MWD41" s="349"/>
      <c r="MWE41" s="349"/>
      <c r="MWF41" s="349"/>
      <c r="MWG41" s="349"/>
      <c r="MWH41" s="349"/>
      <c r="MWI41" s="349"/>
      <c r="MWJ41" s="349"/>
      <c r="MWK41" s="349"/>
      <c r="MWL41" s="349"/>
      <c r="MWM41" s="349"/>
      <c r="MWN41" s="349"/>
      <c r="MWO41" s="349"/>
      <c r="MWP41" s="349"/>
      <c r="MWQ41" s="349"/>
      <c r="MWR41" s="349"/>
      <c r="MWS41" s="349"/>
      <c r="MWT41" s="349"/>
      <c r="MWU41" s="349"/>
      <c r="MWV41" s="349"/>
      <c r="MWW41" s="349"/>
      <c r="MWX41" s="349"/>
      <c r="MWY41" s="349"/>
      <c r="MWZ41" s="349"/>
      <c r="MXA41" s="349"/>
      <c r="MXB41" s="349"/>
      <c r="MXC41" s="349"/>
      <c r="MXD41" s="349"/>
      <c r="MXE41" s="349"/>
      <c r="MXF41" s="349"/>
      <c r="MXG41" s="349"/>
      <c r="MXH41" s="349"/>
      <c r="MXI41" s="349"/>
      <c r="MXJ41" s="349"/>
      <c r="MXK41" s="349"/>
      <c r="MXL41" s="349"/>
      <c r="MXM41" s="349"/>
      <c r="MXN41" s="349"/>
      <c r="MXO41" s="349"/>
      <c r="MXP41" s="349"/>
      <c r="MXQ41" s="349"/>
      <c r="MXR41" s="349"/>
      <c r="MXS41" s="349"/>
      <c r="MXT41" s="349"/>
      <c r="MXU41" s="349"/>
      <c r="MXV41" s="349"/>
      <c r="MXW41" s="349"/>
      <c r="MXX41" s="349"/>
      <c r="MXY41" s="349"/>
      <c r="MXZ41" s="349"/>
      <c r="MYA41" s="349"/>
      <c r="MYB41" s="349"/>
      <c r="MYC41" s="349"/>
      <c r="MYD41" s="349"/>
      <c r="MYE41" s="349"/>
      <c r="MYF41" s="349"/>
      <c r="MYG41" s="349"/>
      <c r="MYH41" s="349"/>
      <c r="MYI41" s="349"/>
      <c r="MYJ41" s="349"/>
      <c r="MYK41" s="349"/>
      <c r="MYL41" s="349"/>
      <c r="MYM41" s="349"/>
      <c r="MYN41" s="349"/>
      <c r="MYO41" s="349"/>
      <c r="MYP41" s="349"/>
      <c r="MYQ41" s="349"/>
      <c r="MYR41" s="349"/>
      <c r="MYS41" s="349"/>
      <c r="MYT41" s="349"/>
      <c r="MYU41" s="349"/>
      <c r="MYV41" s="349"/>
      <c r="MYW41" s="349"/>
      <c r="MYX41" s="349"/>
      <c r="MYY41" s="349"/>
      <c r="MYZ41" s="349"/>
      <c r="MZA41" s="349"/>
      <c r="MZB41" s="349"/>
      <c r="MZC41" s="349"/>
      <c r="MZD41" s="349"/>
      <c r="MZE41" s="349"/>
      <c r="MZF41" s="349"/>
      <c r="MZG41" s="349"/>
      <c r="MZH41" s="349"/>
      <c r="MZI41" s="349"/>
      <c r="MZJ41" s="349"/>
      <c r="MZK41" s="349"/>
      <c r="MZL41" s="349"/>
      <c r="MZM41" s="349"/>
      <c r="MZN41" s="349"/>
      <c r="MZO41" s="349"/>
      <c r="MZP41" s="349"/>
      <c r="MZQ41" s="349"/>
      <c r="MZR41" s="349"/>
      <c r="MZS41" s="349"/>
      <c r="MZT41" s="349"/>
      <c r="MZU41" s="349"/>
      <c r="MZV41" s="349"/>
      <c r="MZW41" s="349"/>
      <c r="MZX41" s="349"/>
      <c r="MZY41" s="349"/>
      <c r="MZZ41" s="349"/>
      <c r="NAA41" s="349"/>
      <c r="NAB41" s="349"/>
      <c r="NAC41" s="349"/>
      <c r="NAD41" s="349"/>
      <c r="NAE41" s="349"/>
      <c r="NAF41" s="349"/>
      <c r="NAG41" s="349"/>
      <c r="NAH41" s="349"/>
      <c r="NAI41" s="349"/>
      <c r="NAJ41" s="349"/>
      <c r="NAK41" s="349"/>
      <c r="NAL41" s="349"/>
      <c r="NAM41" s="349"/>
      <c r="NAN41" s="349"/>
      <c r="NAO41" s="349"/>
      <c r="NAP41" s="349"/>
      <c r="NAQ41" s="349"/>
      <c r="NAR41" s="349"/>
      <c r="NAS41" s="349"/>
      <c r="NAT41" s="349"/>
      <c r="NAU41" s="349"/>
      <c r="NAV41" s="349"/>
      <c r="NAW41" s="349"/>
      <c r="NAX41" s="349"/>
      <c r="NAY41" s="349"/>
      <c r="NAZ41" s="349"/>
      <c r="NBA41" s="349"/>
      <c r="NBB41" s="349"/>
      <c r="NBC41" s="349"/>
      <c r="NBD41" s="349"/>
      <c r="NBE41" s="349"/>
      <c r="NBF41" s="349"/>
      <c r="NBG41" s="349"/>
      <c r="NBH41" s="349"/>
      <c r="NBI41" s="349"/>
      <c r="NBJ41" s="349"/>
      <c r="NBK41" s="349"/>
      <c r="NBL41" s="349"/>
      <c r="NBM41" s="349"/>
      <c r="NBN41" s="349"/>
      <c r="NBO41" s="349"/>
      <c r="NBP41" s="349"/>
      <c r="NBQ41" s="349"/>
      <c r="NBR41" s="349"/>
      <c r="NBS41" s="349"/>
      <c r="NBT41" s="349"/>
      <c r="NBU41" s="349"/>
      <c r="NBV41" s="349"/>
      <c r="NBW41" s="349"/>
      <c r="NBX41" s="349"/>
      <c r="NBY41" s="349"/>
      <c r="NBZ41" s="349"/>
      <c r="NCA41" s="349"/>
      <c r="NCB41" s="349"/>
      <c r="NCC41" s="349"/>
      <c r="NCD41" s="349"/>
      <c r="NCE41" s="349"/>
      <c r="NCF41" s="349"/>
      <c r="NCG41" s="349"/>
      <c r="NCH41" s="349"/>
      <c r="NCI41" s="349"/>
      <c r="NCJ41" s="349"/>
      <c r="NCK41" s="349"/>
      <c r="NCL41" s="349"/>
      <c r="NCM41" s="349"/>
      <c r="NCN41" s="349"/>
      <c r="NCO41" s="349"/>
      <c r="NCP41" s="349"/>
      <c r="NCQ41" s="349"/>
      <c r="NCR41" s="349"/>
      <c r="NCS41" s="349"/>
      <c r="NCT41" s="349"/>
      <c r="NCU41" s="349"/>
      <c r="NCV41" s="349"/>
      <c r="NCW41" s="349"/>
      <c r="NCX41" s="349"/>
      <c r="NCY41" s="349"/>
      <c r="NCZ41" s="349"/>
      <c r="NDA41" s="349"/>
      <c r="NDB41" s="349"/>
      <c r="NDC41" s="349"/>
      <c r="NDD41" s="349"/>
      <c r="NDE41" s="349"/>
      <c r="NDF41" s="349"/>
      <c r="NDG41" s="349"/>
      <c r="NDH41" s="349"/>
      <c r="NDI41" s="349"/>
      <c r="NDJ41" s="349"/>
      <c r="NDK41" s="349"/>
      <c r="NDL41" s="349"/>
      <c r="NDM41" s="349"/>
      <c r="NDN41" s="349"/>
      <c r="NDO41" s="349"/>
      <c r="NDP41" s="349"/>
      <c r="NDQ41" s="349"/>
      <c r="NDR41" s="349"/>
      <c r="NDS41" s="349"/>
      <c r="NDT41" s="349"/>
      <c r="NDU41" s="349"/>
      <c r="NDV41" s="349"/>
      <c r="NDW41" s="349"/>
      <c r="NDX41" s="349"/>
      <c r="NDY41" s="349"/>
      <c r="NDZ41" s="349"/>
      <c r="NEA41" s="349"/>
      <c r="NEB41" s="349"/>
      <c r="NEC41" s="349"/>
      <c r="NED41" s="349"/>
      <c r="NEE41" s="349"/>
      <c r="NEF41" s="349"/>
      <c r="NEG41" s="349"/>
      <c r="NEH41" s="349"/>
      <c r="NEI41" s="349"/>
      <c r="NEJ41" s="349"/>
      <c r="NEK41" s="349"/>
      <c r="NEL41" s="349"/>
      <c r="NEM41" s="349"/>
      <c r="NEN41" s="349"/>
      <c r="NEO41" s="349"/>
      <c r="NEP41" s="349"/>
      <c r="NEQ41" s="349"/>
      <c r="NER41" s="349"/>
      <c r="NES41" s="349"/>
      <c r="NET41" s="349"/>
      <c r="NEU41" s="349"/>
      <c r="NEV41" s="349"/>
      <c r="NEW41" s="349"/>
      <c r="NEX41" s="349"/>
      <c r="NEY41" s="349"/>
      <c r="NEZ41" s="349"/>
      <c r="NFA41" s="349"/>
      <c r="NFB41" s="349"/>
      <c r="NFC41" s="349"/>
      <c r="NFD41" s="349"/>
      <c r="NFE41" s="349"/>
      <c r="NFF41" s="349"/>
      <c r="NFG41" s="349"/>
      <c r="NFH41" s="349"/>
      <c r="NFI41" s="349"/>
      <c r="NFJ41" s="349"/>
      <c r="NFK41" s="349"/>
      <c r="NFL41" s="349"/>
      <c r="NFM41" s="349"/>
      <c r="NFN41" s="349"/>
      <c r="NFO41" s="349"/>
      <c r="NFP41" s="349"/>
      <c r="NFQ41" s="349"/>
      <c r="NFR41" s="349"/>
      <c r="NFS41" s="349"/>
      <c r="NFT41" s="349"/>
      <c r="NFU41" s="349"/>
      <c r="NFV41" s="349"/>
      <c r="NFW41" s="349"/>
      <c r="NFX41" s="349"/>
      <c r="NFY41" s="349"/>
      <c r="NFZ41" s="349"/>
      <c r="NGA41" s="349"/>
      <c r="NGB41" s="349"/>
      <c r="NGC41" s="349"/>
      <c r="NGD41" s="349"/>
      <c r="NGE41" s="349"/>
      <c r="NGF41" s="349"/>
      <c r="NGG41" s="349"/>
      <c r="NGH41" s="349"/>
      <c r="NGI41" s="349"/>
      <c r="NGJ41" s="349"/>
      <c r="NGK41" s="349"/>
      <c r="NGL41" s="349"/>
      <c r="NGM41" s="349"/>
      <c r="NGN41" s="349"/>
      <c r="NGO41" s="349"/>
      <c r="NGP41" s="349"/>
      <c r="NGQ41" s="349"/>
      <c r="NGR41" s="349"/>
      <c r="NGS41" s="349"/>
      <c r="NGT41" s="349"/>
      <c r="NGU41" s="349"/>
      <c r="NGV41" s="349"/>
      <c r="NGW41" s="349"/>
      <c r="NGX41" s="349"/>
      <c r="NGY41" s="349"/>
      <c r="NGZ41" s="349"/>
      <c r="NHA41" s="349"/>
      <c r="NHB41" s="349"/>
      <c r="NHC41" s="349"/>
      <c r="NHD41" s="349"/>
      <c r="NHE41" s="349"/>
      <c r="NHF41" s="349"/>
      <c r="NHG41" s="349"/>
      <c r="NHH41" s="349"/>
      <c r="NHI41" s="349"/>
      <c r="NHJ41" s="349"/>
      <c r="NHK41" s="349"/>
      <c r="NHL41" s="349"/>
      <c r="NHM41" s="349"/>
      <c r="NHN41" s="349"/>
      <c r="NHO41" s="349"/>
      <c r="NHP41" s="349"/>
      <c r="NHQ41" s="349"/>
      <c r="NHR41" s="349"/>
      <c r="NHS41" s="349"/>
      <c r="NHT41" s="349"/>
      <c r="NHU41" s="349"/>
      <c r="NHV41" s="349"/>
      <c r="NHW41" s="349"/>
      <c r="NHX41" s="349"/>
      <c r="NHY41" s="349"/>
      <c r="NHZ41" s="349"/>
      <c r="NIA41" s="349"/>
      <c r="NIB41" s="349"/>
      <c r="NIC41" s="349"/>
      <c r="NID41" s="349"/>
      <c r="NIE41" s="349"/>
      <c r="NIF41" s="349"/>
      <c r="NIG41" s="349"/>
      <c r="NIH41" s="349"/>
      <c r="NII41" s="349"/>
      <c r="NIJ41" s="349"/>
      <c r="NIK41" s="349"/>
      <c r="NIL41" s="349"/>
      <c r="NIM41" s="349"/>
      <c r="NIN41" s="349"/>
      <c r="NIO41" s="349"/>
      <c r="NIP41" s="349"/>
      <c r="NIQ41" s="349"/>
      <c r="NIR41" s="349"/>
      <c r="NIS41" s="349"/>
      <c r="NIT41" s="349"/>
      <c r="NIU41" s="349"/>
      <c r="NIV41" s="349"/>
      <c r="NIW41" s="349"/>
      <c r="NIX41" s="349"/>
      <c r="NIY41" s="349"/>
      <c r="NIZ41" s="349"/>
      <c r="NJA41" s="349"/>
      <c r="NJB41" s="349"/>
      <c r="NJC41" s="349"/>
      <c r="NJD41" s="349"/>
      <c r="NJE41" s="349"/>
      <c r="NJF41" s="349"/>
      <c r="NJG41" s="349"/>
      <c r="NJH41" s="349"/>
      <c r="NJI41" s="349"/>
      <c r="NJJ41" s="349"/>
      <c r="NJK41" s="349"/>
      <c r="NJL41" s="349"/>
      <c r="NJM41" s="349"/>
      <c r="NJN41" s="349"/>
      <c r="NJO41" s="349"/>
      <c r="NJP41" s="349"/>
      <c r="NJQ41" s="349"/>
      <c r="NJR41" s="349"/>
      <c r="NJS41" s="349"/>
      <c r="NJT41" s="349"/>
      <c r="NJU41" s="349"/>
      <c r="NJV41" s="349"/>
      <c r="NJW41" s="349"/>
      <c r="NJX41" s="349"/>
      <c r="NJY41" s="349"/>
      <c r="NJZ41" s="349"/>
      <c r="NKA41" s="349"/>
      <c r="NKB41" s="349"/>
      <c r="NKC41" s="349"/>
      <c r="NKD41" s="349"/>
      <c r="NKE41" s="349"/>
      <c r="NKF41" s="349"/>
      <c r="NKG41" s="349"/>
      <c r="NKH41" s="349"/>
      <c r="NKI41" s="349"/>
      <c r="NKJ41" s="349"/>
      <c r="NKK41" s="349"/>
      <c r="NKL41" s="349"/>
      <c r="NKM41" s="349"/>
      <c r="NKN41" s="349"/>
      <c r="NKO41" s="349"/>
      <c r="NKP41" s="349"/>
      <c r="NKQ41" s="349"/>
      <c r="NKR41" s="349"/>
      <c r="NKS41" s="349"/>
      <c r="NKT41" s="349"/>
      <c r="NKU41" s="349"/>
      <c r="NKV41" s="349"/>
      <c r="NKW41" s="349"/>
      <c r="NKX41" s="349"/>
      <c r="NKY41" s="349"/>
      <c r="NKZ41" s="349"/>
      <c r="NLA41" s="349"/>
      <c r="NLB41" s="349"/>
      <c r="NLC41" s="349"/>
      <c r="NLD41" s="349"/>
      <c r="NLE41" s="349"/>
      <c r="NLF41" s="349"/>
      <c r="NLG41" s="349"/>
      <c r="NLH41" s="349"/>
      <c r="NLI41" s="349"/>
      <c r="NLJ41" s="349"/>
      <c r="NLK41" s="349"/>
      <c r="NLL41" s="349"/>
      <c r="NLM41" s="349"/>
      <c r="NLN41" s="349"/>
      <c r="NLO41" s="349"/>
      <c r="NLP41" s="349"/>
      <c r="NLQ41" s="349"/>
      <c r="NLR41" s="349"/>
      <c r="NLS41" s="349"/>
      <c r="NLT41" s="349"/>
      <c r="NLU41" s="349"/>
      <c r="NLV41" s="349"/>
      <c r="NLW41" s="349"/>
      <c r="NLX41" s="349"/>
      <c r="NLY41" s="349"/>
      <c r="NLZ41" s="349"/>
      <c r="NMA41" s="349"/>
      <c r="NMB41" s="349"/>
      <c r="NMC41" s="349"/>
      <c r="NMD41" s="349"/>
      <c r="NME41" s="349"/>
      <c r="NMF41" s="349"/>
      <c r="NMG41" s="349"/>
      <c r="NMH41" s="349"/>
      <c r="NMI41" s="349"/>
      <c r="NMJ41" s="349"/>
      <c r="NMK41" s="349"/>
      <c r="NML41" s="349"/>
      <c r="NMM41" s="349"/>
      <c r="NMN41" s="349"/>
      <c r="NMO41" s="349"/>
      <c r="NMP41" s="349"/>
      <c r="NMQ41" s="349"/>
      <c r="NMR41" s="349"/>
      <c r="NMS41" s="349"/>
      <c r="NMT41" s="349"/>
      <c r="NMU41" s="349"/>
      <c r="NMV41" s="349"/>
      <c r="NMW41" s="349"/>
      <c r="NMX41" s="349"/>
      <c r="NMY41" s="349"/>
      <c r="NMZ41" s="349"/>
      <c r="NNA41" s="349"/>
      <c r="NNB41" s="349"/>
      <c r="NNC41" s="349"/>
      <c r="NND41" s="349"/>
      <c r="NNE41" s="349"/>
      <c r="NNF41" s="349"/>
      <c r="NNG41" s="349"/>
      <c r="NNH41" s="349"/>
      <c r="NNI41" s="349"/>
      <c r="NNJ41" s="349"/>
      <c r="NNK41" s="349"/>
      <c r="NNL41" s="349"/>
      <c r="NNM41" s="349"/>
      <c r="NNN41" s="349"/>
      <c r="NNO41" s="349"/>
      <c r="NNP41" s="349"/>
      <c r="NNQ41" s="349"/>
      <c r="NNR41" s="349"/>
      <c r="NNS41" s="349"/>
      <c r="NNT41" s="349"/>
      <c r="NNU41" s="349"/>
      <c r="NNV41" s="349"/>
      <c r="NNW41" s="349"/>
      <c r="NNX41" s="349"/>
      <c r="NNY41" s="349"/>
      <c r="NNZ41" s="349"/>
      <c r="NOA41" s="349"/>
      <c r="NOB41" s="349"/>
      <c r="NOC41" s="349"/>
      <c r="NOD41" s="349"/>
      <c r="NOE41" s="349"/>
      <c r="NOF41" s="349"/>
      <c r="NOG41" s="349"/>
      <c r="NOH41" s="349"/>
      <c r="NOI41" s="349"/>
      <c r="NOJ41" s="349"/>
      <c r="NOK41" s="349"/>
      <c r="NOL41" s="349"/>
      <c r="NOM41" s="349"/>
      <c r="NON41" s="349"/>
      <c r="NOO41" s="349"/>
      <c r="NOP41" s="349"/>
      <c r="NOQ41" s="349"/>
      <c r="NOR41" s="349"/>
      <c r="NOS41" s="349"/>
      <c r="NOT41" s="349"/>
      <c r="NOU41" s="349"/>
      <c r="NOV41" s="349"/>
      <c r="NOW41" s="349"/>
      <c r="NOX41" s="349"/>
      <c r="NOY41" s="349"/>
      <c r="NOZ41" s="349"/>
      <c r="NPA41" s="349"/>
      <c r="NPB41" s="349"/>
      <c r="NPC41" s="349"/>
      <c r="NPD41" s="349"/>
      <c r="NPE41" s="349"/>
      <c r="NPF41" s="349"/>
      <c r="NPG41" s="349"/>
      <c r="NPH41" s="349"/>
      <c r="NPI41" s="349"/>
      <c r="NPJ41" s="349"/>
      <c r="NPK41" s="349"/>
      <c r="NPL41" s="349"/>
      <c r="NPM41" s="349"/>
      <c r="NPN41" s="349"/>
      <c r="NPO41" s="349"/>
      <c r="NPP41" s="349"/>
      <c r="NPQ41" s="349"/>
      <c r="NPR41" s="349"/>
      <c r="NPS41" s="349"/>
      <c r="NPT41" s="349"/>
      <c r="NPU41" s="349"/>
      <c r="NPV41" s="349"/>
      <c r="NPW41" s="349"/>
      <c r="NPX41" s="349"/>
      <c r="NPY41" s="349"/>
      <c r="NPZ41" s="349"/>
      <c r="NQA41" s="349"/>
      <c r="NQB41" s="349"/>
      <c r="NQC41" s="349"/>
      <c r="NQD41" s="349"/>
      <c r="NQE41" s="349"/>
      <c r="NQF41" s="349"/>
      <c r="NQG41" s="349"/>
      <c r="NQH41" s="349"/>
      <c r="NQI41" s="349"/>
      <c r="NQJ41" s="349"/>
      <c r="NQK41" s="349"/>
      <c r="NQL41" s="349"/>
      <c r="NQM41" s="349"/>
      <c r="NQN41" s="349"/>
      <c r="NQO41" s="349"/>
      <c r="NQP41" s="349"/>
      <c r="NQQ41" s="349"/>
      <c r="NQR41" s="349"/>
      <c r="NQS41" s="349"/>
      <c r="NQT41" s="349"/>
      <c r="NQU41" s="349"/>
      <c r="NQV41" s="349"/>
      <c r="NQW41" s="349"/>
      <c r="NQX41" s="349"/>
      <c r="NQY41" s="349"/>
      <c r="NQZ41" s="349"/>
      <c r="NRA41" s="349"/>
      <c r="NRB41" s="349"/>
      <c r="NRC41" s="349"/>
      <c r="NRD41" s="349"/>
      <c r="NRE41" s="349"/>
      <c r="NRF41" s="349"/>
      <c r="NRG41" s="349"/>
      <c r="NRH41" s="349"/>
      <c r="NRI41" s="349"/>
      <c r="NRJ41" s="349"/>
      <c r="NRK41" s="349"/>
      <c r="NRL41" s="349"/>
      <c r="NRM41" s="349"/>
      <c r="NRN41" s="349"/>
      <c r="NRO41" s="349"/>
      <c r="NRP41" s="349"/>
      <c r="NRQ41" s="349"/>
      <c r="NRR41" s="349"/>
      <c r="NRS41" s="349"/>
      <c r="NRT41" s="349"/>
      <c r="NRU41" s="349"/>
      <c r="NRV41" s="349"/>
      <c r="NRW41" s="349"/>
      <c r="NRX41" s="349"/>
      <c r="NRY41" s="349"/>
      <c r="NRZ41" s="349"/>
      <c r="NSA41" s="349"/>
      <c r="NSB41" s="349"/>
      <c r="NSC41" s="349"/>
      <c r="NSD41" s="349"/>
      <c r="NSE41" s="349"/>
      <c r="NSF41" s="349"/>
      <c r="NSG41" s="349"/>
      <c r="NSH41" s="349"/>
      <c r="NSI41" s="349"/>
      <c r="NSJ41" s="349"/>
      <c r="NSK41" s="349"/>
      <c r="NSL41" s="349"/>
      <c r="NSM41" s="349"/>
      <c r="NSN41" s="349"/>
      <c r="NSO41" s="349"/>
      <c r="NSP41" s="349"/>
      <c r="NSQ41" s="349"/>
      <c r="NSR41" s="349"/>
      <c r="NSS41" s="349"/>
      <c r="NST41" s="349"/>
      <c r="NSU41" s="349"/>
      <c r="NSV41" s="349"/>
      <c r="NSW41" s="349"/>
      <c r="NSX41" s="349"/>
      <c r="NSY41" s="349"/>
      <c r="NSZ41" s="349"/>
      <c r="NTA41" s="349"/>
      <c r="NTB41" s="349"/>
      <c r="NTC41" s="349"/>
      <c r="NTD41" s="349"/>
      <c r="NTE41" s="349"/>
      <c r="NTF41" s="349"/>
      <c r="NTG41" s="349"/>
      <c r="NTH41" s="349"/>
      <c r="NTI41" s="349"/>
      <c r="NTJ41" s="349"/>
      <c r="NTK41" s="349"/>
      <c r="NTL41" s="349"/>
      <c r="NTM41" s="349"/>
      <c r="NTN41" s="349"/>
      <c r="NTO41" s="349"/>
      <c r="NTP41" s="349"/>
      <c r="NTQ41" s="349"/>
      <c r="NTR41" s="349"/>
      <c r="NTS41" s="349"/>
      <c r="NTT41" s="349"/>
      <c r="NTU41" s="349"/>
      <c r="NTV41" s="349"/>
      <c r="NTW41" s="349"/>
      <c r="NTX41" s="349"/>
      <c r="NTY41" s="349"/>
      <c r="NTZ41" s="349"/>
      <c r="NUA41" s="349"/>
      <c r="NUB41" s="349"/>
      <c r="NUC41" s="349"/>
      <c r="NUD41" s="349"/>
      <c r="NUE41" s="349"/>
      <c r="NUF41" s="349"/>
      <c r="NUG41" s="349"/>
      <c r="NUH41" s="349"/>
      <c r="NUI41" s="349"/>
      <c r="NUJ41" s="349"/>
      <c r="NUK41" s="349"/>
      <c r="NUL41" s="349"/>
      <c r="NUM41" s="349"/>
      <c r="NUN41" s="349"/>
      <c r="NUO41" s="349"/>
      <c r="NUP41" s="349"/>
      <c r="NUQ41" s="349"/>
      <c r="NUR41" s="349"/>
      <c r="NUS41" s="349"/>
      <c r="NUT41" s="349"/>
      <c r="NUU41" s="349"/>
      <c r="NUV41" s="349"/>
      <c r="NUW41" s="349"/>
      <c r="NUX41" s="349"/>
      <c r="NUY41" s="349"/>
      <c r="NUZ41" s="349"/>
      <c r="NVA41" s="349"/>
      <c r="NVB41" s="349"/>
      <c r="NVC41" s="349"/>
      <c r="NVD41" s="349"/>
      <c r="NVE41" s="349"/>
      <c r="NVF41" s="349"/>
      <c r="NVG41" s="349"/>
      <c r="NVH41" s="349"/>
      <c r="NVI41" s="349"/>
      <c r="NVJ41" s="349"/>
      <c r="NVK41" s="349"/>
      <c r="NVL41" s="349"/>
      <c r="NVM41" s="349"/>
      <c r="NVN41" s="349"/>
      <c r="NVO41" s="349"/>
      <c r="NVP41" s="349"/>
      <c r="NVQ41" s="349"/>
      <c r="NVR41" s="349"/>
      <c r="NVS41" s="349"/>
      <c r="NVT41" s="349"/>
      <c r="NVU41" s="349"/>
      <c r="NVV41" s="349"/>
      <c r="NVW41" s="349"/>
      <c r="NVX41" s="349"/>
      <c r="NVY41" s="349"/>
      <c r="NVZ41" s="349"/>
      <c r="NWA41" s="349"/>
      <c r="NWB41" s="349"/>
      <c r="NWC41" s="349"/>
      <c r="NWD41" s="349"/>
      <c r="NWE41" s="349"/>
      <c r="NWF41" s="349"/>
      <c r="NWG41" s="349"/>
      <c r="NWH41" s="349"/>
      <c r="NWI41" s="349"/>
      <c r="NWJ41" s="349"/>
      <c r="NWK41" s="349"/>
      <c r="NWL41" s="349"/>
      <c r="NWM41" s="349"/>
      <c r="NWN41" s="349"/>
      <c r="NWO41" s="349"/>
      <c r="NWP41" s="349"/>
      <c r="NWQ41" s="349"/>
      <c r="NWR41" s="349"/>
      <c r="NWS41" s="349"/>
      <c r="NWT41" s="349"/>
      <c r="NWU41" s="349"/>
      <c r="NWV41" s="349"/>
      <c r="NWW41" s="349"/>
      <c r="NWX41" s="349"/>
      <c r="NWY41" s="349"/>
      <c r="NWZ41" s="349"/>
      <c r="NXA41" s="349"/>
      <c r="NXB41" s="349"/>
      <c r="NXC41" s="349"/>
      <c r="NXD41" s="349"/>
      <c r="NXE41" s="349"/>
      <c r="NXF41" s="349"/>
      <c r="NXG41" s="349"/>
      <c r="NXH41" s="349"/>
      <c r="NXI41" s="349"/>
      <c r="NXJ41" s="349"/>
      <c r="NXK41" s="349"/>
      <c r="NXL41" s="349"/>
      <c r="NXM41" s="349"/>
      <c r="NXN41" s="349"/>
      <c r="NXO41" s="349"/>
      <c r="NXP41" s="349"/>
      <c r="NXQ41" s="349"/>
      <c r="NXR41" s="349"/>
      <c r="NXS41" s="349"/>
      <c r="NXT41" s="349"/>
      <c r="NXU41" s="349"/>
      <c r="NXV41" s="349"/>
      <c r="NXW41" s="349"/>
      <c r="NXX41" s="349"/>
      <c r="NXY41" s="349"/>
      <c r="NXZ41" s="349"/>
      <c r="NYA41" s="349"/>
      <c r="NYB41" s="349"/>
      <c r="NYC41" s="349"/>
      <c r="NYD41" s="349"/>
      <c r="NYE41" s="349"/>
      <c r="NYF41" s="349"/>
      <c r="NYG41" s="349"/>
      <c r="NYH41" s="349"/>
      <c r="NYI41" s="349"/>
      <c r="NYJ41" s="349"/>
      <c r="NYK41" s="349"/>
      <c r="NYL41" s="349"/>
      <c r="NYM41" s="349"/>
      <c r="NYN41" s="349"/>
      <c r="NYO41" s="349"/>
      <c r="NYP41" s="349"/>
      <c r="NYQ41" s="349"/>
      <c r="NYR41" s="349"/>
      <c r="NYS41" s="349"/>
      <c r="NYT41" s="349"/>
      <c r="NYU41" s="349"/>
      <c r="NYV41" s="349"/>
      <c r="NYW41" s="349"/>
      <c r="NYX41" s="349"/>
      <c r="NYY41" s="349"/>
      <c r="NYZ41" s="349"/>
      <c r="NZA41" s="349"/>
      <c r="NZB41" s="349"/>
      <c r="NZC41" s="349"/>
      <c r="NZD41" s="349"/>
      <c r="NZE41" s="349"/>
      <c r="NZF41" s="349"/>
      <c r="NZG41" s="349"/>
      <c r="NZH41" s="349"/>
      <c r="NZI41" s="349"/>
      <c r="NZJ41" s="349"/>
      <c r="NZK41" s="349"/>
      <c r="NZL41" s="349"/>
      <c r="NZM41" s="349"/>
      <c r="NZN41" s="349"/>
      <c r="NZO41" s="349"/>
      <c r="NZP41" s="349"/>
      <c r="NZQ41" s="349"/>
      <c r="NZR41" s="349"/>
      <c r="NZS41" s="349"/>
      <c r="NZT41" s="349"/>
      <c r="NZU41" s="349"/>
      <c r="NZV41" s="349"/>
      <c r="NZW41" s="349"/>
      <c r="NZX41" s="349"/>
      <c r="NZY41" s="349"/>
      <c r="NZZ41" s="349"/>
      <c r="OAA41" s="349"/>
      <c r="OAB41" s="349"/>
      <c r="OAC41" s="349"/>
      <c r="OAD41" s="349"/>
      <c r="OAE41" s="349"/>
      <c r="OAF41" s="349"/>
      <c r="OAG41" s="349"/>
      <c r="OAH41" s="349"/>
      <c r="OAI41" s="349"/>
      <c r="OAJ41" s="349"/>
      <c r="OAK41" s="349"/>
      <c r="OAL41" s="349"/>
      <c r="OAM41" s="349"/>
      <c r="OAN41" s="349"/>
      <c r="OAO41" s="349"/>
      <c r="OAP41" s="349"/>
      <c r="OAQ41" s="349"/>
      <c r="OAR41" s="349"/>
      <c r="OAS41" s="349"/>
      <c r="OAT41" s="349"/>
      <c r="OAU41" s="349"/>
      <c r="OAV41" s="349"/>
      <c r="OAW41" s="349"/>
      <c r="OAX41" s="349"/>
      <c r="OAY41" s="349"/>
      <c r="OAZ41" s="349"/>
      <c r="OBA41" s="349"/>
      <c r="OBB41" s="349"/>
      <c r="OBC41" s="349"/>
      <c r="OBD41" s="349"/>
      <c r="OBE41" s="349"/>
      <c r="OBF41" s="349"/>
      <c r="OBG41" s="349"/>
      <c r="OBH41" s="349"/>
      <c r="OBI41" s="349"/>
      <c r="OBJ41" s="349"/>
      <c r="OBK41" s="349"/>
      <c r="OBL41" s="349"/>
      <c r="OBM41" s="349"/>
      <c r="OBN41" s="349"/>
      <c r="OBO41" s="349"/>
      <c r="OBP41" s="349"/>
      <c r="OBQ41" s="349"/>
      <c r="OBR41" s="349"/>
      <c r="OBS41" s="349"/>
      <c r="OBT41" s="349"/>
      <c r="OBU41" s="349"/>
      <c r="OBV41" s="349"/>
      <c r="OBW41" s="349"/>
      <c r="OBX41" s="349"/>
      <c r="OBY41" s="349"/>
      <c r="OBZ41" s="349"/>
      <c r="OCA41" s="349"/>
      <c r="OCB41" s="349"/>
      <c r="OCC41" s="349"/>
      <c r="OCD41" s="349"/>
      <c r="OCE41" s="349"/>
      <c r="OCF41" s="349"/>
      <c r="OCG41" s="349"/>
      <c r="OCH41" s="349"/>
      <c r="OCI41" s="349"/>
      <c r="OCJ41" s="349"/>
      <c r="OCK41" s="349"/>
      <c r="OCL41" s="349"/>
      <c r="OCM41" s="349"/>
      <c r="OCN41" s="349"/>
      <c r="OCO41" s="349"/>
      <c r="OCP41" s="349"/>
      <c r="OCQ41" s="349"/>
      <c r="OCR41" s="349"/>
      <c r="OCS41" s="349"/>
      <c r="OCT41" s="349"/>
      <c r="OCU41" s="349"/>
      <c r="OCV41" s="349"/>
      <c r="OCW41" s="349"/>
      <c r="OCX41" s="349"/>
      <c r="OCY41" s="349"/>
      <c r="OCZ41" s="349"/>
      <c r="ODA41" s="349"/>
      <c r="ODB41" s="349"/>
      <c r="ODC41" s="349"/>
      <c r="ODD41" s="349"/>
      <c r="ODE41" s="349"/>
      <c r="ODF41" s="349"/>
      <c r="ODG41" s="349"/>
      <c r="ODH41" s="349"/>
      <c r="ODI41" s="349"/>
      <c r="ODJ41" s="349"/>
      <c r="ODK41" s="349"/>
      <c r="ODL41" s="349"/>
      <c r="ODM41" s="349"/>
      <c r="ODN41" s="349"/>
      <c r="ODO41" s="349"/>
      <c r="ODP41" s="349"/>
      <c r="ODQ41" s="349"/>
      <c r="ODR41" s="349"/>
      <c r="ODS41" s="349"/>
      <c r="ODT41" s="349"/>
      <c r="ODU41" s="349"/>
      <c r="ODV41" s="349"/>
      <c r="ODW41" s="349"/>
      <c r="ODX41" s="349"/>
      <c r="ODY41" s="349"/>
      <c r="ODZ41" s="349"/>
      <c r="OEA41" s="349"/>
      <c r="OEB41" s="349"/>
      <c r="OEC41" s="349"/>
      <c r="OED41" s="349"/>
      <c r="OEE41" s="349"/>
      <c r="OEF41" s="349"/>
      <c r="OEG41" s="349"/>
      <c r="OEH41" s="349"/>
      <c r="OEI41" s="349"/>
      <c r="OEJ41" s="349"/>
      <c r="OEK41" s="349"/>
      <c r="OEL41" s="349"/>
      <c r="OEM41" s="349"/>
      <c r="OEN41" s="349"/>
      <c r="OEO41" s="349"/>
      <c r="OEP41" s="349"/>
      <c r="OEQ41" s="349"/>
      <c r="OER41" s="349"/>
      <c r="OES41" s="349"/>
      <c r="OET41" s="349"/>
      <c r="OEU41" s="349"/>
      <c r="OEV41" s="349"/>
      <c r="OEW41" s="349"/>
      <c r="OEX41" s="349"/>
      <c r="OEY41" s="349"/>
      <c r="OEZ41" s="349"/>
      <c r="OFA41" s="349"/>
      <c r="OFB41" s="349"/>
      <c r="OFC41" s="349"/>
      <c r="OFD41" s="349"/>
      <c r="OFE41" s="349"/>
      <c r="OFF41" s="349"/>
      <c r="OFG41" s="349"/>
      <c r="OFH41" s="349"/>
      <c r="OFI41" s="349"/>
      <c r="OFJ41" s="349"/>
      <c r="OFK41" s="349"/>
      <c r="OFL41" s="349"/>
      <c r="OFM41" s="349"/>
      <c r="OFN41" s="349"/>
      <c r="OFO41" s="349"/>
      <c r="OFP41" s="349"/>
      <c r="OFQ41" s="349"/>
      <c r="OFR41" s="349"/>
      <c r="OFS41" s="349"/>
      <c r="OFT41" s="349"/>
      <c r="OFU41" s="349"/>
      <c r="OFV41" s="349"/>
      <c r="OFW41" s="349"/>
      <c r="OFX41" s="349"/>
      <c r="OFY41" s="349"/>
      <c r="OFZ41" s="349"/>
      <c r="OGA41" s="349"/>
      <c r="OGB41" s="349"/>
      <c r="OGC41" s="349"/>
      <c r="OGD41" s="349"/>
      <c r="OGE41" s="349"/>
      <c r="OGF41" s="349"/>
      <c r="OGG41" s="349"/>
      <c r="OGH41" s="349"/>
      <c r="OGI41" s="349"/>
      <c r="OGJ41" s="349"/>
      <c r="OGK41" s="349"/>
      <c r="OGL41" s="349"/>
      <c r="OGM41" s="349"/>
      <c r="OGN41" s="349"/>
      <c r="OGO41" s="349"/>
      <c r="OGP41" s="349"/>
      <c r="OGQ41" s="349"/>
      <c r="OGR41" s="349"/>
      <c r="OGS41" s="349"/>
      <c r="OGT41" s="349"/>
      <c r="OGU41" s="349"/>
      <c r="OGV41" s="349"/>
      <c r="OGW41" s="349"/>
      <c r="OGX41" s="349"/>
      <c r="OGY41" s="349"/>
      <c r="OGZ41" s="349"/>
      <c r="OHA41" s="349"/>
      <c r="OHB41" s="349"/>
      <c r="OHC41" s="349"/>
      <c r="OHD41" s="349"/>
      <c r="OHE41" s="349"/>
      <c r="OHF41" s="349"/>
      <c r="OHG41" s="349"/>
      <c r="OHH41" s="349"/>
      <c r="OHI41" s="349"/>
      <c r="OHJ41" s="349"/>
      <c r="OHK41" s="349"/>
      <c r="OHL41" s="349"/>
      <c r="OHM41" s="349"/>
      <c r="OHN41" s="349"/>
      <c r="OHO41" s="349"/>
      <c r="OHP41" s="349"/>
      <c r="OHQ41" s="349"/>
      <c r="OHR41" s="349"/>
      <c r="OHS41" s="349"/>
      <c r="OHT41" s="349"/>
      <c r="OHU41" s="349"/>
      <c r="OHV41" s="349"/>
      <c r="OHW41" s="349"/>
      <c r="OHX41" s="349"/>
      <c r="OHY41" s="349"/>
      <c r="OHZ41" s="349"/>
      <c r="OIA41" s="349"/>
      <c r="OIB41" s="349"/>
      <c r="OIC41" s="349"/>
      <c r="OID41" s="349"/>
      <c r="OIE41" s="349"/>
      <c r="OIF41" s="349"/>
      <c r="OIG41" s="349"/>
      <c r="OIH41" s="349"/>
      <c r="OII41" s="349"/>
      <c r="OIJ41" s="349"/>
      <c r="OIK41" s="349"/>
      <c r="OIL41" s="349"/>
      <c r="OIM41" s="349"/>
      <c r="OIN41" s="349"/>
      <c r="OIO41" s="349"/>
      <c r="OIP41" s="349"/>
      <c r="OIQ41" s="349"/>
      <c r="OIR41" s="349"/>
      <c r="OIS41" s="349"/>
      <c r="OIT41" s="349"/>
      <c r="OIU41" s="349"/>
      <c r="OIV41" s="349"/>
      <c r="OIW41" s="349"/>
      <c r="OIX41" s="349"/>
      <c r="OIY41" s="349"/>
      <c r="OIZ41" s="349"/>
      <c r="OJA41" s="349"/>
      <c r="OJB41" s="349"/>
      <c r="OJC41" s="349"/>
      <c r="OJD41" s="349"/>
      <c r="OJE41" s="349"/>
      <c r="OJF41" s="349"/>
      <c r="OJG41" s="349"/>
      <c r="OJH41" s="349"/>
      <c r="OJI41" s="349"/>
      <c r="OJJ41" s="349"/>
      <c r="OJK41" s="349"/>
      <c r="OJL41" s="349"/>
      <c r="OJM41" s="349"/>
      <c r="OJN41" s="349"/>
      <c r="OJO41" s="349"/>
      <c r="OJP41" s="349"/>
      <c r="OJQ41" s="349"/>
      <c r="OJR41" s="349"/>
      <c r="OJS41" s="349"/>
      <c r="OJT41" s="349"/>
      <c r="OJU41" s="349"/>
      <c r="OJV41" s="349"/>
      <c r="OJW41" s="349"/>
      <c r="OJX41" s="349"/>
      <c r="OJY41" s="349"/>
      <c r="OJZ41" s="349"/>
      <c r="OKA41" s="349"/>
      <c r="OKB41" s="349"/>
      <c r="OKC41" s="349"/>
      <c r="OKD41" s="349"/>
      <c r="OKE41" s="349"/>
      <c r="OKF41" s="349"/>
      <c r="OKG41" s="349"/>
      <c r="OKH41" s="349"/>
      <c r="OKI41" s="349"/>
      <c r="OKJ41" s="349"/>
      <c r="OKK41" s="349"/>
      <c r="OKL41" s="349"/>
      <c r="OKM41" s="349"/>
      <c r="OKN41" s="349"/>
      <c r="OKO41" s="349"/>
      <c r="OKP41" s="349"/>
      <c r="OKQ41" s="349"/>
      <c r="OKR41" s="349"/>
      <c r="OKS41" s="349"/>
      <c r="OKT41" s="349"/>
      <c r="OKU41" s="349"/>
      <c r="OKV41" s="349"/>
      <c r="OKW41" s="349"/>
      <c r="OKX41" s="349"/>
      <c r="OKY41" s="349"/>
      <c r="OKZ41" s="349"/>
      <c r="OLA41" s="349"/>
      <c r="OLB41" s="349"/>
      <c r="OLC41" s="349"/>
      <c r="OLD41" s="349"/>
      <c r="OLE41" s="349"/>
      <c r="OLF41" s="349"/>
      <c r="OLG41" s="349"/>
      <c r="OLH41" s="349"/>
      <c r="OLI41" s="349"/>
      <c r="OLJ41" s="349"/>
      <c r="OLK41" s="349"/>
      <c r="OLL41" s="349"/>
      <c r="OLM41" s="349"/>
      <c r="OLN41" s="349"/>
      <c r="OLO41" s="349"/>
      <c r="OLP41" s="349"/>
      <c r="OLQ41" s="349"/>
      <c r="OLR41" s="349"/>
      <c r="OLS41" s="349"/>
      <c r="OLT41" s="349"/>
      <c r="OLU41" s="349"/>
      <c r="OLV41" s="349"/>
      <c r="OLW41" s="349"/>
      <c r="OLX41" s="349"/>
      <c r="OLY41" s="349"/>
      <c r="OLZ41" s="349"/>
      <c r="OMA41" s="349"/>
      <c r="OMB41" s="349"/>
      <c r="OMC41" s="349"/>
      <c r="OMD41" s="349"/>
      <c r="OME41" s="349"/>
      <c r="OMF41" s="349"/>
      <c r="OMG41" s="349"/>
      <c r="OMH41" s="349"/>
      <c r="OMI41" s="349"/>
      <c r="OMJ41" s="349"/>
      <c r="OMK41" s="349"/>
      <c r="OML41" s="349"/>
      <c r="OMM41" s="349"/>
      <c r="OMN41" s="349"/>
      <c r="OMO41" s="349"/>
      <c r="OMP41" s="349"/>
      <c r="OMQ41" s="349"/>
      <c r="OMR41" s="349"/>
      <c r="OMS41" s="349"/>
      <c r="OMT41" s="349"/>
      <c r="OMU41" s="349"/>
      <c r="OMV41" s="349"/>
      <c r="OMW41" s="349"/>
      <c r="OMX41" s="349"/>
      <c r="OMY41" s="349"/>
      <c r="OMZ41" s="349"/>
      <c r="ONA41" s="349"/>
      <c r="ONB41" s="349"/>
      <c r="ONC41" s="349"/>
      <c r="OND41" s="349"/>
      <c r="ONE41" s="349"/>
      <c r="ONF41" s="349"/>
      <c r="ONG41" s="349"/>
      <c r="ONH41" s="349"/>
      <c r="ONI41" s="349"/>
      <c r="ONJ41" s="349"/>
      <c r="ONK41" s="349"/>
      <c r="ONL41" s="349"/>
      <c r="ONM41" s="349"/>
      <c r="ONN41" s="349"/>
      <c r="ONO41" s="349"/>
      <c r="ONP41" s="349"/>
      <c r="ONQ41" s="349"/>
      <c r="ONR41" s="349"/>
      <c r="ONS41" s="349"/>
      <c r="ONT41" s="349"/>
      <c r="ONU41" s="349"/>
      <c r="ONV41" s="349"/>
      <c r="ONW41" s="349"/>
      <c r="ONX41" s="349"/>
      <c r="ONY41" s="349"/>
      <c r="ONZ41" s="349"/>
      <c r="OOA41" s="349"/>
      <c r="OOB41" s="349"/>
      <c r="OOC41" s="349"/>
      <c r="OOD41" s="349"/>
      <c r="OOE41" s="349"/>
      <c r="OOF41" s="349"/>
      <c r="OOG41" s="349"/>
      <c r="OOH41" s="349"/>
      <c r="OOI41" s="349"/>
      <c r="OOJ41" s="349"/>
      <c r="OOK41" s="349"/>
      <c r="OOL41" s="349"/>
      <c r="OOM41" s="349"/>
      <c r="OON41" s="349"/>
      <c r="OOO41" s="349"/>
      <c r="OOP41" s="349"/>
      <c r="OOQ41" s="349"/>
      <c r="OOR41" s="349"/>
      <c r="OOS41" s="349"/>
      <c r="OOT41" s="349"/>
      <c r="OOU41" s="349"/>
      <c r="OOV41" s="349"/>
      <c r="OOW41" s="349"/>
      <c r="OOX41" s="349"/>
      <c r="OOY41" s="349"/>
      <c r="OOZ41" s="349"/>
      <c r="OPA41" s="349"/>
      <c r="OPB41" s="349"/>
      <c r="OPC41" s="349"/>
      <c r="OPD41" s="349"/>
      <c r="OPE41" s="349"/>
      <c r="OPF41" s="349"/>
      <c r="OPG41" s="349"/>
      <c r="OPH41" s="349"/>
      <c r="OPI41" s="349"/>
      <c r="OPJ41" s="349"/>
      <c r="OPK41" s="349"/>
      <c r="OPL41" s="349"/>
      <c r="OPM41" s="349"/>
      <c r="OPN41" s="349"/>
      <c r="OPO41" s="349"/>
      <c r="OPP41" s="349"/>
      <c r="OPQ41" s="349"/>
      <c r="OPR41" s="349"/>
      <c r="OPS41" s="349"/>
      <c r="OPT41" s="349"/>
      <c r="OPU41" s="349"/>
      <c r="OPV41" s="349"/>
      <c r="OPW41" s="349"/>
      <c r="OPX41" s="349"/>
      <c r="OPY41" s="349"/>
      <c r="OPZ41" s="349"/>
      <c r="OQA41" s="349"/>
      <c r="OQB41" s="349"/>
      <c r="OQC41" s="349"/>
      <c r="OQD41" s="349"/>
      <c r="OQE41" s="349"/>
      <c r="OQF41" s="349"/>
      <c r="OQG41" s="349"/>
      <c r="OQH41" s="349"/>
      <c r="OQI41" s="349"/>
      <c r="OQJ41" s="349"/>
      <c r="OQK41" s="349"/>
      <c r="OQL41" s="349"/>
      <c r="OQM41" s="349"/>
      <c r="OQN41" s="349"/>
      <c r="OQO41" s="349"/>
      <c r="OQP41" s="349"/>
      <c r="OQQ41" s="349"/>
      <c r="OQR41" s="349"/>
      <c r="OQS41" s="349"/>
      <c r="OQT41" s="349"/>
      <c r="OQU41" s="349"/>
      <c r="OQV41" s="349"/>
      <c r="OQW41" s="349"/>
      <c r="OQX41" s="349"/>
      <c r="OQY41" s="349"/>
      <c r="OQZ41" s="349"/>
      <c r="ORA41" s="349"/>
      <c r="ORB41" s="349"/>
      <c r="ORC41" s="349"/>
      <c r="ORD41" s="349"/>
      <c r="ORE41" s="349"/>
      <c r="ORF41" s="349"/>
      <c r="ORG41" s="349"/>
      <c r="ORH41" s="349"/>
      <c r="ORI41" s="349"/>
      <c r="ORJ41" s="349"/>
      <c r="ORK41" s="349"/>
      <c r="ORL41" s="349"/>
      <c r="ORM41" s="349"/>
      <c r="ORN41" s="349"/>
      <c r="ORO41" s="349"/>
      <c r="ORP41" s="349"/>
      <c r="ORQ41" s="349"/>
      <c r="ORR41" s="349"/>
      <c r="ORS41" s="349"/>
      <c r="ORT41" s="349"/>
      <c r="ORU41" s="349"/>
      <c r="ORV41" s="349"/>
      <c r="ORW41" s="349"/>
      <c r="ORX41" s="349"/>
      <c r="ORY41" s="349"/>
      <c r="ORZ41" s="349"/>
      <c r="OSA41" s="349"/>
      <c r="OSB41" s="349"/>
      <c r="OSC41" s="349"/>
      <c r="OSD41" s="349"/>
      <c r="OSE41" s="349"/>
      <c r="OSF41" s="349"/>
      <c r="OSG41" s="349"/>
      <c r="OSH41" s="349"/>
      <c r="OSI41" s="349"/>
      <c r="OSJ41" s="349"/>
      <c r="OSK41" s="349"/>
      <c r="OSL41" s="349"/>
      <c r="OSM41" s="349"/>
      <c r="OSN41" s="349"/>
      <c r="OSO41" s="349"/>
      <c r="OSP41" s="349"/>
      <c r="OSQ41" s="349"/>
      <c r="OSR41" s="349"/>
      <c r="OSS41" s="349"/>
      <c r="OST41" s="349"/>
      <c r="OSU41" s="349"/>
      <c r="OSV41" s="349"/>
      <c r="OSW41" s="349"/>
      <c r="OSX41" s="349"/>
      <c r="OSY41" s="349"/>
      <c r="OSZ41" s="349"/>
      <c r="OTA41" s="349"/>
      <c r="OTB41" s="349"/>
      <c r="OTC41" s="349"/>
      <c r="OTD41" s="349"/>
      <c r="OTE41" s="349"/>
      <c r="OTF41" s="349"/>
      <c r="OTG41" s="349"/>
      <c r="OTH41" s="349"/>
      <c r="OTI41" s="349"/>
      <c r="OTJ41" s="349"/>
      <c r="OTK41" s="349"/>
      <c r="OTL41" s="349"/>
      <c r="OTM41" s="349"/>
      <c r="OTN41" s="349"/>
      <c r="OTO41" s="349"/>
      <c r="OTP41" s="349"/>
      <c r="OTQ41" s="349"/>
      <c r="OTR41" s="349"/>
      <c r="OTS41" s="349"/>
      <c r="OTT41" s="349"/>
      <c r="OTU41" s="349"/>
      <c r="OTV41" s="349"/>
      <c r="OTW41" s="349"/>
      <c r="OTX41" s="349"/>
      <c r="OTY41" s="349"/>
      <c r="OTZ41" s="349"/>
      <c r="OUA41" s="349"/>
      <c r="OUB41" s="349"/>
      <c r="OUC41" s="349"/>
      <c r="OUD41" s="349"/>
      <c r="OUE41" s="349"/>
      <c r="OUF41" s="349"/>
      <c r="OUG41" s="349"/>
      <c r="OUH41" s="349"/>
      <c r="OUI41" s="349"/>
      <c r="OUJ41" s="349"/>
      <c r="OUK41" s="349"/>
      <c r="OUL41" s="349"/>
      <c r="OUM41" s="349"/>
      <c r="OUN41" s="349"/>
      <c r="OUO41" s="349"/>
      <c r="OUP41" s="349"/>
      <c r="OUQ41" s="349"/>
      <c r="OUR41" s="349"/>
      <c r="OUS41" s="349"/>
      <c r="OUT41" s="349"/>
      <c r="OUU41" s="349"/>
      <c r="OUV41" s="349"/>
      <c r="OUW41" s="349"/>
      <c r="OUX41" s="349"/>
      <c r="OUY41" s="349"/>
      <c r="OUZ41" s="349"/>
      <c r="OVA41" s="349"/>
      <c r="OVB41" s="349"/>
      <c r="OVC41" s="349"/>
      <c r="OVD41" s="349"/>
      <c r="OVE41" s="349"/>
      <c r="OVF41" s="349"/>
      <c r="OVG41" s="349"/>
      <c r="OVH41" s="349"/>
      <c r="OVI41" s="349"/>
      <c r="OVJ41" s="349"/>
      <c r="OVK41" s="349"/>
      <c r="OVL41" s="349"/>
      <c r="OVM41" s="349"/>
      <c r="OVN41" s="349"/>
      <c r="OVO41" s="349"/>
      <c r="OVP41" s="349"/>
      <c r="OVQ41" s="349"/>
      <c r="OVR41" s="349"/>
      <c r="OVS41" s="349"/>
      <c r="OVT41" s="349"/>
      <c r="OVU41" s="349"/>
      <c r="OVV41" s="349"/>
      <c r="OVW41" s="349"/>
      <c r="OVX41" s="349"/>
      <c r="OVY41" s="349"/>
      <c r="OVZ41" s="349"/>
      <c r="OWA41" s="349"/>
      <c r="OWB41" s="349"/>
      <c r="OWC41" s="349"/>
      <c r="OWD41" s="349"/>
      <c r="OWE41" s="349"/>
      <c r="OWF41" s="349"/>
      <c r="OWG41" s="349"/>
      <c r="OWH41" s="349"/>
      <c r="OWI41" s="349"/>
      <c r="OWJ41" s="349"/>
      <c r="OWK41" s="349"/>
      <c r="OWL41" s="349"/>
      <c r="OWM41" s="349"/>
      <c r="OWN41" s="349"/>
      <c r="OWO41" s="349"/>
      <c r="OWP41" s="349"/>
      <c r="OWQ41" s="349"/>
      <c r="OWR41" s="349"/>
      <c r="OWS41" s="349"/>
      <c r="OWT41" s="349"/>
      <c r="OWU41" s="349"/>
      <c r="OWV41" s="349"/>
      <c r="OWW41" s="349"/>
      <c r="OWX41" s="349"/>
      <c r="OWY41" s="349"/>
      <c r="OWZ41" s="349"/>
      <c r="OXA41" s="349"/>
      <c r="OXB41" s="349"/>
      <c r="OXC41" s="349"/>
      <c r="OXD41" s="349"/>
      <c r="OXE41" s="349"/>
      <c r="OXF41" s="349"/>
      <c r="OXG41" s="349"/>
      <c r="OXH41" s="349"/>
      <c r="OXI41" s="349"/>
      <c r="OXJ41" s="349"/>
      <c r="OXK41" s="349"/>
      <c r="OXL41" s="349"/>
      <c r="OXM41" s="349"/>
      <c r="OXN41" s="349"/>
      <c r="OXO41" s="349"/>
      <c r="OXP41" s="349"/>
      <c r="OXQ41" s="349"/>
      <c r="OXR41" s="349"/>
      <c r="OXS41" s="349"/>
      <c r="OXT41" s="349"/>
      <c r="OXU41" s="349"/>
      <c r="OXV41" s="349"/>
      <c r="OXW41" s="349"/>
      <c r="OXX41" s="349"/>
      <c r="OXY41" s="349"/>
      <c r="OXZ41" s="349"/>
      <c r="OYA41" s="349"/>
      <c r="OYB41" s="349"/>
      <c r="OYC41" s="349"/>
      <c r="OYD41" s="349"/>
      <c r="OYE41" s="349"/>
      <c r="OYF41" s="349"/>
      <c r="OYG41" s="349"/>
      <c r="OYH41" s="349"/>
      <c r="OYI41" s="349"/>
      <c r="OYJ41" s="349"/>
      <c r="OYK41" s="349"/>
      <c r="OYL41" s="349"/>
      <c r="OYM41" s="349"/>
      <c r="OYN41" s="349"/>
      <c r="OYO41" s="349"/>
      <c r="OYP41" s="349"/>
      <c r="OYQ41" s="349"/>
      <c r="OYR41" s="349"/>
      <c r="OYS41" s="349"/>
      <c r="OYT41" s="349"/>
      <c r="OYU41" s="349"/>
      <c r="OYV41" s="349"/>
      <c r="OYW41" s="349"/>
      <c r="OYX41" s="349"/>
      <c r="OYY41" s="349"/>
      <c r="OYZ41" s="349"/>
      <c r="OZA41" s="349"/>
      <c r="OZB41" s="349"/>
      <c r="OZC41" s="349"/>
      <c r="OZD41" s="349"/>
      <c r="OZE41" s="349"/>
      <c r="OZF41" s="349"/>
      <c r="OZG41" s="349"/>
      <c r="OZH41" s="349"/>
      <c r="OZI41" s="349"/>
      <c r="OZJ41" s="349"/>
      <c r="OZK41" s="349"/>
      <c r="OZL41" s="349"/>
      <c r="OZM41" s="349"/>
      <c r="OZN41" s="349"/>
      <c r="OZO41" s="349"/>
      <c r="OZP41" s="349"/>
      <c r="OZQ41" s="349"/>
      <c r="OZR41" s="349"/>
      <c r="OZS41" s="349"/>
      <c r="OZT41" s="349"/>
      <c r="OZU41" s="349"/>
      <c r="OZV41" s="349"/>
      <c r="OZW41" s="349"/>
      <c r="OZX41" s="349"/>
      <c r="OZY41" s="349"/>
      <c r="OZZ41" s="349"/>
      <c r="PAA41" s="349"/>
      <c r="PAB41" s="349"/>
      <c r="PAC41" s="349"/>
      <c r="PAD41" s="349"/>
      <c r="PAE41" s="349"/>
      <c r="PAF41" s="349"/>
      <c r="PAG41" s="349"/>
      <c r="PAH41" s="349"/>
      <c r="PAI41" s="349"/>
      <c r="PAJ41" s="349"/>
      <c r="PAK41" s="349"/>
      <c r="PAL41" s="349"/>
      <c r="PAM41" s="349"/>
      <c r="PAN41" s="349"/>
      <c r="PAO41" s="349"/>
      <c r="PAP41" s="349"/>
      <c r="PAQ41" s="349"/>
      <c r="PAR41" s="349"/>
      <c r="PAS41" s="349"/>
      <c r="PAT41" s="349"/>
      <c r="PAU41" s="349"/>
      <c r="PAV41" s="349"/>
      <c r="PAW41" s="349"/>
      <c r="PAX41" s="349"/>
      <c r="PAY41" s="349"/>
      <c r="PAZ41" s="349"/>
      <c r="PBA41" s="349"/>
      <c r="PBB41" s="349"/>
      <c r="PBC41" s="349"/>
      <c r="PBD41" s="349"/>
      <c r="PBE41" s="349"/>
      <c r="PBF41" s="349"/>
      <c r="PBG41" s="349"/>
      <c r="PBH41" s="349"/>
      <c r="PBI41" s="349"/>
      <c r="PBJ41" s="349"/>
      <c r="PBK41" s="349"/>
      <c r="PBL41" s="349"/>
      <c r="PBM41" s="349"/>
      <c r="PBN41" s="349"/>
      <c r="PBO41" s="349"/>
      <c r="PBP41" s="349"/>
      <c r="PBQ41" s="349"/>
      <c r="PBR41" s="349"/>
      <c r="PBS41" s="349"/>
      <c r="PBT41" s="349"/>
      <c r="PBU41" s="349"/>
      <c r="PBV41" s="349"/>
      <c r="PBW41" s="349"/>
      <c r="PBX41" s="349"/>
      <c r="PBY41" s="349"/>
      <c r="PBZ41" s="349"/>
      <c r="PCA41" s="349"/>
      <c r="PCB41" s="349"/>
      <c r="PCC41" s="349"/>
      <c r="PCD41" s="349"/>
      <c r="PCE41" s="349"/>
      <c r="PCF41" s="349"/>
      <c r="PCG41" s="349"/>
      <c r="PCH41" s="349"/>
      <c r="PCI41" s="349"/>
      <c r="PCJ41" s="349"/>
      <c r="PCK41" s="349"/>
      <c r="PCL41" s="349"/>
      <c r="PCM41" s="349"/>
      <c r="PCN41" s="349"/>
      <c r="PCO41" s="349"/>
      <c r="PCP41" s="349"/>
      <c r="PCQ41" s="349"/>
      <c r="PCR41" s="349"/>
      <c r="PCS41" s="349"/>
      <c r="PCT41" s="349"/>
      <c r="PCU41" s="349"/>
      <c r="PCV41" s="349"/>
      <c r="PCW41" s="349"/>
      <c r="PCX41" s="349"/>
      <c r="PCY41" s="349"/>
      <c r="PCZ41" s="349"/>
      <c r="PDA41" s="349"/>
      <c r="PDB41" s="349"/>
      <c r="PDC41" s="349"/>
      <c r="PDD41" s="349"/>
      <c r="PDE41" s="349"/>
      <c r="PDF41" s="349"/>
      <c r="PDG41" s="349"/>
      <c r="PDH41" s="349"/>
      <c r="PDI41" s="349"/>
      <c r="PDJ41" s="349"/>
      <c r="PDK41" s="349"/>
      <c r="PDL41" s="349"/>
      <c r="PDM41" s="349"/>
      <c r="PDN41" s="349"/>
      <c r="PDO41" s="349"/>
      <c r="PDP41" s="349"/>
      <c r="PDQ41" s="349"/>
      <c r="PDR41" s="349"/>
      <c r="PDS41" s="349"/>
      <c r="PDT41" s="349"/>
      <c r="PDU41" s="349"/>
      <c r="PDV41" s="349"/>
      <c r="PDW41" s="349"/>
      <c r="PDX41" s="349"/>
      <c r="PDY41" s="349"/>
      <c r="PDZ41" s="349"/>
      <c r="PEA41" s="349"/>
      <c r="PEB41" s="349"/>
      <c r="PEC41" s="349"/>
      <c r="PED41" s="349"/>
      <c r="PEE41" s="349"/>
      <c r="PEF41" s="349"/>
      <c r="PEG41" s="349"/>
      <c r="PEH41" s="349"/>
      <c r="PEI41" s="349"/>
      <c r="PEJ41" s="349"/>
      <c r="PEK41" s="349"/>
      <c r="PEL41" s="349"/>
      <c r="PEM41" s="349"/>
      <c r="PEN41" s="349"/>
      <c r="PEO41" s="349"/>
      <c r="PEP41" s="349"/>
      <c r="PEQ41" s="349"/>
      <c r="PER41" s="349"/>
      <c r="PES41" s="349"/>
      <c r="PET41" s="349"/>
      <c r="PEU41" s="349"/>
      <c r="PEV41" s="349"/>
      <c r="PEW41" s="349"/>
      <c r="PEX41" s="349"/>
      <c r="PEY41" s="349"/>
      <c r="PEZ41" s="349"/>
      <c r="PFA41" s="349"/>
      <c r="PFB41" s="349"/>
      <c r="PFC41" s="349"/>
      <c r="PFD41" s="349"/>
      <c r="PFE41" s="349"/>
      <c r="PFF41" s="349"/>
      <c r="PFG41" s="349"/>
      <c r="PFH41" s="349"/>
      <c r="PFI41" s="349"/>
      <c r="PFJ41" s="349"/>
      <c r="PFK41" s="349"/>
      <c r="PFL41" s="349"/>
      <c r="PFM41" s="349"/>
      <c r="PFN41" s="349"/>
      <c r="PFO41" s="349"/>
      <c r="PFP41" s="349"/>
      <c r="PFQ41" s="349"/>
      <c r="PFR41" s="349"/>
      <c r="PFS41" s="349"/>
      <c r="PFT41" s="349"/>
      <c r="PFU41" s="349"/>
      <c r="PFV41" s="349"/>
      <c r="PFW41" s="349"/>
      <c r="PFX41" s="349"/>
      <c r="PFY41" s="349"/>
      <c r="PFZ41" s="349"/>
      <c r="PGA41" s="349"/>
      <c r="PGB41" s="349"/>
      <c r="PGC41" s="349"/>
      <c r="PGD41" s="349"/>
      <c r="PGE41" s="349"/>
      <c r="PGF41" s="349"/>
      <c r="PGG41" s="349"/>
      <c r="PGH41" s="349"/>
      <c r="PGI41" s="349"/>
      <c r="PGJ41" s="349"/>
      <c r="PGK41" s="349"/>
      <c r="PGL41" s="349"/>
      <c r="PGM41" s="349"/>
      <c r="PGN41" s="349"/>
      <c r="PGO41" s="349"/>
      <c r="PGP41" s="349"/>
      <c r="PGQ41" s="349"/>
      <c r="PGR41" s="349"/>
      <c r="PGS41" s="349"/>
      <c r="PGT41" s="349"/>
      <c r="PGU41" s="349"/>
      <c r="PGV41" s="349"/>
      <c r="PGW41" s="349"/>
      <c r="PGX41" s="349"/>
      <c r="PGY41" s="349"/>
      <c r="PGZ41" s="349"/>
      <c r="PHA41" s="349"/>
      <c r="PHB41" s="349"/>
      <c r="PHC41" s="349"/>
      <c r="PHD41" s="349"/>
      <c r="PHE41" s="349"/>
      <c r="PHF41" s="349"/>
      <c r="PHG41" s="349"/>
      <c r="PHH41" s="349"/>
      <c r="PHI41" s="349"/>
      <c r="PHJ41" s="349"/>
      <c r="PHK41" s="349"/>
      <c r="PHL41" s="349"/>
      <c r="PHM41" s="349"/>
      <c r="PHN41" s="349"/>
      <c r="PHO41" s="349"/>
      <c r="PHP41" s="349"/>
      <c r="PHQ41" s="349"/>
      <c r="PHR41" s="349"/>
      <c r="PHS41" s="349"/>
      <c r="PHT41" s="349"/>
      <c r="PHU41" s="349"/>
      <c r="PHV41" s="349"/>
      <c r="PHW41" s="349"/>
      <c r="PHX41" s="349"/>
      <c r="PHY41" s="349"/>
      <c r="PHZ41" s="349"/>
      <c r="PIA41" s="349"/>
      <c r="PIB41" s="349"/>
      <c r="PIC41" s="349"/>
      <c r="PID41" s="349"/>
      <c r="PIE41" s="349"/>
      <c r="PIF41" s="349"/>
      <c r="PIG41" s="349"/>
      <c r="PIH41" s="349"/>
      <c r="PII41" s="349"/>
      <c r="PIJ41" s="349"/>
      <c r="PIK41" s="349"/>
      <c r="PIL41" s="349"/>
      <c r="PIM41" s="349"/>
      <c r="PIN41" s="349"/>
      <c r="PIO41" s="349"/>
      <c r="PIP41" s="349"/>
      <c r="PIQ41" s="349"/>
      <c r="PIR41" s="349"/>
      <c r="PIS41" s="349"/>
      <c r="PIT41" s="349"/>
      <c r="PIU41" s="349"/>
      <c r="PIV41" s="349"/>
      <c r="PIW41" s="349"/>
      <c r="PIX41" s="349"/>
      <c r="PIY41" s="349"/>
      <c r="PIZ41" s="349"/>
      <c r="PJA41" s="349"/>
      <c r="PJB41" s="349"/>
      <c r="PJC41" s="349"/>
      <c r="PJD41" s="349"/>
      <c r="PJE41" s="349"/>
      <c r="PJF41" s="349"/>
      <c r="PJG41" s="349"/>
      <c r="PJH41" s="349"/>
      <c r="PJI41" s="349"/>
      <c r="PJJ41" s="349"/>
      <c r="PJK41" s="349"/>
      <c r="PJL41" s="349"/>
      <c r="PJM41" s="349"/>
      <c r="PJN41" s="349"/>
      <c r="PJO41" s="349"/>
      <c r="PJP41" s="349"/>
      <c r="PJQ41" s="349"/>
      <c r="PJR41" s="349"/>
      <c r="PJS41" s="349"/>
      <c r="PJT41" s="349"/>
      <c r="PJU41" s="349"/>
      <c r="PJV41" s="349"/>
      <c r="PJW41" s="349"/>
      <c r="PJX41" s="349"/>
      <c r="PJY41" s="349"/>
      <c r="PJZ41" s="349"/>
      <c r="PKA41" s="349"/>
      <c r="PKB41" s="349"/>
      <c r="PKC41" s="349"/>
      <c r="PKD41" s="349"/>
      <c r="PKE41" s="349"/>
      <c r="PKF41" s="349"/>
      <c r="PKG41" s="349"/>
      <c r="PKH41" s="349"/>
      <c r="PKI41" s="349"/>
      <c r="PKJ41" s="349"/>
      <c r="PKK41" s="349"/>
      <c r="PKL41" s="349"/>
      <c r="PKM41" s="349"/>
      <c r="PKN41" s="349"/>
      <c r="PKO41" s="349"/>
      <c r="PKP41" s="349"/>
      <c r="PKQ41" s="349"/>
      <c r="PKR41" s="349"/>
      <c r="PKS41" s="349"/>
      <c r="PKT41" s="349"/>
      <c r="PKU41" s="349"/>
      <c r="PKV41" s="349"/>
      <c r="PKW41" s="349"/>
      <c r="PKX41" s="349"/>
      <c r="PKY41" s="349"/>
      <c r="PKZ41" s="349"/>
      <c r="PLA41" s="349"/>
      <c r="PLB41" s="349"/>
      <c r="PLC41" s="349"/>
      <c r="PLD41" s="349"/>
      <c r="PLE41" s="349"/>
      <c r="PLF41" s="349"/>
      <c r="PLG41" s="349"/>
      <c r="PLH41" s="349"/>
      <c r="PLI41" s="349"/>
      <c r="PLJ41" s="349"/>
      <c r="PLK41" s="349"/>
      <c r="PLL41" s="349"/>
      <c r="PLM41" s="349"/>
      <c r="PLN41" s="349"/>
      <c r="PLO41" s="349"/>
      <c r="PLP41" s="349"/>
      <c r="PLQ41" s="349"/>
      <c r="PLR41" s="349"/>
      <c r="PLS41" s="349"/>
      <c r="PLT41" s="349"/>
      <c r="PLU41" s="349"/>
      <c r="PLV41" s="349"/>
      <c r="PLW41" s="349"/>
      <c r="PLX41" s="349"/>
      <c r="PLY41" s="349"/>
      <c r="PLZ41" s="349"/>
      <c r="PMA41" s="349"/>
      <c r="PMB41" s="349"/>
      <c r="PMC41" s="349"/>
      <c r="PMD41" s="349"/>
      <c r="PME41" s="349"/>
      <c r="PMF41" s="349"/>
      <c r="PMG41" s="349"/>
      <c r="PMH41" s="349"/>
      <c r="PMI41" s="349"/>
      <c r="PMJ41" s="349"/>
      <c r="PMK41" s="349"/>
      <c r="PML41" s="349"/>
      <c r="PMM41" s="349"/>
      <c r="PMN41" s="349"/>
      <c r="PMO41" s="349"/>
      <c r="PMP41" s="349"/>
      <c r="PMQ41" s="349"/>
      <c r="PMR41" s="349"/>
      <c r="PMS41" s="349"/>
      <c r="PMT41" s="349"/>
      <c r="PMU41" s="349"/>
      <c r="PMV41" s="349"/>
      <c r="PMW41" s="349"/>
      <c r="PMX41" s="349"/>
      <c r="PMY41" s="349"/>
      <c r="PMZ41" s="349"/>
      <c r="PNA41" s="349"/>
      <c r="PNB41" s="349"/>
      <c r="PNC41" s="349"/>
      <c r="PND41" s="349"/>
      <c r="PNE41" s="349"/>
      <c r="PNF41" s="349"/>
      <c r="PNG41" s="349"/>
      <c r="PNH41" s="349"/>
      <c r="PNI41" s="349"/>
      <c r="PNJ41" s="349"/>
      <c r="PNK41" s="349"/>
      <c r="PNL41" s="349"/>
      <c r="PNM41" s="349"/>
      <c r="PNN41" s="349"/>
      <c r="PNO41" s="349"/>
      <c r="PNP41" s="349"/>
      <c r="PNQ41" s="349"/>
      <c r="PNR41" s="349"/>
      <c r="PNS41" s="349"/>
      <c r="PNT41" s="349"/>
      <c r="PNU41" s="349"/>
      <c r="PNV41" s="349"/>
      <c r="PNW41" s="349"/>
      <c r="PNX41" s="349"/>
      <c r="PNY41" s="349"/>
      <c r="PNZ41" s="349"/>
      <c r="POA41" s="349"/>
      <c r="POB41" s="349"/>
      <c r="POC41" s="349"/>
      <c r="POD41" s="349"/>
      <c r="POE41" s="349"/>
      <c r="POF41" s="349"/>
      <c r="POG41" s="349"/>
      <c r="POH41" s="349"/>
      <c r="POI41" s="349"/>
      <c r="POJ41" s="349"/>
      <c r="POK41" s="349"/>
      <c r="POL41" s="349"/>
      <c r="POM41" s="349"/>
      <c r="PON41" s="349"/>
      <c r="POO41" s="349"/>
      <c r="POP41" s="349"/>
      <c r="POQ41" s="349"/>
      <c r="POR41" s="349"/>
      <c r="POS41" s="349"/>
      <c r="POT41" s="349"/>
      <c r="POU41" s="349"/>
      <c r="POV41" s="349"/>
      <c r="POW41" s="349"/>
      <c r="POX41" s="349"/>
      <c r="POY41" s="349"/>
      <c r="POZ41" s="349"/>
      <c r="PPA41" s="349"/>
      <c r="PPB41" s="349"/>
      <c r="PPC41" s="349"/>
      <c r="PPD41" s="349"/>
      <c r="PPE41" s="349"/>
      <c r="PPF41" s="349"/>
      <c r="PPG41" s="349"/>
      <c r="PPH41" s="349"/>
      <c r="PPI41" s="349"/>
      <c r="PPJ41" s="349"/>
      <c r="PPK41" s="349"/>
      <c r="PPL41" s="349"/>
      <c r="PPM41" s="349"/>
      <c r="PPN41" s="349"/>
      <c r="PPO41" s="349"/>
      <c r="PPP41" s="349"/>
      <c r="PPQ41" s="349"/>
      <c r="PPR41" s="349"/>
      <c r="PPS41" s="349"/>
      <c r="PPT41" s="349"/>
      <c r="PPU41" s="349"/>
      <c r="PPV41" s="349"/>
      <c r="PPW41" s="349"/>
      <c r="PPX41" s="349"/>
      <c r="PPY41" s="349"/>
      <c r="PPZ41" s="349"/>
      <c r="PQA41" s="349"/>
      <c r="PQB41" s="349"/>
      <c r="PQC41" s="349"/>
      <c r="PQD41" s="349"/>
      <c r="PQE41" s="349"/>
      <c r="PQF41" s="349"/>
      <c r="PQG41" s="349"/>
      <c r="PQH41" s="349"/>
      <c r="PQI41" s="349"/>
      <c r="PQJ41" s="349"/>
      <c r="PQK41" s="349"/>
      <c r="PQL41" s="349"/>
      <c r="PQM41" s="349"/>
      <c r="PQN41" s="349"/>
      <c r="PQO41" s="349"/>
      <c r="PQP41" s="349"/>
      <c r="PQQ41" s="349"/>
      <c r="PQR41" s="349"/>
      <c r="PQS41" s="349"/>
      <c r="PQT41" s="349"/>
      <c r="PQU41" s="349"/>
      <c r="PQV41" s="349"/>
      <c r="PQW41" s="349"/>
      <c r="PQX41" s="349"/>
      <c r="PQY41" s="349"/>
      <c r="PQZ41" s="349"/>
      <c r="PRA41" s="349"/>
      <c r="PRB41" s="349"/>
      <c r="PRC41" s="349"/>
      <c r="PRD41" s="349"/>
      <c r="PRE41" s="349"/>
      <c r="PRF41" s="349"/>
      <c r="PRG41" s="349"/>
      <c r="PRH41" s="349"/>
      <c r="PRI41" s="349"/>
      <c r="PRJ41" s="349"/>
      <c r="PRK41" s="349"/>
      <c r="PRL41" s="349"/>
      <c r="PRM41" s="349"/>
      <c r="PRN41" s="349"/>
      <c r="PRO41" s="349"/>
      <c r="PRP41" s="349"/>
      <c r="PRQ41" s="349"/>
      <c r="PRR41" s="349"/>
      <c r="PRS41" s="349"/>
      <c r="PRT41" s="349"/>
      <c r="PRU41" s="349"/>
      <c r="PRV41" s="349"/>
      <c r="PRW41" s="349"/>
      <c r="PRX41" s="349"/>
      <c r="PRY41" s="349"/>
      <c r="PRZ41" s="349"/>
      <c r="PSA41" s="349"/>
      <c r="PSB41" s="349"/>
      <c r="PSC41" s="349"/>
      <c r="PSD41" s="349"/>
      <c r="PSE41" s="349"/>
      <c r="PSF41" s="349"/>
      <c r="PSG41" s="349"/>
      <c r="PSH41" s="349"/>
      <c r="PSI41" s="349"/>
      <c r="PSJ41" s="349"/>
      <c r="PSK41" s="349"/>
      <c r="PSL41" s="349"/>
      <c r="PSM41" s="349"/>
      <c r="PSN41" s="349"/>
      <c r="PSO41" s="349"/>
      <c r="PSP41" s="349"/>
      <c r="PSQ41" s="349"/>
      <c r="PSR41" s="349"/>
      <c r="PSS41" s="349"/>
      <c r="PST41" s="349"/>
      <c r="PSU41" s="349"/>
      <c r="PSV41" s="349"/>
      <c r="PSW41" s="349"/>
      <c r="PSX41" s="349"/>
      <c r="PSY41" s="349"/>
      <c r="PSZ41" s="349"/>
      <c r="PTA41" s="349"/>
      <c r="PTB41" s="349"/>
      <c r="PTC41" s="349"/>
      <c r="PTD41" s="349"/>
      <c r="PTE41" s="349"/>
      <c r="PTF41" s="349"/>
      <c r="PTG41" s="349"/>
      <c r="PTH41" s="349"/>
      <c r="PTI41" s="349"/>
      <c r="PTJ41" s="349"/>
      <c r="PTK41" s="349"/>
      <c r="PTL41" s="349"/>
      <c r="PTM41" s="349"/>
      <c r="PTN41" s="349"/>
      <c r="PTO41" s="349"/>
      <c r="PTP41" s="349"/>
      <c r="PTQ41" s="349"/>
      <c r="PTR41" s="349"/>
      <c r="PTS41" s="349"/>
      <c r="PTT41" s="349"/>
      <c r="PTU41" s="349"/>
      <c r="PTV41" s="349"/>
      <c r="PTW41" s="349"/>
      <c r="PTX41" s="349"/>
      <c r="PTY41" s="349"/>
      <c r="PTZ41" s="349"/>
      <c r="PUA41" s="349"/>
      <c r="PUB41" s="349"/>
      <c r="PUC41" s="349"/>
      <c r="PUD41" s="349"/>
      <c r="PUE41" s="349"/>
      <c r="PUF41" s="349"/>
      <c r="PUG41" s="349"/>
      <c r="PUH41" s="349"/>
      <c r="PUI41" s="349"/>
      <c r="PUJ41" s="349"/>
      <c r="PUK41" s="349"/>
      <c r="PUL41" s="349"/>
      <c r="PUM41" s="349"/>
      <c r="PUN41" s="349"/>
      <c r="PUO41" s="349"/>
      <c r="PUP41" s="349"/>
      <c r="PUQ41" s="349"/>
      <c r="PUR41" s="349"/>
      <c r="PUS41" s="349"/>
      <c r="PUT41" s="349"/>
      <c r="PUU41" s="349"/>
      <c r="PUV41" s="349"/>
      <c r="PUW41" s="349"/>
      <c r="PUX41" s="349"/>
      <c r="PUY41" s="349"/>
      <c r="PUZ41" s="349"/>
      <c r="PVA41" s="349"/>
      <c r="PVB41" s="349"/>
      <c r="PVC41" s="349"/>
      <c r="PVD41" s="349"/>
      <c r="PVE41" s="349"/>
      <c r="PVF41" s="349"/>
      <c r="PVG41" s="349"/>
      <c r="PVH41" s="349"/>
      <c r="PVI41" s="349"/>
      <c r="PVJ41" s="349"/>
      <c r="PVK41" s="349"/>
      <c r="PVL41" s="349"/>
      <c r="PVM41" s="349"/>
      <c r="PVN41" s="349"/>
      <c r="PVO41" s="349"/>
      <c r="PVP41" s="349"/>
      <c r="PVQ41" s="349"/>
      <c r="PVR41" s="349"/>
      <c r="PVS41" s="349"/>
      <c r="PVT41" s="349"/>
      <c r="PVU41" s="349"/>
      <c r="PVV41" s="349"/>
      <c r="PVW41" s="349"/>
      <c r="PVX41" s="349"/>
      <c r="PVY41" s="349"/>
      <c r="PVZ41" s="349"/>
      <c r="PWA41" s="349"/>
      <c r="PWB41" s="349"/>
      <c r="PWC41" s="349"/>
      <c r="PWD41" s="349"/>
      <c r="PWE41" s="349"/>
      <c r="PWF41" s="349"/>
      <c r="PWG41" s="349"/>
      <c r="PWH41" s="349"/>
      <c r="PWI41" s="349"/>
      <c r="PWJ41" s="349"/>
      <c r="PWK41" s="349"/>
      <c r="PWL41" s="349"/>
      <c r="PWM41" s="349"/>
      <c r="PWN41" s="349"/>
      <c r="PWO41" s="349"/>
      <c r="PWP41" s="349"/>
      <c r="PWQ41" s="349"/>
      <c r="PWR41" s="349"/>
      <c r="PWS41" s="349"/>
      <c r="PWT41" s="349"/>
      <c r="PWU41" s="349"/>
      <c r="PWV41" s="349"/>
      <c r="PWW41" s="349"/>
      <c r="PWX41" s="349"/>
      <c r="PWY41" s="349"/>
      <c r="PWZ41" s="349"/>
      <c r="PXA41" s="349"/>
      <c r="PXB41" s="349"/>
      <c r="PXC41" s="349"/>
      <c r="PXD41" s="349"/>
      <c r="PXE41" s="349"/>
      <c r="PXF41" s="349"/>
      <c r="PXG41" s="349"/>
      <c r="PXH41" s="349"/>
      <c r="PXI41" s="349"/>
      <c r="PXJ41" s="349"/>
      <c r="PXK41" s="349"/>
      <c r="PXL41" s="349"/>
      <c r="PXM41" s="349"/>
      <c r="PXN41" s="349"/>
      <c r="PXO41" s="349"/>
      <c r="PXP41" s="349"/>
      <c r="PXQ41" s="349"/>
      <c r="PXR41" s="349"/>
      <c r="PXS41" s="349"/>
      <c r="PXT41" s="349"/>
      <c r="PXU41" s="349"/>
      <c r="PXV41" s="349"/>
      <c r="PXW41" s="349"/>
      <c r="PXX41" s="349"/>
      <c r="PXY41" s="349"/>
      <c r="PXZ41" s="349"/>
      <c r="PYA41" s="349"/>
      <c r="PYB41" s="349"/>
      <c r="PYC41" s="349"/>
      <c r="PYD41" s="349"/>
      <c r="PYE41" s="349"/>
      <c r="PYF41" s="349"/>
      <c r="PYG41" s="349"/>
      <c r="PYH41" s="349"/>
      <c r="PYI41" s="349"/>
      <c r="PYJ41" s="349"/>
      <c r="PYK41" s="349"/>
      <c r="PYL41" s="349"/>
      <c r="PYM41" s="349"/>
      <c r="PYN41" s="349"/>
      <c r="PYO41" s="349"/>
      <c r="PYP41" s="349"/>
      <c r="PYQ41" s="349"/>
      <c r="PYR41" s="349"/>
      <c r="PYS41" s="349"/>
      <c r="PYT41" s="349"/>
      <c r="PYU41" s="349"/>
      <c r="PYV41" s="349"/>
      <c r="PYW41" s="349"/>
      <c r="PYX41" s="349"/>
      <c r="PYY41" s="349"/>
      <c r="PYZ41" s="349"/>
      <c r="PZA41" s="349"/>
      <c r="PZB41" s="349"/>
      <c r="PZC41" s="349"/>
      <c r="PZD41" s="349"/>
      <c r="PZE41" s="349"/>
      <c r="PZF41" s="349"/>
      <c r="PZG41" s="349"/>
      <c r="PZH41" s="349"/>
      <c r="PZI41" s="349"/>
      <c r="PZJ41" s="349"/>
      <c r="PZK41" s="349"/>
      <c r="PZL41" s="349"/>
      <c r="PZM41" s="349"/>
      <c r="PZN41" s="349"/>
      <c r="PZO41" s="349"/>
      <c r="PZP41" s="349"/>
      <c r="PZQ41" s="349"/>
      <c r="PZR41" s="349"/>
      <c r="PZS41" s="349"/>
      <c r="PZT41" s="349"/>
      <c r="PZU41" s="349"/>
      <c r="PZV41" s="349"/>
      <c r="PZW41" s="349"/>
      <c r="PZX41" s="349"/>
      <c r="PZY41" s="349"/>
      <c r="PZZ41" s="349"/>
      <c r="QAA41" s="349"/>
      <c r="QAB41" s="349"/>
      <c r="QAC41" s="349"/>
      <c r="QAD41" s="349"/>
      <c r="QAE41" s="349"/>
      <c r="QAF41" s="349"/>
      <c r="QAG41" s="349"/>
      <c r="QAH41" s="349"/>
      <c r="QAI41" s="349"/>
      <c r="QAJ41" s="349"/>
      <c r="QAK41" s="349"/>
      <c r="QAL41" s="349"/>
      <c r="QAM41" s="349"/>
      <c r="QAN41" s="349"/>
      <c r="QAO41" s="349"/>
      <c r="QAP41" s="349"/>
      <c r="QAQ41" s="349"/>
      <c r="QAR41" s="349"/>
      <c r="QAS41" s="349"/>
      <c r="QAT41" s="349"/>
      <c r="QAU41" s="349"/>
      <c r="QAV41" s="349"/>
      <c r="QAW41" s="349"/>
      <c r="QAX41" s="349"/>
      <c r="QAY41" s="349"/>
      <c r="QAZ41" s="349"/>
      <c r="QBA41" s="349"/>
      <c r="QBB41" s="349"/>
      <c r="QBC41" s="349"/>
      <c r="QBD41" s="349"/>
      <c r="QBE41" s="349"/>
      <c r="QBF41" s="349"/>
      <c r="QBG41" s="349"/>
      <c r="QBH41" s="349"/>
      <c r="QBI41" s="349"/>
      <c r="QBJ41" s="349"/>
      <c r="QBK41" s="349"/>
      <c r="QBL41" s="349"/>
      <c r="QBM41" s="349"/>
      <c r="QBN41" s="349"/>
      <c r="QBO41" s="349"/>
      <c r="QBP41" s="349"/>
      <c r="QBQ41" s="349"/>
      <c r="QBR41" s="349"/>
      <c r="QBS41" s="349"/>
      <c r="QBT41" s="349"/>
      <c r="QBU41" s="349"/>
      <c r="QBV41" s="349"/>
      <c r="QBW41" s="349"/>
      <c r="QBX41" s="349"/>
      <c r="QBY41" s="349"/>
      <c r="QBZ41" s="349"/>
      <c r="QCA41" s="349"/>
      <c r="QCB41" s="349"/>
      <c r="QCC41" s="349"/>
      <c r="QCD41" s="349"/>
      <c r="QCE41" s="349"/>
      <c r="QCF41" s="349"/>
      <c r="QCG41" s="349"/>
      <c r="QCH41" s="349"/>
      <c r="QCI41" s="349"/>
      <c r="QCJ41" s="349"/>
      <c r="QCK41" s="349"/>
      <c r="QCL41" s="349"/>
      <c r="QCM41" s="349"/>
      <c r="QCN41" s="349"/>
      <c r="QCO41" s="349"/>
      <c r="QCP41" s="349"/>
      <c r="QCQ41" s="349"/>
      <c r="QCR41" s="349"/>
      <c r="QCS41" s="349"/>
      <c r="QCT41" s="349"/>
      <c r="QCU41" s="349"/>
      <c r="QCV41" s="349"/>
      <c r="QCW41" s="349"/>
      <c r="QCX41" s="349"/>
      <c r="QCY41" s="349"/>
      <c r="QCZ41" s="349"/>
      <c r="QDA41" s="349"/>
      <c r="QDB41" s="349"/>
      <c r="QDC41" s="349"/>
      <c r="QDD41" s="349"/>
      <c r="QDE41" s="349"/>
      <c r="QDF41" s="349"/>
      <c r="QDG41" s="349"/>
      <c r="QDH41" s="349"/>
      <c r="QDI41" s="349"/>
      <c r="QDJ41" s="349"/>
      <c r="QDK41" s="349"/>
      <c r="QDL41" s="349"/>
      <c r="QDM41" s="349"/>
      <c r="QDN41" s="349"/>
      <c r="QDO41" s="349"/>
      <c r="QDP41" s="349"/>
      <c r="QDQ41" s="349"/>
      <c r="QDR41" s="349"/>
      <c r="QDS41" s="349"/>
      <c r="QDT41" s="349"/>
      <c r="QDU41" s="349"/>
      <c r="QDV41" s="349"/>
      <c r="QDW41" s="349"/>
      <c r="QDX41" s="349"/>
      <c r="QDY41" s="349"/>
      <c r="QDZ41" s="349"/>
      <c r="QEA41" s="349"/>
      <c r="QEB41" s="349"/>
      <c r="QEC41" s="349"/>
      <c r="QED41" s="349"/>
      <c r="QEE41" s="349"/>
      <c r="QEF41" s="349"/>
      <c r="QEG41" s="349"/>
      <c r="QEH41" s="349"/>
      <c r="QEI41" s="349"/>
      <c r="QEJ41" s="349"/>
      <c r="QEK41" s="349"/>
      <c r="QEL41" s="349"/>
      <c r="QEM41" s="349"/>
      <c r="QEN41" s="349"/>
      <c r="QEO41" s="349"/>
      <c r="QEP41" s="349"/>
      <c r="QEQ41" s="349"/>
      <c r="QER41" s="349"/>
      <c r="QES41" s="349"/>
      <c r="QET41" s="349"/>
      <c r="QEU41" s="349"/>
      <c r="QEV41" s="349"/>
      <c r="QEW41" s="349"/>
      <c r="QEX41" s="349"/>
      <c r="QEY41" s="349"/>
      <c r="QEZ41" s="349"/>
      <c r="QFA41" s="349"/>
      <c r="QFB41" s="349"/>
      <c r="QFC41" s="349"/>
      <c r="QFD41" s="349"/>
      <c r="QFE41" s="349"/>
      <c r="QFF41" s="349"/>
      <c r="QFG41" s="349"/>
      <c r="QFH41" s="349"/>
      <c r="QFI41" s="349"/>
      <c r="QFJ41" s="349"/>
      <c r="QFK41" s="349"/>
      <c r="QFL41" s="349"/>
      <c r="QFM41" s="349"/>
      <c r="QFN41" s="349"/>
      <c r="QFO41" s="349"/>
      <c r="QFP41" s="349"/>
      <c r="QFQ41" s="349"/>
      <c r="QFR41" s="349"/>
      <c r="QFS41" s="349"/>
      <c r="QFT41" s="349"/>
      <c r="QFU41" s="349"/>
      <c r="QFV41" s="349"/>
      <c r="QFW41" s="349"/>
      <c r="QFX41" s="349"/>
      <c r="QFY41" s="349"/>
      <c r="QFZ41" s="349"/>
      <c r="QGA41" s="349"/>
      <c r="QGB41" s="349"/>
      <c r="QGC41" s="349"/>
      <c r="QGD41" s="349"/>
      <c r="QGE41" s="349"/>
      <c r="QGF41" s="349"/>
      <c r="QGG41" s="349"/>
      <c r="QGH41" s="349"/>
      <c r="QGI41" s="349"/>
      <c r="QGJ41" s="349"/>
      <c r="QGK41" s="349"/>
      <c r="QGL41" s="349"/>
      <c r="QGM41" s="349"/>
      <c r="QGN41" s="349"/>
      <c r="QGO41" s="349"/>
      <c r="QGP41" s="349"/>
      <c r="QGQ41" s="349"/>
      <c r="QGR41" s="349"/>
      <c r="QGS41" s="349"/>
      <c r="QGT41" s="349"/>
      <c r="QGU41" s="349"/>
      <c r="QGV41" s="349"/>
      <c r="QGW41" s="349"/>
      <c r="QGX41" s="349"/>
      <c r="QGY41" s="349"/>
      <c r="QGZ41" s="349"/>
      <c r="QHA41" s="349"/>
      <c r="QHB41" s="349"/>
      <c r="QHC41" s="349"/>
      <c r="QHD41" s="349"/>
      <c r="QHE41" s="349"/>
      <c r="QHF41" s="349"/>
      <c r="QHG41" s="349"/>
      <c r="QHH41" s="349"/>
      <c r="QHI41" s="349"/>
      <c r="QHJ41" s="349"/>
      <c r="QHK41" s="349"/>
      <c r="QHL41" s="349"/>
      <c r="QHM41" s="349"/>
      <c r="QHN41" s="349"/>
      <c r="QHO41" s="349"/>
      <c r="QHP41" s="349"/>
      <c r="QHQ41" s="349"/>
      <c r="QHR41" s="349"/>
      <c r="QHS41" s="349"/>
      <c r="QHT41" s="349"/>
      <c r="QHU41" s="349"/>
      <c r="QHV41" s="349"/>
      <c r="QHW41" s="349"/>
      <c r="QHX41" s="349"/>
      <c r="QHY41" s="349"/>
      <c r="QHZ41" s="349"/>
      <c r="QIA41" s="349"/>
      <c r="QIB41" s="349"/>
      <c r="QIC41" s="349"/>
      <c r="QID41" s="349"/>
      <c r="QIE41" s="349"/>
      <c r="QIF41" s="349"/>
      <c r="QIG41" s="349"/>
      <c r="QIH41" s="349"/>
      <c r="QII41" s="349"/>
      <c r="QIJ41" s="349"/>
      <c r="QIK41" s="349"/>
      <c r="QIL41" s="349"/>
      <c r="QIM41" s="349"/>
      <c r="QIN41" s="349"/>
      <c r="QIO41" s="349"/>
      <c r="QIP41" s="349"/>
      <c r="QIQ41" s="349"/>
      <c r="QIR41" s="349"/>
      <c r="QIS41" s="349"/>
      <c r="QIT41" s="349"/>
      <c r="QIU41" s="349"/>
      <c r="QIV41" s="349"/>
      <c r="QIW41" s="349"/>
      <c r="QIX41" s="349"/>
      <c r="QIY41" s="349"/>
      <c r="QIZ41" s="349"/>
      <c r="QJA41" s="349"/>
      <c r="QJB41" s="349"/>
      <c r="QJC41" s="349"/>
      <c r="QJD41" s="349"/>
      <c r="QJE41" s="349"/>
      <c r="QJF41" s="349"/>
      <c r="QJG41" s="349"/>
      <c r="QJH41" s="349"/>
      <c r="QJI41" s="349"/>
      <c r="QJJ41" s="349"/>
      <c r="QJK41" s="349"/>
      <c r="QJL41" s="349"/>
      <c r="QJM41" s="349"/>
      <c r="QJN41" s="349"/>
      <c r="QJO41" s="349"/>
      <c r="QJP41" s="349"/>
      <c r="QJQ41" s="349"/>
      <c r="QJR41" s="349"/>
      <c r="QJS41" s="349"/>
      <c r="QJT41" s="349"/>
      <c r="QJU41" s="349"/>
      <c r="QJV41" s="349"/>
      <c r="QJW41" s="349"/>
      <c r="QJX41" s="349"/>
      <c r="QJY41" s="349"/>
      <c r="QJZ41" s="349"/>
      <c r="QKA41" s="349"/>
      <c r="QKB41" s="349"/>
      <c r="QKC41" s="349"/>
      <c r="QKD41" s="349"/>
      <c r="QKE41" s="349"/>
      <c r="QKF41" s="349"/>
      <c r="QKG41" s="349"/>
      <c r="QKH41" s="349"/>
      <c r="QKI41" s="349"/>
      <c r="QKJ41" s="349"/>
      <c r="QKK41" s="349"/>
      <c r="QKL41" s="349"/>
      <c r="QKM41" s="349"/>
      <c r="QKN41" s="349"/>
      <c r="QKO41" s="349"/>
      <c r="QKP41" s="349"/>
      <c r="QKQ41" s="349"/>
      <c r="QKR41" s="349"/>
      <c r="QKS41" s="349"/>
      <c r="QKT41" s="349"/>
      <c r="QKU41" s="349"/>
      <c r="QKV41" s="349"/>
      <c r="QKW41" s="349"/>
      <c r="QKX41" s="349"/>
      <c r="QKY41" s="349"/>
      <c r="QKZ41" s="349"/>
      <c r="QLA41" s="349"/>
      <c r="QLB41" s="349"/>
      <c r="QLC41" s="349"/>
      <c r="QLD41" s="349"/>
      <c r="QLE41" s="349"/>
      <c r="QLF41" s="349"/>
      <c r="QLG41" s="349"/>
      <c r="QLH41" s="349"/>
      <c r="QLI41" s="349"/>
      <c r="QLJ41" s="349"/>
      <c r="QLK41" s="349"/>
      <c r="QLL41" s="349"/>
      <c r="QLM41" s="349"/>
      <c r="QLN41" s="349"/>
      <c r="QLO41" s="349"/>
      <c r="QLP41" s="349"/>
      <c r="QLQ41" s="349"/>
      <c r="QLR41" s="349"/>
      <c r="QLS41" s="349"/>
      <c r="QLT41" s="349"/>
      <c r="QLU41" s="349"/>
      <c r="QLV41" s="349"/>
      <c r="QLW41" s="349"/>
      <c r="QLX41" s="349"/>
      <c r="QLY41" s="349"/>
      <c r="QLZ41" s="349"/>
      <c r="QMA41" s="349"/>
      <c r="QMB41" s="349"/>
      <c r="QMC41" s="349"/>
      <c r="QMD41" s="349"/>
      <c r="QME41" s="349"/>
      <c r="QMF41" s="349"/>
      <c r="QMG41" s="349"/>
      <c r="QMH41" s="349"/>
      <c r="QMI41" s="349"/>
      <c r="QMJ41" s="349"/>
      <c r="QMK41" s="349"/>
      <c r="QML41" s="349"/>
      <c r="QMM41" s="349"/>
      <c r="QMN41" s="349"/>
      <c r="QMO41" s="349"/>
      <c r="QMP41" s="349"/>
      <c r="QMQ41" s="349"/>
      <c r="QMR41" s="349"/>
      <c r="QMS41" s="349"/>
      <c r="QMT41" s="349"/>
      <c r="QMU41" s="349"/>
      <c r="QMV41" s="349"/>
      <c r="QMW41" s="349"/>
      <c r="QMX41" s="349"/>
      <c r="QMY41" s="349"/>
      <c r="QMZ41" s="349"/>
      <c r="QNA41" s="349"/>
      <c r="QNB41" s="349"/>
      <c r="QNC41" s="349"/>
      <c r="QND41" s="349"/>
      <c r="QNE41" s="349"/>
      <c r="QNF41" s="349"/>
      <c r="QNG41" s="349"/>
      <c r="QNH41" s="349"/>
      <c r="QNI41" s="349"/>
      <c r="QNJ41" s="349"/>
      <c r="QNK41" s="349"/>
      <c r="QNL41" s="349"/>
      <c r="QNM41" s="349"/>
      <c r="QNN41" s="349"/>
      <c r="QNO41" s="349"/>
      <c r="QNP41" s="349"/>
      <c r="QNQ41" s="349"/>
      <c r="QNR41" s="349"/>
      <c r="QNS41" s="349"/>
      <c r="QNT41" s="349"/>
      <c r="QNU41" s="349"/>
      <c r="QNV41" s="349"/>
      <c r="QNW41" s="349"/>
      <c r="QNX41" s="349"/>
      <c r="QNY41" s="349"/>
      <c r="QNZ41" s="349"/>
      <c r="QOA41" s="349"/>
      <c r="QOB41" s="349"/>
      <c r="QOC41" s="349"/>
      <c r="QOD41" s="349"/>
      <c r="QOE41" s="349"/>
      <c r="QOF41" s="349"/>
      <c r="QOG41" s="349"/>
      <c r="QOH41" s="349"/>
      <c r="QOI41" s="349"/>
      <c r="QOJ41" s="349"/>
      <c r="QOK41" s="349"/>
      <c r="QOL41" s="349"/>
      <c r="QOM41" s="349"/>
      <c r="QON41" s="349"/>
      <c r="QOO41" s="349"/>
      <c r="QOP41" s="349"/>
      <c r="QOQ41" s="349"/>
      <c r="QOR41" s="349"/>
      <c r="QOS41" s="349"/>
      <c r="QOT41" s="349"/>
      <c r="QOU41" s="349"/>
      <c r="QOV41" s="349"/>
      <c r="QOW41" s="349"/>
      <c r="QOX41" s="349"/>
      <c r="QOY41" s="349"/>
      <c r="QOZ41" s="349"/>
      <c r="QPA41" s="349"/>
      <c r="QPB41" s="349"/>
      <c r="QPC41" s="349"/>
      <c r="QPD41" s="349"/>
      <c r="QPE41" s="349"/>
      <c r="QPF41" s="349"/>
      <c r="QPG41" s="349"/>
      <c r="QPH41" s="349"/>
      <c r="QPI41" s="349"/>
      <c r="QPJ41" s="349"/>
      <c r="QPK41" s="349"/>
      <c r="QPL41" s="349"/>
      <c r="QPM41" s="349"/>
      <c r="QPN41" s="349"/>
      <c r="QPO41" s="349"/>
      <c r="QPP41" s="349"/>
      <c r="QPQ41" s="349"/>
      <c r="QPR41" s="349"/>
      <c r="QPS41" s="349"/>
      <c r="QPT41" s="349"/>
      <c r="QPU41" s="349"/>
      <c r="QPV41" s="349"/>
      <c r="QPW41" s="349"/>
      <c r="QPX41" s="349"/>
      <c r="QPY41" s="349"/>
      <c r="QPZ41" s="349"/>
      <c r="QQA41" s="349"/>
      <c r="QQB41" s="349"/>
      <c r="QQC41" s="349"/>
      <c r="QQD41" s="349"/>
      <c r="QQE41" s="349"/>
      <c r="QQF41" s="349"/>
      <c r="QQG41" s="349"/>
      <c r="QQH41" s="349"/>
      <c r="QQI41" s="349"/>
      <c r="QQJ41" s="349"/>
      <c r="QQK41" s="349"/>
      <c r="QQL41" s="349"/>
      <c r="QQM41" s="349"/>
      <c r="QQN41" s="349"/>
      <c r="QQO41" s="349"/>
      <c r="QQP41" s="349"/>
      <c r="QQQ41" s="349"/>
      <c r="QQR41" s="349"/>
      <c r="QQS41" s="349"/>
      <c r="QQT41" s="349"/>
      <c r="QQU41" s="349"/>
      <c r="QQV41" s="349"/>
      <c r="QQW41" s="349"/>
      <c r="QQX41" s="349"/>
      <c r="QQY41" s="349"/>
      <c r="QQZ41" s="349"/>
      <c r="QRA41" s="349"/>
      <c r="QRB41" s="349"/>
      <c r="QRC41" s="349"/>
      <c r="QRD41" s="349"/>
      <c r="QRE41" s="349"/>
      <c r="QRF41" s="349"/>
      <c r="QRG41" s="349"/>
      <c r="QRH41" s="349"/>
      <c r="QRI41" s="349"/>
      <c r="QRJ41" s="349"/>
      <c r="QRK41" s="349"/>
      <c r="QRL41" s="349"/>
      <c r="QRM41" s="349"/>
      <c r="QRN41" s="349"/>
      <c r="QRO41" s="349"/>
      <c r="QRP41" s="349"/>
      <c r="QRQ41" s="349"/>
      <c r="QRR41" s="349"/>
      <c r="QRS41" s="349"/>
      <c r="QRT41" s="349"/>
      <c r="QRU41" s="349"/>
      <c r="QRV41" s="349"/>
      <c r="QRW41" s="349"/>
      <c r="QRX41" s="349"/>
      <c r="QRY41" s="349"/>
      <c r="QRZ41" s="349"/>
      <c r="QSA41" s="349"/>
      <c r="QSB41" s="349"/>
      <c r="QSC41" s="349"/>
      <c r="QSD41" s="349"/>
      <c r="QSE41" s="349"/>
      <c r="QSF41" s="349"/>
      <c r="QSG41" s="349"/>
      <c r="QSH41" s="349"/>
      <c r="QSI41" s="349"/>
      <c r="QSJ41" s="349"/>
      <c r="QSK41" s="349"/>
      <c r="QSL41" s="349"/>
      <c r="QSM41" s="349"/>
      <c r="QSN41" s="349"/>
      <c r="QSO41" s="349"/>
      <c r="QSP41" s="349"/>
      <c r="QSQ41" s="349"/>
      <c r="QSR41" s="349"/>
      <c r="QSS41" s="349"/>
      <c r="QST41" s="349"/>
      <c r="QSU41" s="349"/>
      <c r="QSV41" s="349"/>
      <c r="QSW41" s="349"/>
      <c r="QSX41" s="349"/>
      <c r="QSY41" s="349"/>
      <c r="QSZ41" s="349"/>
      <c r="QTA41" s="349"/>
      <c r="QTB41" s="349"/>
      <c r="QTC41" s="349"/>
      <c r="QTD41" s="349"/>
      <c r="QTE41" s="349"/>
      <c r="QTF41" s="349"/>
      <c r="QTG41" s="349"/>
      <c r="QTH41" s="349"/>
      <c r="QTI41" s="349"/>
      <c r="QTJ41" s="349"/>
      <c r="QTK41" s="349"/>
      <c r="QTL41" s="349"/>
      <c r="QTM41" s="349"/>
      <c r="QTN41" s="349"/>
      <c r="QTO41" s="349"/>
      <c r="QTP41" s="349"/>
      <c r="QTQ41" s="349"/>
      <c r="QTR41" s="349"/>
      <c r="QTS41" s="349"/>
      <c r="QTT41" s="349"/>
      <c r="QTU41" s="349"/>
      <c r="QTV41" s="349"/>
      <c r="QTW41" s="349"/>
      <c r="QTX41" s="349"/>
      <c r="QTY41" s="349"/>
      <c r="QTZ41" s="349"/>
      <c r="QUA41" s="349"/>
      <c r="QUB41" s="349"/>
      <c r="QUC41" s="349"/>
      <c r="QUD41" s="349"/>
      <c r="QUE41" s="349"/>
      <c r="QUF41" s="349"/>
      <c r="QUG41" s="349"/>
      <c r="QUH41" s="349"/>
      <c r="QUI41" s="349"/>
      <c r="QUJ41" s="349"/>
      <c r="QUK41" s="349"/>
      <c r="QUL41" s="349"/>
      <c r="QUM41" s="349"/>
      <c r="QUN41" s="349"/>
      <c r="QUO41" s="349"/>
      <c r="QUP41" s="349"/>
      <c r="QUQ41" s="349"/>
      <c r="QUR41" s="349"/>
      <c r="QUS41" s="349"/>
      <c r="QUT41" s="349"/>
      <c r="QUU41" s="349"/>
      <c r="QUV41" s="349"/>
      <c r="QUW41" s="349"/>
      <c r="QUX41" s="349"/>
      <c r="QUY41" s="349"/>
      <c r="QUZ41" s="349"/>
      <c r="QVA41" s="349"/>
      <c r="QVB41" s="349"/>
      <c r="QVC41" s="349"/>
      <c r="QVD41" s="349"/>
      <c r="QVE41" s="349"/>
      <c r="QVF41" s="349"/>
      <c r="QVG41" s="349"/>
      <c r="QVH41" s="349"/>
      <c r="QVI41" s="349"/>
      <c r="QVJ41" s="349"/>
      <c r="QVK41" s="349"/>
      <c r="QVL41" s="349"/>
      <c r="QVM41" s="349"/>
      <c r="QVN41" s="349"/>
      <c r="QVO41" s="349"/>
      <c r="QVP41" s="349"/>
      <c r="QVQ41" s="349"/>
      <c r="QVR41" s="349"/>
      <c r="QVS41" s="349"/>
      <c r="QVT41" s="349"/>
      <c r="QVU41" s="349"/>
      <c r="QVV41" s="349"/>
      <c r="QVW41" s="349"/>
      <c r="QVX41" s="349"/>
      <c r="QVY41" s="349"/>
      <c r="QVZ41" s="349"/>
      <c r="QWA41" s="349"/>
      <c r="QWB41" s="349"/>
      <c r="QWC41" s="349"/>
      <c r="QWD41" s="349"/>
      <c r="QWE41" s="349"/>
      <c r="QWF41" s="349"/>
      <c r="QWG41" s="349"/>
      <c r="QWH41" s="349"/>
      <c r="QWI41" s="349"/>
      <c r="QWJ41" s="349"/>
      <c r="QWK41" s="349"/>
      <c r="QWL41" s="349"/>
      <c r="QWM41" s="349"/>
      <c r="QWN41" s="349"/>
      <c r="QWO41" s="349"/>
      <c r="QWP41" s="349"/>
      <c r="QWQ41" s="349"/>
      <c r="QWR41" s="349"/>
      <c r="QWS41" s="349"/>
      <c r="QWT41" s="349"/>
      <c r="QWU41" s="349"/>
      <c r="QWV41" s="349"/>
      <c r="QWW41" s="349"/>
      <c r="QWX41" s="349"/>
      <c r="QWY41" s="349"/>
      <c r="QWZ41" s="349"/>
      <c r="QXA41" s="349"/>
      <c r="QXB41" s="349"/>
      <c r="QXC41" s="349"/>
      <c r="QXD41" s="349"/>
      <c r="QXE41" s="349"/>
      <c r="QXF41" s="349"/>
      <c r="QXG41" s="349"/>
      <c r="QXH41" s="349"/>
      <c r="QXI41" s="349"/>
      <c r="QXJ41" s="349"/>
      <c r="QXK41" s="349"/>
      <c r="QXL41" s="349"/>
      <c r="QXM41" s="349"/>
      <c r="QXN41" s="349"/>
      <c r="QXO41" s="349"/>
      <c r="QXP41" s="349"/>
      <c r="QXQ41" s="349"/>
      <c r="QXR41" s="349"/>
      <c r="QXS41" s="349"/>
      <c r="QXT41" s="349"/>
      <c r="QXU41" s="349"/>
      <c r="QXV41" s="349"/>
      <c r="QXW41" s="349"/>
      <c r="QXX41" s="349"/>
      <c r="QXY41" s="349"/>
      <c r="QXZ41" s="349"/>
      <c r="QYA41" s="349"/>
      <c r="QYB41" s="349"/>
      <c r="QYC41" s="349"/>
      <c r="QYD41" s="349"/>
      <c r="QYE41" s="349"/>
      <c r="QYF41" s="349"/>
      <c r="QYG41" s="349"/>
      <c r="QYH41" s="349"/>
      <c r="QYI41" s="349"/>
      <c r="QYJ41" s="349"/>
      <c r="QYK41" s="349"/>
      <c r="QYL41" s="349"/>
      <c r="QYM41" s="349"/>
      <c r="QYN41" s="349"/>
      <c r="QYO41" s="349"/>
      <c r="QYP41" s="349"/>
      <c r="QYQ41" s="349"/>
      <c r="QYR41" s="349"/>
      <c r="QYS41" s="349"/>
      <c r="QYT41" s="349"/>
      <c r="QYU41" s="349"/>
      <c r="QYV41" s="349"/>
      <c r="QYW41" s="349"/>
      <c r="QYX41" s="349"/>
      <c r="QYY41" s="349"/>
      <c r="QYZ41" s="349"/>
      <c r="QZA41" s="349"/>
      <c r="QZB41" s="349"/>
      <c r="QZC41" s="349"/>
      <c r="QZD41" s="349"/>
      <c r="QZE41" s="349"/>
      <c r="QZF41" s="349"/>
      <c r="QZG41" s="349"/>
      <c r="QZH41" s="349"/>
      <c r="QZI41" s="349"/>
      <c r="QZJ41" s="349"/>
      <c r="QZK41" s="349"/>
      <c r="QZL41" s="349"/>
      <c r="QZM41" s="349"/>
      <c r="QZN41" s="349"/>
      <c r="QZO41" s="349"/>
      <c r="QZP41" s="349"/>
      <c r="QZQ41" s="349"/>
      <c r="QZR41" s="349"/>
      <c r="QZS41" s="349"/>
      <c r="QZT41" s="349"/>
      <c r="QZU41" s="349"/>
      <c r="QZV41" s="349"/>
      <c r="QZW41" s="349"/>
      <c r="QZX41" s="349"/>
      <c r="QZY41" s="349"/>
      <c r="QZZ41" s="349"/>
      <c r="RAA41" s="349"/>
      <c r="RAB41" s="349"/>
      <c r="RAC41" s="349"/>
      <c r="RAD41" s="349"/>
      <c r="RAE41" s="349"/>
      <c r="RAF41" s="349"/>
      <c r="RAG41" s="349"/>
      <c r="RAH41" s="349"/>
      <c r="RAI41" s="349"/>
      <c r="RAJ41" s="349"/>
      <c r="RAK41" s="349"/>
      <c r="RAL41" s="349"/>
      <c r="RAM41" s="349"/>
      <c r="RAN41" s="349"/>
      <c r="RAO41" s="349"/>
      <c r="RAP41" s="349"/>
      <c r="RAQ41" s="349"/>
      <c r="RAR41" s="349"/>
      <c r="RAS41" s="349"/>
      <c r="RAT41" s="349"/>
      <c r="RAU41" s="349"/>
      <c r="RAV41" s="349"/>
      <c r="RAW41" s="349"/>
      <c r="RAX41" s="349"/>
      <c r="RAY41" s="349"/>
      <c r="RAZ41" s="349"/>
      <c r="RBA41" s="349"/>
      <c r="RBB41" s="349"/>
      <c r="RBC41" s="349"/>
      <c r="RBD41" s="349"/>
      <c r="RBE41" s="349"/>
      <c r="RBF41" s="349"/>
      <c r="RBG41" s="349"/>
      <c r="RBH41" s="349"/>
      <c r="RBI41" s="349"/>
      <c r="RBJ41" s="349"/>
      <c r="RBK41" s="349"/>
      <c r="RBL41" s="349"/>
      <c r="RBM41" s="349"/>
      <c r="RBN41" s="349"/>
      <c r="RBO41" s="349"/>
      <c r="RBP41" s="349"/>
      <c r="RBQ41" s="349"/>
      <c r="RBR41" s="349"/>
      <c r="RBS41" s="349"/>
      <c r="RBT41" s="349"/>
      <c r="RBU41" s="349"/>
      <c r="RBV41" s="349"/>
      <c r="RBW41" s="349"/>
      <c r="RBX41" s="349"/>
      <c r="RBY41" s="349"/>
      <c r="RBZ41" s="349"/>
      <c r="RCA41" s="349"/>
      <c r="RCB41" s="349"/>
      <c r="RCC41" s="349"/>
      <c r="RCD41" s="349"/>
      <c r="RCE41" s="349"/>
      <c r="RCF41" s="349"/>
      <c r="RCG41" s="349"/>
      <c r="RCH41" s="349"/>
      <c r="RCI41" s="349"/>
      <c r="RCJ41" s="349"/>
      <c r="RCK41" s="349"/>
      <c r="RCL41" s="349"/>
      <c r="RCM41" s="349"/>
      <c r="RCN41" s="349"/>
      <c r="RCO41" s="349"/>
      <c r="RCP41" s="349"/>
      <c r="RCQ41" s="349"/>
      <c r="RCR41" s="349"/>
      <c r="RCS41" s="349"/>
      <c r="RCT41" s="349"/>
      <c r="RCU41" s="349"/>
      <c r="RCV41" s="349"/>
      <c r="RCW41" s="349"/>
      <c r="RCX41" s="349"/>
      <c r="RCY41" s="349"/>
      <c r="RCZ41" s="349"/>
      <c r="RDA41" s="349"/>
      <c r="RDB41" s="349"/>
      <c r="RDC41" s="349"/>
      <c r="RDD41" s="349"/>
      <c r="RDE41" s="349"/>
      <c r="RDF41" s="349"/>
      <c r="RDG41" s="349"/>
      <c r="RDH41" s="349"/>
      <c r="RDI41" s="349"/>
      <c r="RDJ41" s="349"/>
      <c r="RDK41" s="349"/>
      <c r="RDL41" s="349"/>
      <c r="RDM41" s="349"/>
      <c r="RDN41" s="349"/>
      <c r="RDO41" s="349"/>
      <c r="RDP41" s="349"/>
      <c r="RDQ41" s="349"/>
      <c r="RDR41" s="349"/>
      <c r="RDS41" s="349"/>
      <c r="RDT41" s="349"/>
      <c r="RDU41" s="349"/>
      <c r="RDV41" s="349"/>
      <c r="RDW41" s="349"/>
      <c r="RDX41" s="349"/>
      <c r="RDY41" s="349"/>
      <c r="RDZ41" s="349"/>
      <c r="REA41" s="349"/>
      <c r="REB41" s="349"/>
      <c r="REC41" s="349"/>
      <c r="RED41" s="349"/>
      <c r="REE41" s="349"/>
      <c r="REF41" s="349"/>
      <c r="REG41" s="349"/>
      <c r="REH41" s="349"/>
      <c r="REI41" s="349"/>
      <c r="REJ41" s="349"/>
      <c r="REK41" s="349"/>
      <c r="REL41" s="349"/>
      <c r="REM41" s="349"/>
      <c r="REN41" s="349"/>
      <c r="REO41" s="349"/>
      <c r="REP41" s="349"/>
      <c r="REQ41" s="349"/>
      <c r="RER41" s="349"/>
      <c r="RES41" s="349"/>
      <c r="RET41" s="349"/>
      <c r="REU41" s="349"/>
      <c r="REV41" s="349"/>
      <c r="REW41" s="349"/>
      <c r="REX41" s="349"/>
      <c r="REY41" s="349"/>
      <c r="REZ41" s="349"/>
      <c r="RFA41" s="349"/>
      <c r="RFB41" s="349"/>
      <c r="RFC41" s="349"/>
      <c r="RFD41" s="349"/>
      <c r="RFE41" s="349"/>
      <c r="RFF41" s="349"/>
      <c r="RFG41" s="349"/>
      <c r="RFH41" s="349"/>
      <c r="RFI41" s="349"/>
      <c r="RFJ41" s="349"/>
      <c r="RFK41" s="349"/>
      <c r="RFL41" s="349"/>
      <c r="RFM41" s="349"/>
      <c r="RFN41" s="349"/>
      <c r="RFO41" s="349"/>
      <c r="RFP41" s="349"/>
      <c r="RFQ41" s="349"/>
      <c r="RFR41" s="349"/>
      <c r="RFS41" s="349"/>
      <c r="RFT41" s="349"/>
      <c r="RFU41" s="349"/>
      <c r="RFV41" s="349"/>
      <c r="RFW41" s="349"/>
      <c r="RFX41" s="349"/>
      <c r="RFY41" s="349"/>
      <c r="RFZ41" s="349"/>
      <c r="RGA41" s="349"/>
      <c r="RGB41" s="349"/>
      <c r="RGC41" s="349"/>
      <c r="RGD41" s="349"/>
      <c r="RGE41" s="349"/>
      <c r="RGF41" s="349"/>
      <c r="RGG41" s="349"/>
      <c r="RGH41" s="349"/>
      <c r="RGI41" s="349"/>
      <c r="RGJ41" s="349"/>
      <c r="RGK41" s="349"/>
      <c r="RGL41" s="349"/>
      <c r="RGM41" s="349"/>
      <c r="RGN41" s="349"/>
      <c r="RGO41" s="349"/>
      <c r="RGP41" s="349"/>
      <c r="RGQ41" s="349"/>
      <c r="RGR41" s="349"/>
      <c r="RGS41" s="349"/>
      <c r="RGT41" s="349"/>
      <c r="RGU41" s="349"/>
      <c r="RGV41" s="349"/>
      <c r="RGW41" s="349"/>
      <c r="RGX41" s="349"/>
      <c r="RGY41" s="349"/>
      <c r="RGZ41" s="349"/>
      <c r="RHA41" s="349"/>
      <c r="RHB41" s="349"/>
      <c r="RHC41" s="349"/>
      <c r="RHD41" s="349"/>
      <c r="RHE41" s="349"/>
      <c r="RHF41" s="349"/>
      <c r="RHG41" s="349"/>
      <c r="RHH41" s="349"/>
      <c r="RHI41" s="349"/>
      <c r="RHJ41" s="349"/>
      <c r="RHK41" s="349"/>
      <c r="RHL41" s="349"/>
      <c r="RHM41" s="349"/>
      <c r="RHN41" s="349"/>
      <c r="RHO41" s="349"/>
      <c r="RHP41" s="349"/>
      <c r="RHQ41" s="349"/>
      <c r="RHR41" s="349"/>
      <c r="RHS41" s="349"/>
      <c r="RHT41" s="349"/>
      <c r="RHU41" s="349"/>
      <c r="RHV41" s="349"/>
      <c r="RHW41" s="349"/>
      <c r="RHX41" s="349"/>
      <c r="RHY41" s="349"/>
      <c r="RHZ41" s="349"/>
      <c r="RIA41" s="349"/>
      <c r="RIB41" s="349"/>
      <c r="RIC41" s="349"/>
      <c r="RID41" s="349"/>
      <c r="RIE41" s="349"/>
      <c r="RIF41" s="349"/>
      <c r="RIG41" s="349"/>
      <c r="RIH41" s="349"/>
      <c r="RII41" s="349"/>
      <c r="RIJ41" s="349"/>
      <c r="RIK41" s="349"/>
      <c r="RIL41" s="349"/>
      <c r="RIM41" s="349"/>
      <c r="RIN41" s="349"/>
      <c r="RIO41" s="349"/>
      <c r="RIP41" s="349"/>
      <c r="RIQ41" s="349"/>
      <c r="RIR41" s="349"/>
      <c r="RIS41" s="349"/>
      <c r="RIT41" s="349"/>
      <c r="RIU41" s="349"/>
      <c r="RIV41" s="349"/>
      <c r="RIW41" s="349"/>
      <c r="RIX41" s="349"/>
      <c r="RIY41" s="349"/>
      <c r="RIZ41" s="349"/>
      <c r="RJA41" s="349"/>
      <c r="RJB41" s="349"/>
      <c r="RJC41" s="349"/>
      <c r="RJD41" s="349"/>
      <c r="RJE41" s="349"/>
      <c r="RJF41" s="349"/>
      <c r="RJG41" s="349"/>
      <c r="RJH41" s="349"/>
      <c r="RJI41" s="349"/>
      <c r="RJJ41" s="349"/>
      <c r="RJK41" s="349"/>
      <c r="RJL41" s="349"/>
      <c r="RJM41" s="349"/>
      <c r="RJN41" s="349"/>
      <c r="RJO41" s="349"/>
      <c r="RJP41" s="349"/>
      <c r="RJQ41" s="349"/>
      <c r="RJR41" s="349"/>
      <c r="RJS41" s="349"/>
      <c r="RJT41" s="349"/>
      <c r="RJU41" s="349"/>
      <c r="RJV41" s="349"/>
      <c r="RJW41" s="349"/>
      <c r="RJX41" s="349"/>
      <c r="RJY41" s="349"/>
      <c r="RJZ41" s="349"/>
      <c r="RKA41" s="349"/>
      <c r="RKB41" s="349"/>
      <c r="RKC41" s="349"/>
      <c r="RKD41" s="349"/>
      <c r="RKE41" s="349"/>
      <c r="RKF41" s="349"/>
      <c r="RKG41" s="349"/>
      <c r="RKH41" s="349"/>
      <c r="RKI41" s="349"/>
      <c r="RKJ41" s="349"/>
      <c r="RKK41" s="349"/>
      <c r="RKL41" s="349"/>
      <c r="RKM41" s="349"/>
      <c r="RKN41" s="349"/>
      <c r="RKO41" s="349"/>
      <c r="RKP41" s="349"/>
      <c r="RKQ41" s="349"/>
      <c r="RKR41" s="349"/>
      <c r="RKS41" s="349"/>
      <c r="RKT41" s="349"/>
      <c r="RKU41" s="349"/>
      <c r="RKV41" s="349"/>
      <c r="RKW41" s="349"/>
      <c r="RKX41" s="349"/>
      <c r="RKY41" s="349"/>
      <c r="RKZ41" s="349"/>
      <c r="RLA41" s="349"/>
      <c r="RLB41" s="349"/>
      <c r="RLC41" s="349"/>
      <c r="RLD41" s="349"/>
      <c r="RLE41" s="349"/>
      <c r="RLF41" s="349"/>
      <c r="RLG41" s="349"/>
      <c r="RLH41" s="349"/>
      <c r="RLI41" s="349"/>
      <c r="RLJ41" s="349"/>
      <c r="RLK41" s="349"/>
      <c r="RLL41" s="349"/>
      <c r="RLM41" s="349"/>
      <c r="RLN41" s="349"/>
      <c r="RLO41" s="349"/>
      <c r="RLP41" s="349"/>
      <c r="RLQ41" s="349"/>
      <c r="RLR41" s="349"/>
      <c r="RLS41" s="349"/>
      <c r="RLT41" s="349"/>
      <c r="RLU41" s="349"/>
      <c r="RLV41" s="349"/>
      <c r="RLW41" s="349"/>
      <c r="RLX41" s="349"/>
      <c r="RLY41" s="349"/>
      <c r="RLZ41" s="349"/>
      <c r="RMA41" s="349"/>
      <c r="RMB41" s="349"/>
      <c r="RMC41" s="349"/>
      <c r="RMD41" s="349"/>
      <c r="RME41" s="349"/>
      <c r="RMF41" s="349"/>
      <c r="RMG41" s="349"/>
      <c r="RMH41" s="349"/>
      <c r="RMI41" s="349"/>
      <c r="RMJ41" s="349"/>
      <c r="RMK41" s="349"/>
      <c r="RML41" s="349"/>
      <c r="RMM41" s="349"/>
      <c r="RMN41" s="349"/>
      <c r="RMO41" s="349"/>
      <c r="RMP41" s="349"/>
      <c r="RMQ41" s="349"/>
      <c r="RMR41" s="349"/>
      <c r="RMS41" s="349"/>
      <c r="RMT41" s="349"/>
      <c r="RMU41" s="349"/>
      <c r="RMV41" s="349"/>
      <c r="RMW41" s="349"/>
      <c r="RMX41" s="349"/>
      <c r="RMY41" s="349"/>
      <c r="RMZ41" s="349"/>
      <c r="RNA41" s="349"/>
      <c r="RNB41" s="349"/>
      <c r="RNC41" s="349"/>
      <c r="RND41" s="349"/>
      <c r="RNE41" s="349"/>
      <c r="RNF41" s="349"/>
      <c r="RNG41" s="349"/>
      <c r="RNH41" s="349"/>
      <c r="RNI41" s="349"/>
      <c r="RNJ41" s="349"/>
      <c r="RNK41" s="349"/>
      <c r="RNL41" s="349"/>
      <c r="RNM41" s="349"/>
      <c r="RNN41" s="349"/>
      <c r="RNO41" s="349"/>
      <c r="RNP41" s="349"/>
      <c r="RNQ41" s="349"/>
      <c r="RNR41" s="349"/>
      <c r="RNS41" s="349"/>
      <c r="RNT41" s="349"/>
      <c r="RNU41" s="349"/>
      <c r="RNV41" s="349"/>
      <c r="RNW41" s="349"/>
      <c r="RNX41" s="349"/>
      <c r="RNY41" s="349"/>
      <c r="RNZ41" s="349"/>
      <c r="ROA41" s="349"/>
      <c r="ROB41" s="349"/>
      <c r="ROC41" s="349"/>
      <c r="ROD41" s="349"/>
      <c r="ROE41" s="349"/>
      <c r="ROF41" s="349"/>
      <c r="ROG41" s="349"/>
      <c r="ROH41" s="349"/>
      <c r="ROI41" s="349"/>
      <c r="ROJ41" s="349"/>
      <c r="ROK41" s="349"/>
      <c r="ROL41" s="349"/>
      <c r="ROM41" s="349"/>
      <c r="RON41" s="349"/>
      <c r="ROO41" s="349"/>
      <c r="ROP41" s="349"/>
      <c r="ROQ41" s="349"/>
      <c r="ROR41" s="349"/>
      <c r="ROS41" s="349"/>
      <c r="ROT41" s="349"/>
      <c r="ROU41" s="349"/>
      <c r="ROV41" s="349"/>
      <c r="ROW41" s="349"/>
      <c r="ROX41" s="349"/>
      <c r="ROY41" s="349"/>
      <c r="ROZ41" s="349"/>
      <c r="RPA41" s="349"/>
      <c r="RPB41" s="349"/>
      <c r="RPC41" s="349"/>
      <c r="RPD41" s="349"/>
      <c r="RPE41" s="349"/>
      <c r="RPF41" s="349"/>
      <c r="RPG41" s="349"/>
      <c r="RPH41" s="349"/>
      <c r="RPI41" s="349"/>
      <c r="RPJ41" s="349"/>
      <c r="RPK41" s="349"/>
      <c r="RPL41" s="349"/>
      <c r="RPM41" s="349"/>
      <c r="RPN41" s="349"/>
      <c r="RPO41" s="349"/>
      <c r="RPP41" s="349"/>
      <c r="RPQ41" s="349"/>
      <c r="RPR41" s="349"/>
      <c r="RPS41" s="349"/>
      <c r="RPT41" s="349"/>
      <c r="RPU41" s="349"/>
      <c r="RPV41" s="349"/>
      <c r="RPW41" s="349"/>
      <c r="RPX41" s="349"/>
      <c r="RPY41" s="349"/>
      <c r="RPZ41" s="349"/>
      <c r="RQA41" s="349"/>
      <c r="RQB41" s="349"/>
      <c r="RQC41" s="349"/>
      <c r="RQD41" s="349"/>
      <c r="RQE41" s="349"/>
      <c r="RQF41" s="349"/>
      <c r="RQG41" s="349"/>
      <c r="RQH41" s="349"/>
      <c r="RQI41" s="349"/>
      <c r="RQJ41" s="349"/>
      <c r="RQK41" s="349"/>
      <c r="RQL41" s="349"/>
      <c r="RQM41" s="349"/>
      <c r="RQN41" s="349"/>
      <c r="RQO41" s="349"/>
      <c r="RQP41" s="349"/>
      <c r="RQQ41" s="349"/>
      <c r="RQR41" s="349"/>
      <c r="RQS41" s="349"/>
      <c r="RQT41" s="349"/>
      <c r="RQU41" s="349"/>
      <c r="RQV41" s="349"/>
      <c r="RQW41" s="349"/>
      <c r="RQX41" s="349"/>
      <c r="RQY41" s="349"/>
      <c r="RQZ41" s="349"/>
      <c r="RRA41" s="349"/>
      <c r="RRB41" s="349"/>
      <c r="RRC41" s="349"/>
      <c r="RRD41" s="349"/>
      <c r="RRE41" s="349"/>
      <c r="RRF41" s="349"/>
      <c r="RRG41" s="349"/>
      <c r="RRH41" s="349"/>
      <c r="RRI41" s="349"/>
      <c r="RRJ41" s="349"/>
      <c r="RRK41" s="349"/>
      <c r="RRL41" s="349"/>
      <c r="RRM41" s="349"/>
      <c r="RRN41" s="349"/>
      <c r="RRO41" s="349"/>
      <c r="RRP41" s="349"/>
      <c r="RRQ41" s="349"/>
      <c r="RRR41" s="349"/>
      <c r="RRS41" s="349"/>
      <c r="RRT41" s="349"/>
      <c r="RRU41" s="349"/>
      <c r="RRV41" s="349"/>
      <c r="RRW41" s="349"/>
      <c r="RRX41" s="349"/>
      <c r="RRY41" s="349"/>
      <c r="RRZ41" s="349"/>
      <c r="RSA41" s="349"/>
      <c r="RSB41" s="349"/>
      <c r="RSC41" s="349"/>
      <c r="RSD41" s="349"/>
      <c r="RSE41" s="349"/>
      <c r="RSF41" s="349"/>
      <c r="RSG41" s="349"/>
      <c r="RSH41" s="349"/>
      <c r="RSI41" s="349"/>
      <c r="RSJ41" s="349"/>
      <c r="RSK41" s="349"/>
      <c r="RSL41" s="349"/>
      <c r="RSM41" s="349"/>
      <c r="RSN41" s="349"/>
      <c r="RSO41" s="349"/>
      <c r="RSP41" s="349"/>
      <c r="RSQ41" s="349"/>
      <c r="RSR41" s="349"/>
      <c r="RSS41" s="349"/>
      <c r="RST41" s="349"/>
      <c r="RSU41" s="349"/>
      <c r="RSV41" s="349"/>
      <c r="RSW41" s="349"/>
      <c r="RSX41" s="349"/>
      <c r="RSY41" s="349"/>
      <c r="RSZ41" s="349"/>
      <c r="RTA41" s="349"/>
      <c r="RTB41" s="349"/>
      <c r="RTC41" s="349"/>
      <c r="RTD41" s="349"/>
      <c r="RTE41" s="349"/>
      <c r="RTF41" s="349"/>
      <c r="RTG41" s="349"/>
      <c r="RTH41" s="349"/>
      <c r="RTI41" s="349"/>
      <c r="RTJ41" s="349"/>
      <c r="RTK41" s="349"/>
      <c r="RTL41" s="349"/>
      <c r="RTM41" s="349"/>
      <c r="RTN41" s="349"/>
      <c r="RTO41" s="349"/>
      <c r="RTP41" s="349"/>
      <c r="RTQ41" s="349"/>
      <c r="RTR41" s="349"/>
      <c r="RTS41" s="349"/>
      <c r="RTT41" s="349"/>
      <c r="RTU41" s="349"/>
      <c r="RTV41" s="349"/>
      <c r="RTW41" s="349"/>
      <c r="RTX41" s="349"/>
      <c r="RTY41" s="349"/>
      <c r="RTZ41" s="349"/>
      <c r="RUA41" s="349"/>
      <c r="RUB41" s="349"/>
      <c r="RUC41" s="349"/>
      <c r="RUD41" s="349"/>
      <c r="RUE41" s="349"/>
      <c r="RUF41" s="349"/>
      <c r="RUG41" s="349"/>
      <c r="RUH41" s="349"/>
      <c r="RUI41" s="349"/>
      <c r="RUJ41" s="349"/>
      <c r="RUK41" s="349"/>
      <c r="RUL41" s="349"/>
      <c r="RUM41" s="349"/>
      <c r="RUN41" s="349"/>
      <c r="RUO41" s="349"/>
      <c r="RUP41" s="349"/>
      <c r="RUQ41" s="349"/>
      <c r="RUR41" s="349"/>
      <c r="RUS41" s="349"/>
      <c r="RUT41" s="349"/>
      <c r="RUU41" s="349"/>
      <c r="RUV41" s="349"/>
      <c r="RUW41" s="349"/>
      <c r="RUX41" s="349"/>
      <c r="RUY41" s="349"/>
      <c r="RUZ41" s="349"/>
      <c r="RVA41" s="349"/>
      <c r="RVB41" s="349"/>
      <c r="RVC41" s="349"/>
      <c r="RVD41" s="349"/>
      <c r="RVE41" s="349"/>
      <c r="RVF41" s="349"/>
      <c r="RVG41" s="349"/>
      <c r="RVH41" s="349"/>
      <c r="RVI41" s="349"/>
      <c r="RVJ41" s="349"/>
      <c r="RVK41" s="349"/>
      <c r="RVL41" s="349"/>
      <c r="RVM41" s="349"/>
      <c r="RVN41" s="349"/>
      <c r="RVO41" s="349"/>
      <c r="RVP41" s="349"/>
      <c r="RVQ41" s="349"/>
      <c r="RVR41" s="349"/>
      <c r="RVS41" s="349"/>
      <c r="RVT41" s="349"/>
      <c r="RVU41" s="349"/>
      <c r="RVV41" s="349"/>
      <c r="RVW41" s="349"/>
      <c r="RVX41" s="349"/>
      <c r="RVY41" s="349"/>
      <c r="RVZ41" s="349"/>
      <c r="RWA41" s="349"/>
      <c r="RWB41" s="349"/>
      <c r="RWC41" s="349"/>
      <c r="RWD41" s="349"/>
      <c r="RWE41" s="349"/>
      <c r="RWF41" s="349"/>
      <c r="RWG41" s="349"/>
      <c r="RWH41" s="349"/>
      <c r="RWI41" s="349"/>
      <c r="RWJ41" s="349"/>
      <c r="RWK41" s="349"/>
      <c r="RWL41" s="349"/>
      <c r="RWM41" s="349"/>
      <c r="RWN41" s="349"/>
      <c r="RWO41" s="349"/>
      <c r="RWP41" s="349"/>
      <c r="RWQ41" s="349"/>
      <c r="RWR41" s="349"/>
      <c r="RWS41" s="349"/>
      <c r="RWT41" s="349"/>
      <c r="RWU41" s="349"/>
      <c r="RWV41" s="349"/>
      <c r="RWW41" s="349"/>
      <c r="RWX41" s="349"/>
      <c r="RWY41" s="349"/>
      <c r="RWZ41" s="349"/>
      <c r="RXA41" s="349"/>
      <c r="RXB41" s="349"/>
      <c r="RXC41" s="349"/>
      <c r="RXD41" s="349"/>
      <c r="RXE41" s="349"/>
      <c r="RXF41" s="349"/>
      <c r="RXG41" s="349"/>
      <c r="RXH41" s="349"/>
      <c r="RXI41" s="349"/>
      <c r="RXJ41" s="349"/>
      <c r="RXK41" s="349"/>
      <c r="RXL41" s="349"/>
      <c r="RXM41" s="349"/>
      <c r="RXN41" s="349"/>
      <c r="RXO41" s="349"/>
      <c r="RXP41" s="349"/>
      <c r="RXQ41" s="349"/>
      <c r="RXR41" s="349"/>
      <c r="RXS41" s="349"/>
      <c r="RXT41" s="349"/>
      <c r="RXU41" s="349"/>
      <c r="RXV41" s="349"/>
      <c r="RXW41" s="349"/>
      <c r="RXX41" s="349"/>
      <c r="RXY41" s="349"/>
      <c r="RXZ41" s="349"/>
      <c r="RYA41" s="349"/>
      <c r="RYB41" s="349"/>
      <c r="RYC41" s="349"/>
      <c r="RYD41" s="349"/>
      <c r="RYE41" s="349"/>
      <c r="RYF41" s="349"/>
      <c r="RYG41" s="349"/>
      <c r="RYH41" s="349"/>
      <c r="RYI41" s="349"/>
      <c r="RYJ41" s="349"/>
      <c r="RYK41" s="349"/>
      <c r="RYL41" s="349"/>
      <c r="RYM41" s="349"/>
      <c r="RYN41" s="349"/>
      <c r="RYO41" s="349"/>
      <c r="RYP41" s="349"/>
      <c r="RYQ41" s="349"/>
      <c r="RYR41" s="349"/>
      <c r="RYS41" s="349"/>
      <c r="RYT41" s="349"/>
      <c r="RYU41" s="349"/>
      <c r="RYV41" s="349"/>
      <c r="RYW41" s="349"/>
      <c r="RYX41" s="349"/>
      <c r="RYY41" s="349"/>
      <c r="RYZ41" s="349"/>
      <c r="RZA41" s="349"/>
      <c r="RZB41" s="349"/>
      <c r="RZC41" s="349"/>
      <c r="RZD41" s="349"/>
      <c r="RZE41" s="349"/>
      <c r="RZF41" s="349"/>
      <c r="RZG41" s="349"/>
      <c r="RZH41" s="349"/>
      <c r="RZI41" s="349"/>
      <c r="RZJ41" s="349"/>
      <c r="RZK41" s="349"/>
      <c r="RZL41" s="349"/>
      <c r="RZM41" s="349"/>
      <c r="RZN41" s="349"/>
      <c r="RZO41" s="349"/>
      <c r="RZP41" s="349"/>
      <c r="RZQ41" s="349"/>
      <c r="RZR41" s="349"/>
      <c r="RZS41" s="349"/>
      <c r="RZT41" s="349"/>
      <c r="RZU41" s="349"/>
      <c r="RZV41" s="349"/>
      <c r="RZW41" s="349"/>
      <c r="RZX41" s="349"/>
      <c r="RZY41" s="349"/>
      <c r="RZZ41" s="349"/>
      <c r="SAA41" s="349"/>
      <c r="SAB41" s="349"/>
      <c r="SAC41" s="349"/>
      <c r="SAD41" s="349"/>
      <c r="SAE41" s="349"/>
      <c r="SAF41" s="349"/>
      <c r="SAG41" s="349"/>
      <c r="SAH41" s="349"/>
      <c r="SAI41" s="349"/>
      <c r="SAJ41" s="349"/>
      <c r="SAK41" s="349"/>
      <c r="SAL41" s="349"/>
      <c r="SAM41" s="349"/>
      <c r="SAN41" s="349"/>
      <c r="SAO41" s="349"/>
      <c r="SAP41" s="349"/>
      <c r="SAQ41" s="349"/>
      <c r="SAR41" s="349"/>
      <c r="SAS41" s="349"/>
      <c r="SAT41" s="349"/>
      <c r="SAU41" s="349"/>
      <c r="SAV41" s="349"/>
      <c r="SAW41" s="349"/>
      <c r="SAX41" s="349"/>
      <c r="SAY41" s="349"/>
      <c r="SAZ41" s="349"/>
      <c r="SBA41" s="349"/>
      <c r="SBB41" s="349"/>
      <c r="SBC41" s="349"/>
      <c r="SBD41" s="349"/>
      <c r="SBE41" s="349"/>
      <c r="SBF41" s="349"/>
      <c r="SBG41" s="349"/>
      <c r="SBH41" s="349"/>
      <c r="SBI41" s="349"/>
      <c r="SBJ41" s="349"/>
      <c r="SBK41" s="349"/>
      <c r="SBL41" s="349"/>
      <c r="SBM41" s="349"/>
      <c r="SBN41" s="349"/>
      <c r="SBO41" s="349"/>
      <c r="SBP41" s="349"/>
      <c r="SBQ41" s="349"/>
      <c r="SBR41" s="349"/>
      <c r="SBS41" s="349"/>
      <c r="SBT41" s="349"/>
      <c r="SBU41" s="349"/>
      <c r="SBV41" s="349"/>
      <c r="SBW41" s="349"/>
      <c r="SBX41" s="349"/>
      <c r="SBY41" s="349"/>
      <c r="SBZ41" s="349"/>
      <c r="SCA41" s="349"/>
      <c r="SCB41" s="349"/>
      <c r="SCC41" s="349"/>
      <c r="SCD41" s="349"/>
      <c r="SCE41" s="349"/>
      <c r="SCF41" s="349"/>
      <c r="SCG41" s="349"/>
      <c r="SCH41" s="349"/>
      <c r="SCI41" s="349"/>
      <c r="SCJ41" s="349"/>
      <c r="SCK41" s="349"/>
      <c r="SCL41" s="349"/>
      <c r="SCM41" s="349"/>
      <c r="SCN41" s="349"/>
      <c r="SCO41" s="349"/>
      <c r="SCP41" s="349"/>
      <c r="SCQ41" s="349"/>
      <c r="SCR41" s="349"/>
      <c r="SCS41" s="349"/>
      <c r="SCT41" s="349"/>
      <c r="SCU41" s="349"/>
      <c r="SCV41" s="349"/>
      <c r="SCW41" s="349"/>
      <c r="SCX41" s="349"/>
      <c r="SCY41" s="349"/>
      <c r="SCZ41" s="349"/>
      <c r="SDA41" s="349"/>
      <c r="SDB41" s="349"/>
      <c r="SDC41" s="349"/>
      <c r="SDD41" s="349"/>
      <c r="SDE41" s="349"/>
      <c r="SDF41" s="349"/>
      <c r="SDG41" s="349"/>
      <c r="SDH41" s="349"/>
      <c r="SDI41" s="349"/>
      <c r="SDJ41" s="349"/>
      <c r="SDK41" s="349"/>
      <c r="SDL41" s="349"/>
      <c r="SDM41" s="349"/>
      <c r="SDN41" s="349"/>
      <c r="SDO41" s="349"/>
      <c r="SDP41" s="349"/>
      <c r="SDQ41" s="349"/>
      <c r="SDR41" s="349"/>
      <c r="SDS41" s="349"/>
      <c r="SDT41" s="349"/>
      <c r="SDU41" s="349"/>
      <c r="SDV41" s="349"/>
      <c r="SDW41" s="349"/>
      <c r="SDX41" s="349"/>
      <c r="SDY41" s="349"/>
      <c r="SDZ41" s="349"/>
      <c r="SEA41" s="349"/>
      <c r="SEB41" s="349"/>
      <c r="SEC41" s="349"/>
      <c r="SED41" s="349"/>
      <c r="SEE41" s="349"/>
      <c r="SEF41" s="349"/>
      <c r="SEG41" s="349"/>
      <c r="SEH41" s="349"/>
      <c r="SEI41" s="349"/>
      <c r="SEJ41" s="349"/>
      <c r="SEK41" s="349"/>
      <c r="SEL41" s="349"/>
      <c r="SEM41" s="349"/>
      <c r="SEN41" s="349"/>
      <c r="SEO41" s="349"/>
      <c r="SEP41" s="349"/>
      <c r="SEQ41" s="349"/>
      <c r="SER41" s="349"/>
      <c r="SES41" s="349"/>
      <c r="SET41" s="349"/>
      <c r="SEU41" s="349"/>
      <c r="SEV41" s="349"/>
      <c r="SEW41" s="349"/>
      <c r="SEX41" s="349"/>
      <c r="SEY41" s="349"/>
      <c r="SEZ41" s="349"/>
      <c r="SFA41" s="349"/>
      <c r="SFB41" s="349"/>
      <c r="SFC41" s="349"/>
      <c r="SFD41" s="349"/>
      <c r="SFE41" s="349"/>
      <c r="SFF41" s="349"/>
      <c r="SFG41" s="349"/>
      <c r="SFH41" s="349"/>
      <c r="SFI41" s="349"/>
      <c r="SFJ41" s="349"/>
      <c r="SFK41" s="349"/>
      <c r="SFL41" s="349"/>
      <c r="SFM41" s="349"/>
      <c r="SFN41" s="349"/>
      <c r="SFO41" s="349"/>
      <c r="SFP41" s="349"/>
      <c r="SFQ41" s="349"/>
      <c r="SFR41" s="349"/>
      <c r="SFS41" s="349"/>
      <c r="SFT41" s="349"/>
      <c r="SFU41" s="349"/>
      <c r="SFV41" s="349"/>
      <c r="SFW41" s="349"/>
      <c r="SFX41" s="349"/>
      <c r="SFY41" s="349"/>
      <c r="SFZ41" s="349"/>
      <c r="SGA41" s="349"/>
      <c r="SGB41" s="349"/>
      <c r="SGC41" s="349"/>
      <c r="SGD41" s="349"/>
      <c r="SGE41" s="349"/>
      <c r="SGF41" s="349"/>
      <c r="SGG41" s="349"/>
      <c r="SGH41" s="349"/>
      <c r="SGI41" s="349"/>
      <c r="SGJ41" s="349"/>
      <c r="SGK41" s="349"/>
      <c r="SGL41" s="349"/>
      <c r="SGM41" s="349"/>
      <c r="SGN41" s="349"/>
      <c r="SGO41" s="349"/>
      <c r="SGP41" s="349"/>
      <c r="SGQ41" s="349"/>
      <c r="SGR41" s="349"/>
      <c r="SGS41" s="349"/>
      <c r="SGT41" s="349"/>
      <c r="SGU41" s="349"/>
      <c r="SGV41" s="349"/>
      <c r="SGW41" s="349"/>
      <c r="SGX41" s="349"/>
      <c r="SGY41" s="349"/>
      <c r="SGZ41" s="349"/>
      <c r="SHA41" s="349"/>
      <c r="SHB41" s="349"/>
      <c r="SHC41" s="349"/>
      <c r="SHD41" s="349"/>
      <c r="SHE41" s="349"/>
      <c r="SHF41" s="349"/>
      <c r="SHG41" s="349"/>
      <c r="SHH41" s="349"/>
      <c r="SHI41" s="349"/>
      <c r="SHJ41" s="349"/>
      <c r="SHK41" s="349"/>
      <c r="SHL41" s="349"/>
      <c r="SHM41" s="349"/>
      <c r="SHN41" s="349"/>
      <c r="SHO41" s="349"/>
      <c r="SHP41" s="349"/>
      <c r="SHQ41" s="349"/>
      <c r="SHR41" s="349"/>
      <c r="SHS41" s="349"/>
      <c r="SHT41" s="349"/>
      <c r="SHU41" s="349"/>
      <c r="SHV41" s="349"/>
      <c r="SHW41" s="349"/>
      <c r="SHX41" s="349"/>
      <c r="SHY41" s="349"/>
      <c r="SHZ41" s="349"/>
      <c r="SIA41" s="349"/>
      <c r="SIB41" s="349"/>
      <c r="SIC41" s="349"/>
      <c r="SID41" s="349"/>
      <c r="SIE41" s="349"/>
      <c r="SIF41" s="349"/>
      <c r="SIG41" s="349"/>
      <c r="SIH41" s="349"/>
      <c r="SII41" s="349"/>
      <c r="SIJ41" s="349"/>
      <c r="SIK41" s="349"/>
      <c r="SIL41" s="349"/>
      <c r="SIM41" s="349"/>
      <c r="SIN41" s="349"/>
      <c r="SIO41" s="349"/>
      <c r="SIP41" s="349"/>
      <c r="SIQ41" s="349"/>
      <c r="SIR41" s="349"/>
      <c r="SIS41" s="349"/>
      <c r="SIT41" s="349"/>
      <c r="SIU41" s="349"/>
      <c r="SIV41" s="349"/>
      <c r="SIW41" s="349"/>
      <c r="SIX41" s="349"/>
      <c r="SIY41" s="349"/>
      <c r="SIZ41" s="349"/>
      <c r="SJA41" s="349"/>
      <c r="SJB41" s="349"/>
      <c r="SJC41" s="349"/>
      <c r="SJD41" s="349"/>
      <c r="SJE41" s="349"/>
      <c r="SJF41" s="349"/>
      <c r="SJG41" s="349"/>
      <c r="SJH41" s="349"/>
      <c r="SJI41" s="349"/>
      <c r="SJJ41" s="349"/>
      <c r="SJK41" s="349"/>
      <c r="SJL41" s="349"/>
      <c r="SJM41" s="349"/>
      <c r="SJN41" s="349"/>
      <c r="SJO41" s="349"/>
      <c r="SJP41" s="349"/>
      <c r="SJQ41" s="349"/>
      <c r="SJR41" s="349"/>
      <c r="SJS41" s="349"/>
      <c r="SJT41" s="349"/>
      <c r="SJU41" s="349"/>
      <c r="SJV41" s="349"/>
      <c r="SJW41" s="349"/>
      <c r="SJX41" s="349"/>
      <c r="SJY41" s="349"/>
      <c r="SJZ41" s="349"/>
      <c r="SKA41" s="349"/>
      <c r="SKB41" s="349"/>
      <c r="SKC41" s="349"/>
      <c r="SKD41" s="349"/>
      <c r="SKE41" s="349"/>
      <c r="SKF41" s="349"/>
      <c r="SKG41" s="349"/>
      <c r="SKH41" s="349"/>
      <c r="SKI41" s="349"/>
      <c r="SKJ41" s="349"/>
      <c r="SKK41" s="349"/>
      <c r="SKL41" s="349"/>
      <c r="SKM41" s="349"/>
      <c r="SKN41" s="349"/>
      <c r="SKO41" s="349"/>
      <c r="SKP41" s="349"/>
      <c r="SKQ41" s="349"/>
      <c r="SKR41" s="349"/>
      <c r="SKS41" s="349"/>
      <c r="SKT41" s="349"/>
      <c r="SKU41" s="349"/>
      <c r="SKV41" s="349"/>
      <c r="SKW41" s="349"/>
      <c r="SKX41" s="349"/>
      <c r="SKY41" s="349"/>
      <c r="SKZ41" s="349"/>
      <c r="SLA41" s="349"/>
      <c r="SLB41" s="349"/>
      <c r="SLC41" s="349"/>
      <c r="SLD41" s="349"/>
      <c r="SLE41" s="349"/>
      <c r="SLF41" s="349"/>
      <c r="SLG41" s="349"/>
      <c r="SLH41" s="349"/>
      <c r="SLI41" s="349"/>
      <c r="SLJ41" s="349"/>
      <c r="SLK41" s="349"/>
      <c r="SLL41" s="349"/>
      <c r="SLM41" s="349"/>
      <c r="SLN41" s="349"/>
      <c r="SLO41" s="349"/>
      <c r="SLP41" s="349"/>
      <c r="SLQ41" s="349"/>
      <c r="SLR41" s="349"/>
      <c r="SLS41" s="349"/>
      <c r="SLT41" s="349"/>
      <c r="SLU41" s="349"/>
      <c r="SLV41" s="349"/>
      <c r="SLW41" s="349"/>
      <c r="SLX41" s="349"/>
      <c r="SLY41" s="349"/>
      <c r="SLZ41" s="349"/>
      <c r="SMA41" s="349"/>
      <c r="SMB41" s="349"/>
      <c r="SMC41" s="349"/>
      <c r="SMD41" s="349"/>
      <c r="SME41" s="349"/>
      <c r="SMF41" s="349"/>
      <c r="SMG41" s="349"/>
      <c r="SMH41" s="349"/>
      <c r="SMI41" s="349"/>
      <c r="SMJ41" s="349"/>
      <c r="SMK41" s="349"/>
      <c r="SML41" s="349"/>
      <c r="SMM41" s="349"/>
      <c r="SMN41" s="349"/>
      <c r="SMO41" s="349"/>
      <c r="SMP41" s="349"/>
      <c r="SMQ41" s="349"/>
      <c r="SMR41" s="349"/>
      <c r="SMS41" s="349"/>
      <c r="SMT41" s="349"/>
      <c r="SMU41" s="349"/>
      <c r="SMV41" s="349"/>
      <c r="SMW41" s="349"/>
      <c r="SMX41" s="349"/>
      <c r="SMY41" s="349"/>
      <c r="SMZ41" s="349"/>
      <c r="SNA41" s="349"/>
      <c r="SNB41" s="349"/>
      <c r="SNC41" s="349"/>
      <c r="SND41" s="349"/>
      <c r="SNE41" s="349"/>
      <c r="SNF41" s="349"/>
      <c r="SNG41" s="349"/>
      <c r="SNH41" s="349"/>
      <c r="SNI41" s="349"/>
      <c r="SNJ41" s="349"/>
      <c r="SNK41" s="349"/>
      <c r="SNL41" s="349"/>
      <c r="SNM41" s="349"/>
      <c r="SNN41" s="349"/>
      <c r="SNO41" s="349"/>
      <c r="SNP41" s="349"/>
      <c r="SNQ41" s="349"/>
      <c r="SNR41" s="349"/>
      <c r="SNS41" s="349"/>
      <c r="SNT41" s="349"/>
      <c r="SNU41" s="349"/>
      <c r="SNV41" s="349"/>
      <c r="SNW41" s="349"/>
      <c r="SNX41" s="349"/>
      <c r="SNY41" s="349"/>
      <c r="SNZ41" s="349"/>
      <c r="SOA41" s="349"/>
      <c r="SOB41" s="349"/>
      <c r="SOC41" s="349"/>
      <c r="SOD41" s="349"/>
      <c r="SOE41" s="349"/>
      <c r="SOF41" s="349"/>
      <c r="SOG41" s="349"/>
      <c r="SOH41" s="349"/>
      <c r="SOI41" s="349"/>
      <c r="SOJ41" s="349"/>
      <c r="SOK41" s="349"/>
      <c r="SOL41" s="349"/>
      <c r="SOM41" s="349"/>
      <c r="SON41" s="349"/>
      <c r="SOO41" s="349"/>
      <c r="SOP41" s="349"/>
      <c r="SOQ41" s="349"/>
      <c r="SOR41" s="349"/>
      <c r="SOS41" s="349"/>
      <c r="SOT41" s="349"/>
      <c r="SOU41" s="349"/>
      <c r="SOV41" s="349"/>
      <c r="SOW41" s="349"/>
      <c r="SOX41" s="349"/>
      <c r="SOY41" s="349"/>
      <c r="SOZ41" s="349"/>
      <c r="SPA41" s="349"/>
      <c r="SPB41" s="349"/>
      <c r="SPC41" s="349"/>
      <c r="SPD41" s="349"/>
      <c r="SPE41" s="349"/>
      <c r="SPF41" s="349"/>
      <c r="SPG41" s="349"/>
      <c r="SPH41" s="349"/>
      <c r="SPI41" s="349"/>
      <c r="SPJ41" s="349"/>
      <c r="SPK41" s="349"/>
      <c r="SPL41" s="349"/>
      <c r="SPM41" s="349"/>
      <c r="SPN41" s="349"/>
      <c r="SPO41" s="349"/>
      <c r="SPP41" s="349"/>
      <c r="SPQ41" s="349"/>
      <c r="SPR41" s="349"/>
      <c r="SPS41" s="349"/>
      <c r="SPT41" s="349"/>
      <c r="SPU41" s="349"/>
      <c r="SPV41" s="349"/>
      <c r="SPW41" s="349"/>
      <c r="SPX41" s="349"/>
      <c r="SPY41" s="349"/>
      <c r="SPZ41" s="349"/>
      <c r="SQA41" s="349"/>
      <c r="SQB41" s="349"/>
      <c r="SQC41" s="349"/>
      <c r="SQD41" s="349"/>
      <c r="SQE41" s="349"/>
      <c r="SQF41" s="349"/>
      <c r="SQG41" s="349"/>
      <c r="SQH41" s="349"/>
      <c r="SQI41" s="349"/>
      <c r="SQJ41" s="349"/>
      <c r="SQK41" s="349"/>
      <c r="SQL41" s="349"/>
      <c r="SQM41" s="349"/>
      <c r="SQN41" s="349"/>
      <c r="SQO41" s="349"/>
      <c r="SQP41" s="349"/>
      <c r="SQQ41" s="349"/>
      <c r="SQR41" s="349"/>
      <c r="SQS41" s="349"/>
      <c r="SQT41" s="349"/>
      <c r="SQU41" s="349"/>
      <c r="SQV41" s="349"/>
      <c r="SQW41" s="349"/>
      <c r="SQX41" s="349"/>
      <c r="SQY41" s="349"/>
      <c r="SQZ41" s="349"/>
      <c r="SRA41" s="349"/>
      <c r="SRB41" s="349"/>
      <c r="SRC41" s="349"/>
      <c r="SRD41" s="349"/>
      <c r="SRE41" s="349"/>
      <c r="SRF41" s="349"/>
      <c r="SRG41" s="349"/>
      <c r="SRH41" s="349"/>
      <c r="SRI41" s="349"/>
      <c r="SRJ41" s="349"/>
      <c r="SRK41" s="349"/>
      <c r="SRL41" s="349"/>
      <c r="SRM41" s="349"/>
      <c r="SRN41" s="349"/>
      <c r="SRO41" s="349"/>
      <c r="SRP41" s="349"/>
      <c r="SRQ41" s="349"/>
      <c r="SRR41" s="349"/>
      <c r="SRS41" s="349"/>
      <c r="SRT41" s="349"/>
      <c r="SRU41" s="349"/>
      <c r="SRV41" s="349"/>
      <c r="SRW41" s="349"/>
      <c r="SRX41" s="349"/>
      <c r="SRY41" s="349"/>
      <c r="SRZ41" s="349"/>
      <c r="SSA41" s="349"/>
      <c r="SSB41" s="349"/>
      <c r="SSC41" s="349"/>
      <c r="SSD41" s="349"/>
      <c r="SSE41" s="349"/>
      <c r="SSF41" s="349"/>
      <c r="SSG41" s="349"/>
      <c r="SSH41" s="349"/>
      <c r="SSI41" s="349"/>
      <c r="SSJ41" s="349"/>
      <c r="SSK41" s="349"/>
      <c r="SSL41" s="349"/>
      <c r="SSM41" s="349"/>
      <c r="SSN41" s="349"/>
      <c r="SSO41" s="349"/>
      <c r="SSP41" s="349"/>
      <c r="SSQ41" s="349"/>
      <c r="SSR41" s="349"/>
      <c r="SSS41" s="349"/>
      <c r="SST41" s="349"/>
      <c r="SSU41" s="349"/>
      <c r="SSV41" s="349"/>
      <c r="SSW41" s="349"/>
      <c r="SSX41" s="349"/>
      <c r="SSY41" s="349"/>
      <c r="SSZ41" s="349"/>
      <c r="STA41" s="349"/>
      <c r="STB41" s="349"/>
      <c r="STC41" s="349"/>
      <c r="STD41" s="349"/>
      <c r="STE41" s="349"/>
      <c r="STF41" s="349"/>
      <c r="STG41" s="349"/>
      <c r="STH41" s="349"/>
      <c r="STI41" s="349"/>
      <c r="STJ41" s="349"/>
      <c r="STK41" s="349"/>
      <c r="STL41" s="349"/>
      <c r="STM41" s="349"/>
      <c r="STN41" s="349"/>
      <c r="STO41" s="349"/>
      <c r="STP41" s="349"/>
      <c r="STQ41" s="349"/>
      <c r="STR41" s="349"/>
      <c r="STS41" s="349"/>
      <c r="STT41" s="349"/>
      <c r="STU41" s="349"/>
      <c r="STV41" s="349"/>
      <c r="STW41" s="349"/>
      <c r="STX41" s="349"/>
      <c r="STY41" s="349"/>
      <c r="STZ41" s="349"/>
      <c r="SUA41" s="349"/>
      <c r="SUB41" s="349"/>
      <c r="SUC41" s="349"/>
      <c r="SUD41" s="349"/>
      <c r="SUE41" s="349"/>
      <c r="SUF41" s="349"/>
      <c r="SUG41" s="349"/>
      <c r="SUH41" s="349"/>
      <c r="SUI41" s="349"/>
      <c r="SUJ41" s="349"/>
      <c r="SUK41" s="349"/>
      <c r="SUL41" s="349"/>
      <c r="SUM41" s="349"/>
      <c r="SUN41" s="349"/>
      <c r="SUO41" s="349"/>
      <c r="SUP41" s="349"/>
      <c r="SUQ41" s="349"/>
      <c r="SUR41" s="349"/>
      <c r="SUS41" s="349"/>
      <c r="SUT41" s="349"/>
      <c r="SUU41" s="349"/>
      <c r="SUV41" s="349"/>
      <c r="SUW41" s="349"/>
      <c r="SUX41" s="349"/>
      <c r="SUY41" s="349"/>
      <c r="SUZ41" s="349"/>
      <c r="SVA41" s="349"/>
      <c r="SVB41" s="349"/>
      <c r="SVC41" s="349"/>
      <c r="SVD41" s="349"/>
      <c r="SVE41" s="349"/>
      <c r="SVF41" s="349"/>
      <c r="SVG41" s="349"/>
      <c r="SVH41" s="349"/>
      <c r="SVI41" s="349"/>
      <c r="SVJ41" s="349"/>
      <c r="SVK41" s="349"/>
      <c r="SVL41" s="349"/>
      <c r="SVM41" s="349"/>
      <c r="SVN41" s="349"/>
      <c r="SVO41" s="349"/>
      <c r="SVP41" s="349"/>
      <c r="SVQ41" s="349"/>
      <c r="SVR41" s="349"/>
      <c r="SVS41" s="349"/>
      <c r="SVT41" s="349"/>
      <c r="SVU41" s="349"/>
      <c r="SVV41" s="349"/>
      <c r="SVW41" s="349"/>
      <c r="SVX41" s="349"/>
      <c r="SVY41" s="349"/>
      <c r="SVZ41" s="349"/>
      <c r="SWA41" s="349"/>
      <c r="SWB41" s="349"/>
      <c r="SWC41" s="349"/>
      <c r="SWD41" s="349"/>
      <c r="SWE41" s="349"/>
      <c r="SWF41" s="349"/>
      <c r="SWG41" s="349"/>
      <c r="SWH41" s="349"/>
      <c r="SWI41" s="349"/>
      <c r="SWJ41" s="349"/>
      <c r="SWK41" s="349"/>
      <c r="SWL41" s="349"/>
      <c r="SWM41" s="349"/>
      <c r="SWN41" s="349"/>
      <c r="SWO41" s="349"/>
      <c r="SWP41" s="349"/>
      <c r="SWQ41" s="349"/>
      <c r="SWR41" s="349"/>
      <c r="SWS41" s="349"/>
      <c r="SWT41" s="349"/>
      <c r="SWU41" s="349"/>
      <c r="SWV41" s="349"/>
      <c r="SWW41" s="349"/>
      <c r="SWX41" s="349"/>
      <c r="SWY41" s="349"/>
      <c r="SWZ41" s="349"/>
      <c r="SXA41" s="349"/>
      <c r="SXB41" s="349"/>
      <c r="SXC41" s="349"/>
      <c r="SXD41" s="349"/>
      <c r="SXE41" s="349"/>
      <c r="SXF41" s="349"/>
      <c r="SXG41" s="349"/>
      <c r="SXH41" s="349"/>
      <c r="SXI41" s="349"/>
      <c r="SXJ41" s="349"/>
      <c r="SXK41" s="349"/>
      <c r="SXL41" s="349"/>
      <c r="SXM41" s="349"/>
      <c r="SXN41" s="349"/>
      <c r="SXO41" s="349"/>
      <c r="SXP41" s="349"/>
      <c r="SXQ41" s="349"/>
      <c r="SXR41" s="349"/>
      <c r="SXS41" s="349"/>
      <c r="SXT41" s="349"/>
      <c r="SXU41" s="349"/>
      <c r="SXV41" s="349"/>
      <c r="SXW41" s="349"/>
      <c r="SXX41" s="349"/>
      <c r="SXY41" s="349"/>
      <c r="SXZ41" s="349"/>
      <c r="SYA41" s="349"/>
      <c r="SYB41" s="349"/>
      <c r="SYC41" s="349"/>
      <c r="SYD41" s="349"/>
      <c r="SYE41" s="349"/>
      <c r="SYF41" s="349"/>
      <c r="SYG41" s="349"/>
      <c r="SYH41" s="349"/>
      <c r="SYI41" s="349"/>
      <c r="SYJ41" s="349"/>
      <c r="SYK41" s="349"/>
      <c r="SYL41" s="349"/>
      <c r="SYM41" s="349"/>
      <c r="SYN41" s="349"/>
      <c r="SYO41" s="349"/>
      <c r="SYP41" s="349"/>
      <c r="SYQ41" s="349"/>
      <c r="SYR41" s="349"/>
      <c r="SYS41" s="349"/>
      <c r="SYT41" s="349"/>
      <c r="SYU41" s="349"/>
      <c r="SYV41" s="349"/>
      <c r="SYW41" s="349"/>
      <c r="SYX41" s="349"/>
      <c r="SYY41" s="349"/>
      <c r="SYZ41" s="349"/>
      <c r="SZA41" s="349"/>
      <c r="SZB41" s="349"/>
      <c r="SZC41" s="349"/>
      <c r="SZD41" s="349"/>
      <c r="SZE41" s="349"/>
      <c r="SZF41" s="349"/>
      <c r="SZG41" s="349"/>
      <c r="SZH41" s="349"/>
      <c r="SZI41" s="349"/>
      <c r="SZJ41" s="349"/>
      <c r="SZK41" s="349"/>
      <c r="SZL41" s="349"/>
      <c r="SZM41" s="349"/>
      <c r="SZN41" s="349"/>
      <c r="SZO41" s="349"/>
      <c r="SZP41" s="349"/>
      <c r="SZQ41" s="349"/>
      <c r="SZR41" s="349"/>
      <c r="SZS41" s="349"/>
      <c r="SZT41" s="349"/>
      <c r="SZU41" s="349"/>
      <c r="SZV41" s="349"/>
      <c r="SZW41" s="349"/>
      <c r="SZX41" s="349"/>
      <c r="SZY41" s="349"/>
      <c r="SZZ41" s="349"/>
      <c r="TAA41" s="349"/>
      <c r="TAB41" s="349"/>
      <c r="TAC41" s="349"/>
      <c r="TAD41" s="349"/>
      <c r="TAE41" s="349"/>
      <c r="TAF41" s="349"/>
      <c r="TAG41" s="349"/>
      <c r="TAH41" s="349"/>
      <c r="TAI41" s="349"/>
      <c r="TAJ41" s="349"/>
      <c r="TAK41" s="349"/>
      <c r="TAL41" s="349"/>
      <c r="TAM41" s="349"/>
      <c r="TAN41" s="349"/>
      <c r="TAO41" s="349"/>
      <c r="TAP41" s="349"/>
      <c r="TAQ41" s="349"/>
      <c r="TAR41" s="349"/>
      <c r="TAS41" s="349"/>
      <c r="TAT41" s="349"/>
      <c r="TAU41" s="349"/>
      <c r="TAV41" s="349"/>
      <c r="TAW41" s="349"/>
      <c r="TAX41" s="349"/>
      <c r="TAY41" s="349"/>
      <c r="TAZ41" s="349"/>
      <c r="TBA41" s="349"/>
      <c r="TBB41" s="349"/>
      <c r="TBC41" s="349"/>
      <c r="TBD41" s="349"/>
      <c r="TBE41" s="349"/>
      <c r="TBF41" s="349"/>
      <c r="TBG41" s="349"/>
      <c r="TBH41" s="349"/>
      <c r="TBI41" s="349"/>
      <c r="TBJ41" s="349"/>
      <c r="TBK41" s="349"/>
      <c r="TBL41" s="349"/>
      <c r="TBM41" s="349"/>
      <c r="TBN41" s="349"/>
      <c r="TBO41" s="349"/>
      <c r="TBP41" s="349"/>
      <c r="TBQ41" s="349"/>
      <c r="TBR41" s="349"/>
      <c r="TBS41" s="349"/>
      <c r="TBT41" s="349"/>
      <c r="TBU41" s="349"/>
      <c r="TBV41" s="349"/>
      <c r="TBW41" s="349"/>
      <c r="TBX41" s="349"/>
      <c r="TBY41" s="349"/>
      <c r="TBZ41" s="349"/>
      <c r="TCA41" s="349"/>
      <c r="TCB41" s="349"/>
      <c r="TCC41" s="349"/>
      <c r="TCD41" s="349"/>
      <c r="TCE41" s="349"/>
      <c r="TCF41" s="349"/>
      <c r="TCG41" s="349"/>
      <c r="TCH41" s="349"/>
      <c r="TCI41" s="349"/>
      <c r="TCJ41" s="349"/>
      <c r="TCK41" s="349"/>
      <c r="TCL41" s="349"/>
      <c r="TCM41" s="349"/>
      <c r="TCN41" s="349"/>
      <c r="TCO41" s="349"/>
      <c r="TCP41" s="349"/>
      <c r="TCQ41" s="349"/>
      <c r="TCR41" s="349"/>
      <c r="TCS41" s="349"/>
      <c r="TCT41" s="349"/>
      <c r="TCU41" s="349"/>
      <c r="TCV41" s="349"/>
      <c r="TCW41" s="349"/>
      <c r="TCX41" s="349"/>
      <c r="TCY41" s="349"/>
      <c r="TCZ41" s="349"/>
      <c r="TDA41" s="349"/>
      <c r="TDB41" s="349"/>
      <c r="TDC41" s="349"/>
      <c r="TDD41" s="349"/>
      <c r="TDE41" s="349"/>
      <c r="TDF41" s="349"/>
      <c r="TDG41" s="349"/>
      <c r="TDH41" s="349"/>
      <c r="TDI41" s="349"/>
      <c r="TDJ41" s="349"/>
      <c r="TDK41" s="349"/>
      <c r="TDL41" s="349"/>
      <c r="TDM41" s="349"/>
      <c r="TDN41" s="349"/>
      <c r="TDO41" s="349"/>
      <c r="TDP41" s="349"/>
      <c r="TDQ41" s="349"/>
      <c r="TDR41" s="349"/>
      <c r="TDS41" s="349"/>
      <c r="TDT41" s="349"/>
      <c r="TDU41" s="349"/>
      <c r="TDV41" s="349"/>
      <c r="TDW41" s="349"/>
      <c r="TDX41" s="349"/>
      <c r="TDY41" s="349"/>
      <c r="TDZ41" s="349"/>
      <c r="TEA41" s="349"/>
      <c r="TEB41" s="349"/>
      <c r="TEC41" s="349"/>
      <c r="TED41" s="349"/>
      <c r="TEE41" s="349"/>
      <c r="TEF41" s="349"/>
      <c r="TEG41" s="349"/>
      <c r="TEH41" s="349"/>
      <c r="TEI41" s="349"/>
      <c r="TEJ41" s="349"/>
      <c r="TEK41" s="349"/>
      <c r="TEL41" s="349"/>
      <c r="TEM41" s="349"/>
      <c r="TEN41" s="349"/>
      <c r="TEO41" s="349"/>
      <c r="TEP41" s="349"/>
      <c r="TEQ41" s="349"/>
      <c r="TER41" s="349"/>
      <c r="TES41" s="349"/>
      <c r="TET41" s="349"/>
      <c r="TEU41" s="349"/>
      <c r="TEV41" s="349"/>
      <c r="TEW41" s="349"/>
      <c r="TEX41" s="349"/>
      <c r="TEY41" s="349"/>
      <c r="TEZ41" s="349"/>
      <c r="TFA41" s="349"/>
      <c r="TFB41" s="349"/>
      <c r="TFC41" s="349"/>
      <c r="TFD41" s="349"/>
      <c r="TFE41" s="349"/>
      <c r="TFF41" s="349"/>
      <c r="TFG41" s="349"/>
      <c r="TFH41" s="349"/>
      <c r="TFI41" s="349"/>
      <c r="TFJ41" s="349"/>
      <c r="TFK41" s="349"/>
      <c r="TFL41" s="349"/>
      <c r="TFM41" s="349"/>
      <c r="TFN41" s="349"/>
      <c r="TFO41" s="349"/>
      <c r="TFP41" s="349"/>
      <c r="TFQ41" s="349"/>
      <c r="TFR41" s="349"/>
      <c r="TFS41" s="349"/>
      <c r="TFT41" s="349"/>
      <c r="TFU41" s="349"/>
      <c r="TFV41" s="349"/>
      <c r="TFW41" s="349"/>
      <c r="TFX41" s="349"/>
      <c r="TFY41" s="349"/>
      <c r="TFZ41" s="349"/>
      <c r="TGA41" s="349"/>
      <c r="TGB41" s="349"/>
      <c r="TGC41" s="349"/>
      <c r="TGD41" s="349"/>
      <c r="TGE41" s="349"/>
      <c r="TGF41" s="349"/>
      <c r="TGG41" s="349"/>
      <c r="TGH41" s="349"/>
      <c r="TGI41" s="349"/>
      <c r="TGJ41" s="349"/>
      <c r="TGK41" s="349"/>
      <c r="TGL41" s="349"/>
      <c r="TGM41" s="349"/>
      <c r="TGN41" s="349"/>
      <c r="TGO41" s="349"/>
      <c r="TGP41" s="349"/>
      <c r="TGQ41" s="349"/>
      <c r="TGR41" s="349"/>
      <c r="TGS41" s="349"/>
      <c r="TGT41" s="349"/>
      <c r="TGU41" s="349"/>
      <c r="TGV41" s="349"/>
      <c r="TGW41" s="349"/>
      <c r="TGX41" s="349"/>
      <c r="TGY41" s="349"/>
      <c r="TGZ41" s="349"/>
      <c r="THA41" s="349"/>
      <c r="THB41" s="349"/>
      <c r="THC41" s="349"/>
      <c r="THD41" s="349"/>
      <c r="THE41" s="349"/>
      <c r="THF41" s="349"/>
      <c r="THG41" s="349"/>
      <c r="THH41" s="349"/>
      <c r="THI41" s="349"/>
      <c r="THJ41" s="349"/>
      <c r="THK41" s="349"/>
      <c r="THL41" s="349"/>
      <c r="THM41" s="349"/>
      <c r="THN41" s="349"/>
      <c r="THO41" s="349"/>
      <c r="THP41" s="349"/>
      <c r="THQ41" s="349"/>
      <c r="THR41" s="349"/>
      <c r="THS41" s="349"/>
      <c r="THT41" s="349"/>
      <c r="THU41" s="349"/>
      <c r="THV41" s="349"/>
      <c r="THW41" s="349"/>
      <c r="THX41" s="349"/>
      <c r="THY41" s="349"/>
      <c r="THZ41" s="349"/>
      <c r="TIA41" s="349"/>
      <c r="TIB41" s="349"/>
      <c r="TIC41" s="349"/>
      <c r="TID41" s="349"/>
      <c r="TIE41" s="349"/>
      <c r="TIF41" s="349"/>
      <c r="TIG41" s="349"/>
      <c r="TIH41" s="349"/>
      <c r="TII41" s="349"/>
      <c r="TIJ41" s="349"/>
      <c r="TIK41" s="349"/>
      <c r="TIL41" s="349"/>
      <c r="TIM41" s="349"/>
      <c r="TIN41" s="349"/>
      <c r="TIO41" s="349"/>
      <c r="TIP41" s="349"/>
      <c r="TIQ41" s="349"/>
      <c r="TIR41" s="349"/>
      <c r="TIS41" s="349"/>
      <c r="TIT41" s="349"/>
      <c r="TIU41" s="349"/>
      <c r="TIV41" s="349"/>
      <c r="TIW41" s="349"/>
      <c r="TIX41" s="349"/>
      <c r="TIY41" s="349"/>
      <c r="TIZ41" s="349"/>
      <c r="TJA41" s="349"/>
      <c r="TJB41" s="349"/>
      <c r="TJC41" s="349"/>
      <c r="TJD41" s="349"/>
      <c r="TJE41" s="349"/>
      <c r="TJF41" s="349"/>
      <c r="TJG41" s="349"/>
      <c r="TJH41" s="349"/>
      <c r="TJI41" s="349"/>
      <c r="TJJ41" s="349"/>
      <c r="TJK41" s="349"/>
      <c r="TJL41" s="349"/>
      <c r="TJM41" s="349"/>
      <c r="TJN41" s="349"/>
      <c r="TJO41" s="349"/>
      <c r="TJP41" s="349"/>
      <c r="TJQ41" s="349"/>
      <c r="TJR41" s="349"/>
      <c r="TJS41" s="349"/>
      <c r="TJT41" s="349"/>
      <c r="TJU41" s="349"/>
      <c r="TJV41" s="349"/>
      <c r="TJW41" s="349"/>
      <c r="TJX41" s="349"/>
      <c r="TJY41" s="349"/>
      <c r="TJZ41" s="349"/>
      <c r="TKA41" s="349"/>
      <c r="TKB41" s="349"/>
      <c r="TKC41" s="349"/>
      <c r="TKD41" s="349"/>
      <c r="TKE41" s="349"/>
      <c r="TKF41" s="349"/>
      <c r="TKG41" s="349"/>
      <c r="TKH41" s="349"/>
      <c r="TKI41" s="349"/>
      <c r="TKJ41" s="349"/>
      <c r="TKK41" s="349"/>
      <c r="TKL41" s="349"/>
      <c r="TKM41" s="349"/>
      <c r="TKN41" s="349"/>
      <c r="TKO41" s="349"/>
      <c r="TKP41" s="349"/>
      <c r="TKQ41" s="349"/>
      <c r="TKR41" s="349"/>
      <c r="TKS41" s="349"/>
      <c r="TKT41" s="349"/>
      <c r="TKU41" s="349"/>
      <c r="TKV41" s="349"/>
      <c r="TKW41" s="349"/>
      <c r="TKX41" s="349"/>
      <c r="TKY41" s="349"/>
      <c r="TKZ41" s="349"/>
      <c r="TLA41" s="349"/>
      <c r="TLB41" s="349"/>
      <c r="TLC41" s="349"/>
      <c r="TLD41" s="349"/>
      <c r="TLE41" s="349"/>
      <c r="TLF41" s="349"/>
      <c r="TLG41" s="349"/>
      <c r="TLH41" s="349"/>
      <c r="TLI41" s="349"/>
      <c r="TLJ41" s="349"/>
      <c r="TLK41" s="349"/>
      <c r="TLL41" s="349"/>
      <c r="TLM41" s="349"/>
      <c r="TLN41" s="349"/>
      <c r="TLO41" s="349"/>
      <c r="TLP41" s="349"/>
      <c r="TLQ41" s="349"/>
      <c r="TLR41" s="349"/>
      <c r="TLS41" s="349"/>
      <c r="TLT41" s="349"/>
      <c r="TLU41" s="349"/>
      <c r="TLV41" s="349"/>
      <c r="TLW41" s="349"/>
      <c r="TLX41" s="349"/>
      <c r="TLY41" s="349"/>
      <c r="TLZ41" s="349"/>
      <c r="TMA41" s="349"/>
      <c r="TMB41" s="349"/>
      <c r="TMC41" s="349"/>
      <c r="TMD41" s="349"/>
      <c r="TME41" s="349"/>
      <c r="TMF41" s="349"/>
      <c r="TMG41" s="349"/>
      <c r="TMH41" s="349"/>
      <c r="TMI41" s="349"/>
      <c r="TMJ41" s="349"/>
      <c r="TMK41" s="349"/>
      <c r="TML41" s="349"/>
      <c r="TMM41" s="349"/>
      <c r="TMN41" s="349"/>
      <c r="TMO41" s="349"/>
      <c r="TMP41" s="349"/>
      <c r="TMQ41" s="349"/>
      <c r="TMR41" s="349"/>
      <c r="TMS41" s="349"/>
      <c r="TMT41" s="349"/>
      <c r="TMU41" s="349"/>
      <c r="TMV41" s="349"/>
      <c r="TMW41" s="349"/>
      <c r="TMX41" s="349"/>
      <c r="TMY41" s="349"/>
      <c r="TMZ41" s="349"/>
      <c r="TNA41" s="349"/>
      <c r="TNB41" s="349"/>
      <c r="TNC41" s="349"/>
      <c r="TND41" s="349"/>
      <c r="TNE41" s="349"/>
      <c r="TNF41" s="349"/>
      <c r="TNG41" s="349"/>
      <c r="TNH41" s="349"/>
      <c r="TNI41" s="349"/>
      <c r="TNJ41" s="349"/>
      <c r="TNK41" s="349"/>
      <c r="TNL41" s="349"/>
      <c r="TNM41" s="349"/>
      <c r="TNN41" s="349"/>
      <c r="TNO41" s="349"/>
      <c r="TNP41" s="349"/>
      <c r="TNQ41" s="349"/>
      <c r="TNR41" s="349"/>
      <c r="TNS41" s="349"/>
      <c r="TNT41" s="349"/>
      <c r="TNU41" s="349"/>
      <c r="TNV41" s="349"/>
      <c r="TNW41" s="349"/>
      <c r="TNX41" s="349"/>
      <c r="TNY41" s="349"/>
      <c r="TNZ41" s="349"/>
      <c r="TOA41" s="349"/>
      <c r="TOB41" s="349"/>
      <c r="TOC41" s="349"/>
      <c r="TOD41" s="349"/>
      <c r="TOE41" s="349"/>
      <c r="TOF41" s="349"/>
      <c r="TOG41" s="349"/>
      <c r="TOH41" s="349"/>
      <c r="TOI41" s="349"/>
      <c r="TOJ41" s="349"/>
      <c r="TOK41" s="349"/>
      <c r="TOL41" s="349"/>
      <c r="TOM41" s="349"/>
      <c r="TON41" s="349"/>
      <c r="TOO41" s="349"/>
      <c r="TOP41" s="349"/>
      <c r="TOQ41" s="349"/>
      <c r="TOR41" s="349"/>
      <c r="TOS41" s="349"/>
      <c r="TOT41" s="349"/>
      <c r="TOU41" s="349"/>
      <c r="TOV41" s="349"/>
      <c r="TOW41" s="349"/>
      <c r="TOX41" s="349"/>
      <c r="TOY41" s="349"/>
      <c r="TOZ41" s="349"/>
      <c r="TPA41" s="349"/>
      <c r="TPB41" s="349"/>
      <c r="TPC41" s="349"/>
      <c r="TPD41" s="349"/>
      <c r="TPE41" s="349"/>
      <c r="TPF41" s="349"/>
      <c r="TPG41" s="349"/>
      <c r="TPH41" s="349"/>
      <c r="TPI41" s="349"/>
      <c r="TPJ41" s="349"/>
      <c r="TPK41" s="349"/>
      <c r="TPL41" s="349"/>
      <c r="TPM41" s="349"/>
      <c r="TPN41" s="349"/>
      <c r="TPO41" s="349"/>
      <c r="TPP41" s="349"/>
      <c r="TPQ41" s="349"/>
      <c r="TPR41" s="349"/>
      <c r="TPS41" s="349"/>
      <c r="TPT41" s="349"/>
      <c r="TPU41" s="349"/>
      <c r="TPV41" s="349"/>
      <c r="TPW41" s="349"/>
      <c r="TPX41" s="349"/>
      <c r="TPY41" s="349"/>
      <c r="TPZ41" s="349"/>
      <c r="TQA41" s="349"/>
      <c r="TQB41" s="349"/>
      <c r="TQC41" s="349"/>
      <c r="TQD41" s="349"/>
      <c r="TQE41" s="349"/>
      <c r="TQF41" s="349"/>
      <c r="TQG41" s="349"/>
      <c r="TQH41" s="349"/>
      <c r="TQI41" s="349"/>
      <c r="TQJ41" s="349"/>
      <c r="TQK41" s="349"/>
      <c r="TQL41" s="349"/>
      <c r="TQM41" s="349"/>
      <c r="TQN41" s="349"/>
      <c r="TQO41" s="349"/>
      <c r="TQP41" s="349"/>
      <c r="TQQ41" s="349"/>
      <c r="TQR41" s="349"/>
      <c r="TQS41" s="349"/>
      <c r="TQT41" s="349"/>
      <c r="TQU41" s="349"/>
      <c r="TQV41" s="349"/>
      <c r="TQW41" s="349"/>
      <c r="TQX41" s="349"/>
      <c r="TQY41" s="349"/>
      <c r="TQZ41" s="349"/>
      <c r="TRA41" s="349"/>
      <c r="TRB41" s="349"/>
      <c r="TRC41" s="349"/>
      <c r="TRD41" s="349"/>
      <c r="TRE41" s="349"/>
      <c r="TRF41" s="349"/>
      <c r="TRG41" s="349"/>
      <c r="TRH41" s="349"/>
      <c r="TRI41" s="349"/>
      <c r="TRJ41" s="349"/>
      <c r="TRK41" s="349"/>
      <c r="TRL41" s="349"/>
      <c r="TRM41" s="349"/>
      <c r="TRN41" s="349"/>
      <c r="TRO41" s="349"/>
      <c r="TRP41" s="349"/>
      <c r="TRQ41" s="349"/>
      <c r="TRR41" s="349"/>
      <c r="TRS41" s="349"/>
      <c r="TRT41" s="349"/>
      <c r="TRU41" s="349"/>
      <c r="TRV41" s="349"/>
      <c r="TRW41" s="349"/>
      <c r="TRX41" s="349"/>
      <c r="TRY41" s="349"/>
      <c r="TRZ41" s="349"/>
      <c r="TSA41" s="349"/>
      <c r="TSB41" s="349"/>
      <c r="TSC41" s="349"/>
      <c r="TSD41" s="349"/>
      <c r="TSE41" s="349"/>
      <c r="TSF41" s="349"/>
      <c r="TSG41" s="349"/>
      <c r="TSH41" s="349"/>
      <c r="TSI41" s="349"/>
      <c r="TSJ41" s="349"/>
      <c r="TSK41" s="349"/>
      <c r="TSL41" s="349"/>
      <c r="TSM41" s="349"/>
      <c r="TSN41" s="349"/>
      <c r="TSO41" s="349"/>
      <c r="TSP41" s="349"/>
      <c r="TSQ41" s="349"/>
      <c r="TSR41" s="349"/>
      <c r="TSS41" s="349"/>
      <c r="TST41" s="349"/>
      <c r="TSU41" s="349"/>
      <c r="TSV41" s="349"/>
      <c r="TSW41" s="349"/>
      <c r="TSX41" s="349"/>
      <c r="TSY41" s="349"/>
      <c r="TSZ41" s="349"/>
      <c r="TTA41" s="349"/>
      <c r="TTB41" s="349"/>
      <c r="TTC41" s="349"/>
      <c r="TTD41" s="349"/>
      <c r="TTE41" s="349"/>
      <c r="TTF41" s="349"/>
      <c r="TTG41" s="349"/>
      <c r="TTH41" s="349"/>
      <c r="TTI41" s="349"/>
      <c r="TTJ41" s="349"/>
      <c r="TTK41" s="349"/>
      <c r="TTL41" s="349"/>
      <c r="TTM41" s="349"/>
      <c r="TTN41" s="349"/>
      <c r="TTO41" s="349"/>
      <c r="TTP41" s="349"/>
      <c r="TTQ41" s="349"/>
      <c r="TTR41" s="349"/>
      <c r="TTS41" s="349"/>
      <c r="TTT41" s="349"/>
      <c r="TTU41" s="349"/>
      <c r="TTV41" s="349"/>
      <c r="TTW41" s="349"/>
      <c r="TTX41" s="349"/>
      <c r="TTY41" s="349"/>
      <c r="TTZ41" s="349"/>
      <c r="TUA41" s="349"/>
      <c r="TUB41" s="349"/>
      <c r="TUC41" s="349"/>
      <c r="TUD41" s="349"/>
      <c r="TUE41" s="349"/>
      <c r="TUF41" s="349"/>
      <c r="TUG41" s="349"/>
      <c r="TUH41" s="349"/>
      <c r="TUI41" s="349"/>
      <c r="TUJ41" s="349"/>
      <c r="TUK41" s="349"/>
      <c r="TUL41" s="349"/>
      <c r="TUM41" s="349"/>
      <c r="TUN41" s="349"/>
      <c r="TUO41" s="349"/>
      <c r="TUP41" s="349"/>
      <c r="TUQ41" s="349"/>
      <c r="TUR41" s="349"/>
      <c r="TUS41" s="349"/>
      <c r="TUT41" s="349"/>
      <c r="TUU41" s="349"/>
      <c r="TUV41" s="349"/>
      <c r="TUW41" s="349"/>
      <c r="TUX41" s="349"/>
      <c r="TUY41" s="349"/>
      <c r="TUZ41" s="349"/>
      <c r="TVA41" s="349"/>
      <c r="TVB41" s="349"/>
      <c r="TVC41" s="349"/>
      <c r="TVD41" s="349"/>
      <c r="TVE41" s="349"/>
      <c r="TVF41" s="349"/>
      <c r="TVG41" s="349"/>
      <c r="TVH41" s="349"/>
      <c r="TVI41" s="349"/>
      <c r="TVJ41" s="349"/>
      <c r="TVK41" s="349"/>
      <c r="TVL41" s="349"/>
      <c r="TVM41" s="349"/>
      <c r="TVN41" s="349"/>
      <c r="TVO41" s="349"/>
      <c r="TVP41" s="349"/>
      <c r="TVQ41" s="349"/>
      <c r="TVR41" s="349"/>
      <c r="TVS41" s="349"/>
      <c r="TVT41" s="349"/>
      <c r="TVU41" s="349"/>
      <c r="TVV41" s="349"/>
      <c r="TVW41" s="349"/>
      <c r="TVX41" s="349"/>
      <c r="TVY41" s="349"/>
      <c r="TVZ41" s="349"/>
      <c r="TWA41" s="349"/>
      <c r="TWB41" s="349"/>
      <c r="TWC41" s="349"/>
      <c r="TWD41" s="349"/>
      <c r="TWE41" s="349"/>
      <c r="TWF41" s="349"/>
      <c r="TWG41" s="349"/>
      <c r="TWH41" s="349"/>
      <c r="TWI41" s="349"/>
      <c r="TWJ41" s="349"/>
      <c r="TWK41" s="349"/>
      <c r="TWL41" s="349"/>
      <c r="TWM41" s="349"/>
      <c r="TWN41" s="349"/>
      <c r="TWO41" s="349"/>
      <c r="TWP41" s="349"/>
      <c r="TWQ41" s="349"/>
      <c r="TWR41" s="349"/>
      <c r="TWS41" s="349"/>
      <c r="TWT41" s="349"/>
      <c r="TWU41" s="349"/>
      <c r="TWV41" s="349"/>
      <c r="TWW41" s="349"/>
      <c r="TWX41" s="349"/>
      <c r="TWY41" s="349"/>
      <c r="TWZ41" s="349"/>
      <c r="TXA41" s="349"/>
      <c r="TXB41" s="349"/>
      <c r="TXC41" s="349"/>
      <c r="TXD41" s="349"/>
      <c r="TXE41" s="349"/>
      <c r="TXF41" s="349"/>
      <c r="TXG41" s="349"/>
      <c r="TXH41" s="349"/>
      <c r="TXI41" s="349"/>
      <c r="TXJ41" s="349"/>
      <c r="TXK41" s="349"/>
      <c r="TXL41" s="349"/>
      <c r="TXM41" s="349"/>
      <c r="TXN41" s="349"/>
      <c r="TXO41" s="349"/>
      <c r="TXP41" s="349"/>
      <c r="TXQ41" s="349"/>
      <c r="TXR41" s="349"/>
      <c r="TXS41" s="349"/>
      <c r="TXT41" s="349"/>
      <c r="TXU41" s="349"/>
      <c r="TXV41" s="349"/>
      <c r="TXW41" s="349"/>
      <c r="TXX41" s="349"/>
      <c r="TXY41" s="349"/>
      <c r="TXZ41" s="349"/>
      <c r="TYA41" s="349"/>
      <c r="TYB41" s="349"/>
      <c r="TYC41" s="349"/>
      <c r="TYD41" s="349"/>
      <c r="TYE41" s="349"/>
      <c r="TYF41" s="349"/>
      <c r="TYG41" s="349"/>
      <c r="TYH41" s="349"/>
      <c r="TYI41" s="349"/>
      <c r="TYJ41" s="349"/>
      <c r="TYK41" s="349"/>
      <c r="TYL41" s="349"/>
      <c r="TYM41" s="349"/>
      <c r="TYN41" s="349"/>
      <c r="TYO41" s="349"/>
      <c r="TYP41" s="349"/>
      <c r="TYQ41" s="349"/>
      <c r="TYR41" s="349"/>
      <c r="TYS41" s="349"/>
      <c r="TYT41" s="349"/>
      <c r="TYU41" s="349"/>
      <c r="TYV41" s="349"/>
      <c r="TYW41" s="349"/>
      <c r="TYX41" s="349"/>
      <c r="TYY41" s="349"/>
      <c r="TYZ41" s="349"/>
      <c r="TZA41" s="349"/>
      <c r="TZB41" s="349"/>
      <c r="TZC41" s="349"/>
      <c r="TZD41" s="349"/>
      <c r="TZE41" s="349"/>
      <c r="TZF41" s="349"/>
      <c r="TZG41" s="349"/>
      <c r="TZH41" s="349"/>
      <c r="TZI41" s="349"/>
      <c r="TZJ41" s="349"/>
      <c r="TZK41" s="349"/>
      <c r="TZL41" s="349"/>
      <c r="TZM41" s="349"/>
      <c r="TZN41" s="349"/>
      <c r="TZO41" s="349"/>
      <c r="TZP41" s="349"/>
      <c r="TZQ41" s="349"/>
      <c r="TZR41" s="349"/>
      <c r="TZS41" s="349"/>
      <c r="TZT41" s="349"/>
      <c r="TZU41" s="349"/>
      <c r="TZV41" s="349"/>
      <c r="TZW41" s="349"/>
      <c r="TZX41" s="349"/>
      <c r="TZY41" s="349"/>
      <c r="TZZ41" s="349"/>
      <c r="UAA41" s="349"/>
      <c r="UAB41" s="349"/>
      <c r="UAC41" s="349"/>
      <c r="UAD41" s="349"/>
      <c r="UAE41" s="349"/>
      <c r="UAF41" s="349"/>
      <c r="UAG41" s="349"/>
      <c r="UAH41" s="349"/>
      <c r="UAI41" s="349"/>
      <c r="UAJ41" s="349"/>
      <c r="UAK41" s="349"/>
      <c r="UAL41" s="349"/>
      <c r="UAM41" s="349"/>
      <c r="UAN41" s="349"/>
      <c r="UAO41" s="349"/>
      <c r="UAP41" s="349"/>
      <c r="UAQ41" s="349"/>
      <c r="UAR41" s="349"/>
      <c r="UAS41" s="349"/>
      <c r="UAT41" s="349"/>
      <c r="UAU41" s="349"/>
      <c r="UAV41" s="349"/>
      <c r="UAW41" s="349"/>
      <c r="UAX41" s="349"/>
      <c r="UAY41" s="349"/>
      <c r="UAZ41" s="349"/>
      <c r="UBA41" s="349"/>
      <c r="UBB41" s="349"/>
      <c r="UBC41" s="349"/>
      <c r="UBD41" s="349"/>
      <c r="UBE41" s="349"/>
      <c r="UBF41" s="349"/>
      <c r="UBG41" s="349"/>
      <c r="UBH41" s="349"/>
      <c r="UBI41" s="349"/>
      <c r="UBJ41" s="349"/>
      <c r="UBK41" s="349"/>
      <c r="UBL41" s="349"/>
      <c r="UBM41" s="349"/>
      <c r="UBN41" s="349"/>
      <c r="UBO41" s="349"/>
      <c r="UBP41" s="349"/>
      <c r="UBQ41" s="349"/>
      <c r="UBR41" s="349"/>
      <c r="UBS41" s="349"/>
      <c r="UBT41" s="349"/>
      <c r="UBU41" s="349"/>
      <c r="UBV41" s="349"/>
      <c r="UBW41" s="349"/>
      <c r="UBX41" s="349"/>
      <c r="UBY41" s="349"/>
      <c r="UBZ41" s="349"/>
      <c r="UCA41" s="349"/>
      <c r="UCB41" s="349"/>
      <c r="UCC41" s="349"/>
      <c r="UCD41" s="349"/>
      <c r="UCE41" s="349"/>
      <c r="UCF41" s="349"/>
      <c r="UCG41" s="349"/>
      <c r="UCH41" s="349"/>
      <c r="UCI41" s="349"/>
      <c r="UCJ41" s="349"/>
      <c r="UCK41" s="349"/>
      <c r="UCL41" s="349"/>
      <c r="UCM41" s="349"/>
      <c r="UCN41" s="349"/>
      <c r="UCO41" s="349"/>
      <c r="UCP41" s="349"/>
      <c r="UCQ41" s="349"/>
      <c r="UCR41" s="349"/>
      <c r="UCS41" s="349"/>
      <c r="UCT41" s="349"/>
      <c r="UCU41" s="349"/>
      <c r="UCV41" s="349"/>
      <c r="UCW41" s="349"/>
      <c r="UCX41" s="349"/>
      <c r="UCY41" s="349"/>
      <c r="UCZ41" s="349"/>
      <c r="UDA41" s="349"/>
      <c r="UDB41" s="349"/>
      <c r="UDC41" s="349"/>
      <c r="UDD41" s="349"/>
      <c r="UDE41" s="349"/>
      <c r="UDF41" s="349"/>
      <c r="UDG41" s="349"/>
      <c r="UDH41" s="349"/>
      <c r="UDI41" s="349"/>
      <c r="UDJ41" s="349"/>
      <c r="UDK41" s="349"/>
      <c r="UDL41" s="349"/>
      <c r="UDM41" s="349"/>
      <c r="UDN41" s="349"/>
      <c r="UDO41" s="349"/>
      <c r="UDP41" s="349"/>
      <c r="UDQ41" s="349"/>
      <c r="UDR41" s="349"/>
      <c r="UDS41" s="349"/>
      <c r="UDT41" s="349"/>
      <c r="UDU41" s="349"/>
      <c r="UDV41" s="349"/>
      <c r="UDW41" s="349"/>
      <c r="UDX41" s="349"/>
      <c r="UDY41" s="349"/>
      <c r="UDZ41" s="349"/>
      <c r="UEA41" s="349"/>
      <c r="UEB41" s="349"/>
      <c r="UEC41" s="349"/>
      <c r="UED41" s="349"/>
      <c r="UEE41" s="349"/>
      <c r="UEF41" s="349"/>
      <c r="UEG41" s="349"/>
      <c r="UEH41" s="349"/>
      <c r="UEI41" s="349"/>
      <c r="UEJ41" s="349"/>
      <c r="UEK41" s="349"/>
      <c r="UEL41" s="349"/>
      <c r="UEM41" s="349"/>
      <c r="UEN41" s="349"/>
      <c r="UEO41" s="349"/>
      <c r="UEP41" s="349"/>
      <c r="UEQ41" s="349"/>
      <c r="UER41" s="349"/>
      <c r="UES41" s="349"/>
      <c r="UET41" s="349"/>
      <c r="UEU41" s="349"/>
      <c r="UEV41" s="349"/>
      <c r="UEW41" s="349"/>
      <c r="UEX41" s="349"/>
      <c r="UEY41" s="349"/>
      <c r="UEZ41" s="349"/>
      <c r="UFA41" s="349"/>
      <c r="UFB41" s="349"/>
      <c r="UFC41" s="349"/>
      <c r="UFD41" s="349"/>
      <c r="UFE41" s="349"/>
      <c r="UFF41" s="349"/>
      <c r="UFG41" s="349"/>
      <c r="UFH41" s="349"/>
      <c r="UFI41" s="349"/>
      <c r="UFJ41" s="349"/>
      <c r="UFK41" s="349"/>
      <c r="UFL41" s="349"/>
      <c r="UFM41" s="349"/>
      <c r="UFN41" s="349"/>
      <c r="UFO41" s="349"/>
      <c r="UFP41" s="349"/>
      <c r="UFQ41" s="349"/>
      <c r="UFR41" s="349"/>
      <c r="UFS41" s="349"/>
      <c r="UFT41" s="349"/>
      <c r="UFU41" s="349"/>
      <c r="UFV41" s="349"/>
      <c r="UFW41" s="349"/>
      <c r="UFX41" s="349"/>
      <c r="UFY41" s="349"/>
      <c r="UFZ41" s="349"/>
      <c r="UGA41" s="349"/>
      <c r="UGB41" s="349"/>
      <c r="UGC41" s="349"/>
      <c r="UGD41" s="349"/>
      <c r="UGE41" s="349"/>
      <c r="UGF41" s="349"/>
      <c r="UGG41" s="349"/>
      <c r="UGH41" s="349"/>
      <c r="UGI41" s="349"/>
      <c r="UGJ41" s="349"/>
      <c r="UGK41" s="349"/>
      <c r="UGL41" s="349"/>
      <c r="UGM41" s="349"/>
      <c r="UGN41" s="349"/>
      <c r="UGO41" s="349"/>
      <c r="UGP41" s="349"/>
      <c r="UGQ41" s="349"/>
      <c r="UGR41" s="349"/>
      <c r="UGS41" s="349"/>
      <c r="UGT41" s="349"/>
      <c r="UGU41" s="349"/>
      <c r="UGV41" s="349"/>
      <c r="UGW41" s="349"/>
      <c r="UGX41" s="349"/>
      <c r="UGY41" s="349"/>
      <c r="UGZ41" s="349"/>
      <c r="UHA41" s="349"/>
      <c r="UHB41" s="349"/>
      <c r="UHC41" s="349"/>
      <c r="UHD41" s="349"/>
      <c r="UHE41" s="349"/>
      <c r="UHF41" s="349"/>
      <c r="UHG41" s="349"/>
      <c r="UHH41" s="349"/>
      <c r="UHI41" s="349"/>
      <c r="UHJ41" s="349"/>
      <c r="UHK41" s="349"/>
      <c r="UHL41" s="349"/>
      <c r="UHM41" s="349"/>
      <c r="UHN41" s="349"/>
      <c r="UHO41" s="349"/>
      <c r="UHP41" s="349"/>
      <c r="UHQ41" s="349"/>
      <c r="UHR41" s="349"/>
      <c r="UHS41" s="349"/>
      <c r="UHT41" s="349"/>
      <c r="UHU41" s="349"/>
      <c r="UHV41" s="349"/>
      <c r="UHW41" s="349"/>
      <c r="UHX41" s="349"/>
      <c r="UHY41" s="349"/>
      <c r="UHZ41" s="349"/>
      <c r="UIA41" s="349"/>
      <c r="UIB41" s="349"/>
      <c r="UIC41" s="349"/>
      <c r="UID41" s="349"/>
      <c r="UIE41" s="349"/>
      <c r="UIF41" s="349"/>
      <c r="UIG41" s="349"/>
      <c r="UIH41" s="349"/>
      <c r="UII41" s="349"/>
      <c r="UIJ41" s="349"/>
      <c r="UIK41" s="349"/>
      <c r="UIL41" s="349"/>
      <c r="UIM41" s="349"/>
      <c r="UIN41" s="349"/>
      <c r="UIO41" s="349"/>
      <c r="UIP41" s="349"/>
      <c r="UIQ41" s="349"/>
      <c r="UIR41" s="349"/>
      <c r="UIS41" s="349"/>
      <c r="UIT41" s="349"/>
      <c r="UIU41" s="349"/>
      <c r="UIV41" s="349"/>
      <c r="UIW41" s="349"/>
      <c r="UIX41" s="349"/>
      <c r="UIY41" s="349"/>
      <c r="UIZ41" s="349"/>
      <c r="UJA41" s="349"/>
      <c r="UJB41" s="349"/>
      <c r="UJC41" s="349"/>
      <c r="UJD41" s="349"/>
      <c r="UJE41" s="349"/>
      <c r="UJF41" s="349"/>
      <c r="UJG41" s="349"/>
      <c r="UJH41" s="349"/>
      <c r="UJI41" s="349"/>
      <c r="UJJ41" s="349"/>
      <c r="UJK41" s="349"/>
      <c r="UJL41" s="349"/>
      <c r="UJM41" s="349"/>
      <c r="UJN41" s="349"/>
      <c r="UJO41" s="349"/>
      <c r="UJP41" s="349"/>
      <c r="UJQ41" s="349"/>
      <c r="UJR41" s="349"/>
      <c r="UJS41" s="349"/>
      <c r="UJT41" s="349"/>
      <c r="UJU41" s="349"/>
      <c r="UJV41" s="349"/>
      <c r="UJW41" s="349"/>
      <c r="UJX41" s="349"/>
      <c r="UJY41" s="349"/>
      <c r="UJZ41" s="349"/>
      <c r="UKA41" s="349"/>
      <c r="UKB41" s="349"/>
      <c r="UKC41" s="349"/>
      <c r="UKD41" s="349"/>
      <c r="UKE41" s="349"/>
      <c r="UKF41" s="349"/>
      <c r="UKG41" s="349"/>
      <c r="UKH41" s="349"/>
      <c r="UKI41" s="349"/>
      <c r="UKJ41" s="349"/>
      <c r="UKK41" s="349"/>
      <c r="UKL41" s="349"/>
      <c r="UKM41" s="349"/>
      <c r="UKN41" s="349"/>
      <c r="UKO41" s="349"/>
      <c r="UKP41" s="349"/>
      <c r="UKQ41" s="349"/>
      <c r="UKR41" s="349"/>
      <c r="UKS41" s="349"/>
      <c r="UKT41" s="349"/>
      <c r="UKU41" s="349"/>
      <c r="UKV41" s="349"/>
      <c r="UKW41" s="349"/>
      <c r="UKX41" s="349"/>
      <c r="UKY41" s="349"/>
      <c r="UKZ41" s="349"/>
      <c r="ULA41" s="349"/>
      <c r="ULB41" s="349"/>
      <c r="ULC41" s="349"/>
      <c r="ULD41" s="349"/>
      <c r="ULE41" s="349"/>
      <c r="ULF41" s="349"/>
      <c r="ULG41" s="349"/>
      <c r="ULH41" s="349"/>
      <c r="ULI41" s="349"/>
      <c r="ULJ41" s="349"/>
      <c r="ULK41" s="349"/>
      <c r="ULL41" s="349"/>
      <c r="ULM41" s="349"/>
      <c r="ULN41" s="349"/>
      <c r="ULO41" s="349"/>
      <c r="ULP41" s="349"/>
      <c r="ULQ41" s="349"/>
      <c r="ULR41" s="349"/>
      <c r="ULS41" s="349"/>
      <c r="ULT41" s="349"/>
      <c r="ULU41" s="349"/>
      <c r="ULV41" s="349"/>
      <c r="ULW41" s="349"/>
      <c r="ULX41" s="349"/>
      <c r="ULY41" s="349"/>
      <c r="ULZ41" s="349"/>
      <c r="UMA41" s="349"/>
      <c r="UMB41" s="349"/>
      <c r="UMC41" s="349"/>
      <c r="UMD41" s="349"/>
      <c r="UME41" s="349"/>
      <c r="UMF41" s="349"/>
      <c r="UMG41" s="349"/>
      <c r="UMH41" s="349"/>
      <c r="UMI41" s="349"/>
      <c r="UMJ41" s="349"/>
      <c r="UMK41" s="349"/>
      <c r="UML41" s="349"/>
      <c r="UMM41" s="349"/>
      <c r="UMN41" s="349"/>
      <c r="UMO41" s="349"/>
      <c r="UMP41" s="349"/>
      <c r="UMQ41" s="349"/>
      <c r="UMR41" s="349"/>
      <c r="UMS41" s="349"/>
      <c r="UMT41" s="349"/>
      <c r="UMU41" s="349"/>
      <c r="UMV41" s="349"/>
      <c r="UMW41" s="349"/>
      <c r="UMX41" s="349"/>
      <c r="UMY41" s="349"/>
      <c r="UMZ41" s="349"/>
      <c r="UNA41" s="349"/>
      <c r="UNB41" s="349"/>
      <c r="UNC41" s="349"/>
      <c r="UND41" s="349"/>
      <c r="UNE41" s="349"/>
      <c r="UNF41" s="349"/>
      <c r="UNG41" s="349"/>
      <c r="UNH41" s="349"/>
      <c r="UNI41" s="349"/>
      <c r="UNJ41" s="349"/>
      <c r="UNK41" s="349"/>
      <c r="UNL41" s="349"/>
      <c r="UNM41" s="349"/>
      <c r="UNN41" s="349"/>
      <c r="UNO41" s="349"/>
      <c r="UNP41" s="349"/>
      <c r="UNQ41" s="349"/>
      <c r="UNR41" s="349"/>
      <c r="UNS41" s="349"/>
      <c r="UNT41" s="349"/>
      <c r="UNU41" s="349"/>
      <c r="UNV41" s="349"/>
      <c r="UNW41" s="349"/>
      <c r="UNX41" s="349"/>
      <c r="UNY41" s="349"/>
      <c r="UNZ41" s="349"/>
      <c r="UOA41" s="349"/>
      <c r="UOB41" s="349"/>
      <c r="UOC41" s="349"/>
      <c r="UOD41" s="349"/>
      <c r="UOE41" s="349"/>
      <c r="UOF41" s="349"/>
      <c r="UOG41" s="349"/>
      <c r="UOH41" s="349"/>
      <c r="UOI41" s="349"/>
      <c r="UOJ41" s="349"/>
      <c r="UOK41" s="349"/>
      <c r="UOL41" s="349"/>
      <c r="UOM41" s="349"/>
      <c r="UON41" s="349"/>
      <c r="UOO41" s="349"/>
      <c r="UOP41" s="349"/>
      <c r="UOQ41" s="349"/>
      <c r="UOR41" s="349"/>
      <c r="UOS41" s="349"/>
      <c r="UOT41" s="349"/>
      <c r="UOU41" s="349"/>
      <c r="UOV41" s="349"/>
      <c r="UOW41" s="349"/>
      <c r="UOX41" s="349"/>
      <c r="UOY41" s="349"/>
      <c r="UOZ41" s="349"/>
      <c r="UPA41" s="349"/>
      <c r="UPB41" s="349"/>
      <c r="UPC41" s="349"/>
      <c r="UPD41" s="349"/>
      <c r="UPE41" s="349"/>
      <c r="UPF41" s="349"/>
      <c r="UPG41" s="349"/>
      <c r="UPH41" s="349"/>
      <c r="UPI41" s="349"/>
      <c r="UPJ41" s="349"/>
      <c r="UPK41" s="349"/>
      <c r="UPL41" s="349"/>
      <c r="UPM41" s="349"/>
      <c r="UPN41" s="349"/>
      <c r="UPO41" s="349"/>
      <c r="UPP41" s="349"/>
      <c r="UPQ41" s="349"/>
      <c r="UPR41" s="349"/>
      <c r="UPS41" s="349"/>
      <c r="UPT41" s="349"/>
      <c r="UPU41" s="349"/>
      <c r="UPV41" s="349"/>
      <c r="UPW41" s="349"/>
      <c r="UPX41" s="349"/>
      <c r="UPY41" s="349"/>
      <c r="UPZ41" s="349"/>
      <c r="UQA41" s="349"/>
      <c r="UQB41" s="349"/>
      <c r="UQC41" s="349"/>
      <c r="UQD41" s="349"/>
      <c r="UQE41" s="349"/>
      <c r="UQF41" s="349"/>
      <c r="UQG41" s="349"/>
      <c r="UQH41" s="349"/>
      <c r="UQI41" s="349"/>
      <c r="UQJ41" s="349"/>
      <c r="UQK41" s="349"/>
      <c r="UQL41" s="349"/>
      <c r="UQM41" s="349"/>
      <c r="UQN41" s="349"/>
      <c r="UQO41" s="349"/>
      <c r="UQP41" s="349"/>
      <c r="UQQ41" s="349"/>
      <c r="UQR41" s="349"/>
      <c r="UQS41" s="349"/>
      <c r="UQT41" s="349"/>
      <c r="UQU41" s="349"/>
      <c r="UQV41" s="349"/>
      <c r="UQW41" s="349"/>
      <c r="UQX41" s="349"/>
      <c r="UQY41" s="349"/>
      <c r="UQZ41" s="349"/>
      <c r="URA41" s="349"/>
      <c r="URB41" s="349"/>
      <c r="URC41" s="349"/>
      <c r="URD41" s="349"/>
      <c r="URE41" s="349"/>
      <c r="URF41" s="349"/>
      <c r="URG41" s="349"/>
      <c r="URH41" s="349"/>
      <c r="URI41" s="349"/>
      <c r="URJ41" s="349"/>
      <c r="URK41" s="349"/>
      <c r="URL41" s="349"/>
      <c r="URM41" s="349"/>
      <c r="URN41" s="349"/>
      <c r="URO41" s="349"/>
      <c r="URP41" s="349"/>
      <c r="URQ41" s="349"/>
      <c r="URR41" s="349"/>
      <c r="URS41" s="349"/>
      <c r="URT41" s="349"/>
      <c r="URU41" s="349"/>
      <c r="URV41" s="349"/>
      <c r="URW41" s="349"/>
      <c r="URX41" s="349"/>
      <c r="URY41" s="349"/>
      <c r="URZ41" s="349"/>
      <c r="USA41" s="349"/>
      <c r="USB41" s="349"/>
      <c r="USC41" s="349"/>
      <c r="USD41" s="349"/>
      <c r="USE41" s="349"/>
      <c r="USF41" s="349"/>
      <c r="USG41" s="349"/>
      <c r="USH41" s="349"/>
      <c r="USI41" s="349"/>
      <c r="USJ41" s="349"/>
      <c r="USK41" s="349"/>
      <c r="USL41" s="349"/>
      <c r="USM41" s="349"/>
      <c r="USN41" s="349"/>
      <c r="USO41" s="349"/>
      <c r="USP41" s="349"/>
      <c r="USQ41" s="349"/>
      <c r="USR41" s="349"/>
      <c r="USS41" s="349"/>
      <c r="UST41" s="349"/>
      <c r="USU41" s="349"/>
      <c r="USV41" s="349"/>
      <c r="USW41" s="349"/>
      <c r="USX41" s="349"/>
      <c r="USY41" s="349"/>
      <c r="USZ41" s="349"/>
      <c r="UTA41" s="349"/>
      <c r="UTB41" s="349"/>
      <c r="UTC41" s="349"/>
      <c r="UTD41" s="349"/>
      <c r="UTE41" s="349"/>
      <c r="UTF41" s="349"/>
      <c r="UTG41" s="349"/>
      <c r="UTH41" s="349"/>
      <c r="UTI41" s="349"/>
      <c r="UTJ41" s="349"/>
      <c r="UTK41" s="349"/>
      <c r="UTL41" s="349"/>
      <c r="UTM41" s="349"/>
      <c r="UTN41" s="349"/>
      <c r="UTO41" s="349"/>
      <c r="UTP41" s="349"/>
      <c r="UTQ41" s="349"/>
      <c r="UTR41" s="349"/>
      <c r="UTS41" s="349"/>
      <c r="UTT41" s="349"/>
      <c r="UTU41" s="349"/>
      <c r="UTV41" s="349"/>
      <c r="UTW41" s="349"/>
      <c r="UTX41" s="349"/>
      <c r="UTY41" s="349"/>
      <c r="UTZ41" s="349"/>
      <c r="UUA41" s="349"/>
      <c r="UUB41" s="349"/>
      <c r="UUC41" s="349"/>
      <c r="UUD41" s="349"/>
      <c r="UUE41" s="349"/>
      <c r="UUF41" s="349"/>
      <c r="UUG41" s="349"/>
      <c r="UUH41" s="349"/>
      <c r="UUI41" s="349"/>
      <c r="UUJ41" s="349"/>
      <c r="UUK41" s="349"/>
      <c r="UUL41" s="349"/>
      <c r="UUM41" s="349"/>
      <c r="UUN41" s="349"/>
      <c r="UUO41" s="349"/>
      <c r="UUP41" s="349"/>
      <c r="UUQ41" s="349"/>
      <c r="UUR41" s="349"/>
      <c r="UUS41" s="349"/>
      <c r="UUT41" s="349"/>
      <c r="UUU41" s="349"/>
      <c r="UUV41" s="349"/>
      <c r="UUW41" s="349"/>
      <c r="UUX41" s="349"/>
      <c r="UUY41" s="349"/>
      <c r="UUZ41" s="349"/>
      <c r="UVA41" s="349"/>
      <c r="UVB41" s="349"/>
      <c r="UVC41" s="349"/>
      <c r="UVD41" s="349"/>
      <c r="UVE41" s="349"/>
      <c r="UVF41" s="349"/>
      <c r="UVG41" s="349"/>
      <c r="UVH41" s="349"/>
      <c r="UVI41" s="349"/>
      <c r="UVJ41" s="349"/>
      <c r="UVK41" s="349"/>
      <c r="UVL41" s="349"/>
      <c r="UVM41" s="349"/>
      <c r="UVN41" s="349"/>
      <c r="UVO41" s="349"/>
      <c r="UVP41" s="349"/>
      <c r="UVQ41" s="349"/>
      <c r="UVR41" s="349"/>
      <c r="UVS41" s="349"/>
      <c r="UVT41" s="349"/>
      <c r="UVU41" s="349"/>
      <c r="UVV41" s="349"/>
      <c r="UVW41" s="349"/>
      <c r="UVX41" s="349"/>
      <c r="UVY41" s="349"/>
      <c r="UVZ41" s="349"/>
      <c r="UWA41" s="349"/>
      <c r="UWB41" s="349"/>
      <c r="UWC41" s="349"/>
      <c r="UWD41" s="349"/>
      <c r="UWE41" s="349"/>
      <c r="UWF41" s="349"/>
      <c r="UWG41" s="349"/>
      <c r="UWH41" s="349"/>
      <c r="UWI41" s="349"/>
      <c r="UWJ41" s="349"/>
      <c r="UWK41" s="349"/>
      <c r="UWL41" s="349"/>
      <c r="UWM41" s="349"/>
      <c r="UWN41" s="349"/>
      <c r="UWO41" s="349"/>
      <c r="UWP41" s="349"/>
      <c r="UWQ41" s="349"/>
      <c r="UWR41" s="349"/>
      <c r="UWS41" s="349"/>
      <c r="UWT41" s="349"/>
      <c r="UWU41" s="349"/>
      <c r="UWV41" s="349"/>
      <c r="UWW41" s="349"/>
      <c r="UWX41" s="349"/>
      <c r="UWY41" s="349"/>
      <c r="UWZ41" s="349"/>
      <c r="UXA41" s="349"/>
      <c r="UXB41" s="349"/>
      <c r="UXC41" s="349"/>
      <c r="UXD41" s="349"/>
      <c r="UXE41" s="349"/>
      <c r="UXF41" s="349"/>
      <c r="UXG41" s="349"/>
      <c r="UXH41" s="349"/>
      <c r="UXI41" s="349"/>
      <c r="UXJ41" s="349"/>
      <c r="UXK41" s="349"/>
      <c r="UXL41" s="349"/>
      <c r="UXM41" s="349"/>
      <c r="UXN41" s="349"/>
      <c r="UXO41" s="349"/>
      <c r="UXP41" s="349"/>
      <c r="UXQ41" s="349"/>
      <c r="UXR41" s="349"/>
      <c r="UXS41" s="349"/>
      <c r="UXT41" s="349"/>
      <c r="UXU41" s="349"/>
      <c r="UXV41" s="349"/>
      <c r="UXW41" s="349"/>
      <c r="UXX41" s="349"/>
      <c r="UXY41" s="349"/>
      <c r="UXZ41" s="349"/>
      <c r="UYA41" s="349"/>
      <c r="UYB41" s="349"/>
      <c r="UYC41" s="349"/>
      <c r="UYD41" s="349"/>
      <c r="UYE41" s="349"/>
      <c r="UYF41" s="349"/>
      <c r="UYG41" s="349"/>
      <c r="UYH41" s="349"/>
      <c r="UYI41" s="349"/>
      <c r="UYJ41" s="349"/>
      <c r="UYK41" s="349"/>
      <c r="UYL41" s="349"/>
      <c r="UYM41" s="349"/>
      <c r="UYN41" s="349"/>
      <c r="UYO41" s="349"/>
      <c r="UYP41" s="349"/>
      <c r="UYQ41" s="349"/>
      <c r="UYR41" s="349"/>
      <c r="UYS41" s="349"/>
      <c r="UYT41" s="349"/>
      <c r="UYU41" s="349"/>
      <c r="UYV41" s="349"/>
      <c r="UYW41" s="349"/>
      <c r="UYX41" s="349"/>
      <c r="UYY41" s="349"/>
      <c r="UYZ41" s="349"/>
      <c r="UZA41" s="349"/>
      <c r="UZB41" s="349"/>
      <c r="UZC41" s="349"/>
      <c r="UZD41" s="349"/>
      <c r="UZE41" s="349"/>
      <c r="UZF41" s="349"/>
      <c r="UZG41" s="349"/>
      <c r="UZH41" s="349"/>
      <c r="UZI41" s="349"/>
      <c r="UZJ41" s="349"/>
      <c r="UZK41" s="349"/>
      <c r="UZL41" s="349"/>
      <c r="UZM41" s="349"/>
      <c r="UZN41" s="349"/>
      <c r="UZO41" s="349"/>
      <c r="UZP41" s="349"/>
      <c r="UZQ41" s="349"/>
      <c r="UZR41" s="349"/>
      <c r="UZS41" s="349"/>
      <c r="UZT41" s="349"/>
      <c r="UZU41" s="349"/>
      <c r="UZV41" s="349"/>
      <c r="UZW41" s="349"/>
      <c r="UZX41" s="349"/>
      <c r="UZY41" s="349"/>
      <c r="UZZ41" s="349"/>
      <c r="VAA41" s="349"/>
      <c r="VAB41" s="349"/>
      <c r="VAC41" s="349"/>
      <c r="VAD41" s="349"/>
      <c r="VAE41" s="349"/>
      <c r="VAF41" s="349"/>
      <c r="VAG41" s="349"/>
      <c r="VAH41" s="349"/>
      <c r="VAI41" s="349"/>
      <c r="VAJ41" s="349"/>
      <c r="VAK41" s="349"/>
      <c r="VAL41" s="349"/>
      <c r="VAM41" s="349"/>
      <c r="VAN41" s="349"/>
      <c r="VAO41" s="349"/>
      <c r="VAP41" s="349"/>
      <c r="VAQ41" s="349"/>
      <c r="VAR41" s="349"/>
      <c r="VAS41" s="349"/>
      <c r="VAT41" s="349"/>
      <c r="VAU41" s="349"/>
      <c r="VAV41" s="349"/>
      <c r="VAW41" s="349"/>
      <c r="VAX41" s="349"/>
      <c r="VAY41" s="349"/>
      <c r="VAZ41" s="349"/>
      <c r="VBA41" s="349"/>
      <c r="VBB41" s="349"/>
      <c r="VBC41" s="349"/>
      <c r="VBD41" s="349"/>
      <c r="VBE41" s="349"/>
      <c r="VBF41" s="349"/>
      <c r="VBG41" s="349"/>
      <c r="VBH41" s="349"/>
      <c r="VBI41" s="349"/>
      <c r="VBJ41" s="349"/>
      <c r="VBK41" s="349"/>
      <c r="VBL41" s="349"/>
      <c r="VBM41" s="349"/>
      <c r="VBN41" s="349"/>
      <c r="VBO41" s="349"/>
      <c r="VBP41" s="349"/>
      <c r="VBQ41" s="349"/>
      <c r="VBR41" s="349"/>
      <c r="VBS41" s="349"/>
      <c r="VBT41" s="349"/>
      <c r="VBU41" s="349"/>
      <c r="VBV41" s="349"/>
      <c r="VBW41" s="349"/>
      <c r="VBX41" s="349"/>
      <c r="VBY41" s="349"/>
      <c r="VBZ41" s="349"/>
      <c r="VCA41" s="349"/>
      <c r="VCB41" s="349"/>
      <c r="VCC41" s="349"/>
      <c r="VCD41" s="349"/>
      <c r="VCE41" s="349"/>
      <c r="VCF41" s="349"/>
      <c r="VCG41" s="349"/>
      <c r="VCH41" s="349"/>
      <c r="VCI41" s="349"/>
      <c r="VCJ41" s="349"/>
      <c r="VCK41" s="349"/>
      <c r="VCL41" s="349"/>
      <c r="VCM41" s="349"/>
      <c r="VCN41" s="349"/>
      <c r="VCO41" s="349"/>
      <c r="VCP41" s="349"/>
      <c r="VCQ41" s="349"/>
      <c r="VCR41" s="349"/>
      <c r="VCS41" s="349"/>
      <c r="VCT41" s="349"/>
      <c r="VCU41" s="349"/>
      <c r="VCV41" s="349"/>
      <c r="VCW41" s="349"/>
      <c r="VCX41" s="349"/>
      <c r="VCY41" s="349"/>
      <c r="VCZ41" s="349"/>
      <c r="VDA41" s="349"/>
      <c r="VDB41" s="349"/>
      <c r="VDC41" s="349"/>
      <c r="VDD41" s="349"/>
      <c r="VDE41" s="349"/>
      <c r="VDF41" s="349"/>
      <c r="VDG41" s="349"/>
      <c r="VDH41" s="349"/>
      <c r="VDI41" s="349"/>
      <c r="VDJ41" s="349"/>
      <c r="VDK41" s="349"/>
      <c r="VDL41" s="349"/>
      <c r="VDM41" s="349"/>
      <c r="VDN41" s="349"/>
      <c r="VDO41" s="349"/>
      <c r="VDP41" s="349"/>
      <c r="VDQ41" s="349"/>
      <c r="VDR41" s="349"/>
      <c r="VDS41" s="349"/>
      <c r="VDT41" s="349"/>
      <c r="VDU41" s="349"/>
      <c r="VDV41" s="349"/>
      <c r="VDW41" s="349"/>
      <c r="VDX41" s="349"/>
      <c r="VDY41" s="349"/>
      <c r="VDZ41" s="349"/>
      <c r="VEA41" s="349"/>
      <c r="VEB41" s="349"/>
      <c r="VEC41" s="349"/>
      <c r="VED41" s="349"/>
      <c r="VEE41" s="349"/>
      <c r="VEF41" s="349"/>
      <c r="VEG41" s="349"/>
      <c r="VEH41" s="349"/>
      <c r="VEI41" s="349"/>
      <c r="VEJ41" s="349"/>
      <c r="VEK41" s="349"/>
      <c r="VEL41" s="349"/>
      <c r="VEM41" s="349"/>
      <c r="VEN41" s="349"/>
      <c r="VEO41" s="349"/>
      <c r="VEP41" s="349"/>
      <c r="VEQ41" s="349"/>
      <c r="VER41" s="349"/>
      <c r="VES41" s="349"/>
      <c r="VET41" s="349"/>
      <c r="VEU41" s="349"/>
      <c r="VEV41" s="349"/>
      <c r="VEW41" s="349"/>
      <c r="VEX41" s="349"/>
      <c r="VEY41" s="349"/>
      <c r="VEZ41" s="349"/>
      <c r="VFA41" s="349"/>
      <c r="VFB41" s="349"/>
      <c r="VFC41" s="349"/>
      <c r="VFD41" s="349"/>
      <c r="VFE41" s="349"/>
      <c r="VFF41" s="349"/>
      <c r="VFG41" s="349"/>
      <c r="VFH41" s="349"/>
      <c r="VFI41" s="349"/>
      <c r="VFJ41" s="349"/>
      <c r="VFK41" s="349"/>
      <c r="VFL41" s="349"/>
      <c r="VFM41" s="349"/>
      <c r="VFN41" s="349"/>
      <c r="VFO41" s="349"/>
      <c r="VFP41" s="349"/>
      <c r="VFQ41" s="349"/>
      <c r="VFR41" s="349"/>
      <c r="VFS41" s="349"/>
      <c r="VFT41" s="349"/>
      <c r="VFU41" s="349"/>
      <c r="VFV41" s="349"/>
      <c r="VFW41" s="349"/>
      <c r="VFX41" s="349"/>
      <c r="VFY41" s="349"/>
      <c r="VFZ41" s="349"/>
      <c r="VGA41" s="349"/>
      <c r="VGB41" s="349"/>
      <c r="VGC41" s="349"/>
      <c r="VGD41" s="349"/>
      <c r="VGE41" s="349"/>
      <c r="VGF41" s="349"/>
      <c r="VGG41" s="349"/>
      <c r="VGH41" s="349"/>
      <c r="VGI41" s="349"/>
      <c r="VGJ41" s="349"/>
      <c r="VGK41" s="349"/>
      <c r="VGL41" s="349"/>
      <c r="VGM41" s="349"/>
      <c r="VGN41" s="349"/>
      <c r="VGO41" s="349"/>
      <c r="VGP41" s="349"/>
      <c r="VGQ41" s="349"/>
      <c r="VGR41" s="349"/>
      <c r="VGS41" s="349"/>
      <c r="VGT41" s="349"/>
      <c r="VGU41" s="349"/>
      <c r="VGV41" s="349"/>
      <c r="VGW41" s="349"/>
      <c r="VGX41" s="349"/>
      <c r="VGY41" s="349"/>
      <c r="VGZ41" s="349"/>
      <c r="VHA41" s="349"/>
      <c r="VHB41" s="349"/>
      <c r="VHC41" s="349"/>
      <c r="VHD41" s="349"/>
      <c r="VHE41" s="349"/>
      <c r="VHF41" s="349"/>
      <c r="VHG41" s="349"/>
      <c r="VHH41" s="349"/>
      <c r="VHI41" s="349"/>
      <c r="VHJ41" s="349"/>
      <c r="VHK41" s="349"/>
      <c r="VHL41" s="349"/>
      <c r="VHM41" s="349"/>
      <c r="VHN41" s="349"/>
      <c r="VHO41" s="349"/>
      <c r="VHP41" s="349"/>
      <c r="VHQ41" s="349"/>
      <c r="VHR41" s="349"/>
      <c r="VHS41" s="349"/>
      <c r="VHT41" s="349"/>
      <c r="VHU41" s="349"/>
      <c r="VHV41" s="349"/>
      <c r="VHW41" s="349"/>
      <c r="VHX41" s="349"/>
      <c r="VHY41" s="349"/>
      <c r="VHZ41" s="349"/>
      <c r="VIA41" s="349"/>
      <c r="VIB41" s="349"/>
      <c r="VIC41" s="349"/>
      <c r="VID41" s="349"/>
      <c r="VIE41" s="349"/>
      <c r="VIF41" s="349"/>
      <c r="VIG41" s="349"/>
      <c r="VIH41" s="349"/>
      <c r="VII41" s="349"/>
      <c r="VIJ41" s="349"/>
      <c r="VIK41" s="349"/>
      <c r="VIL41" s="349"/>
      <c r="VIM41" s="349"/>
      <c r="VIN41" s="349"/>
      <c r="VIO41" s="349"/>
      <c r="VIP41" s="349"/>
      <c r="VIQ41" s="349"/>
      <c r="VIR41" s="349"/>
      <c r="VIS41" s="349"/>
      <c r="VIT41" s="349"/>
      <c r="VIU41" s="349"/>
      <c r="VIV41" s="349"/>
      <c r="VIW41" s="349"/>
      <c r="VIX41" s="349"/>
      <c r="VIY41" s="349"/>
      <c r="VIZ41" s="349"/>
      <c r="VJA41" s="349"/>
      <c r="VJB41" s="349"/>
      <c r="VJC41" s="349"/>
      <c r="VJD41" s="349"/>
      <c r="VJE41" s="349"/>
      <c r="VJF41" s="349"/>
      <c r="VJG41" s="349"/>
      <c r="VJH41" s="349"/>
      <c r="VJI41" s="349"/>
      <c r="VJJ41" s="349"/>
      <c r="VJK41" s="349"/>
      <c r="VJL41" s="349"/>
      <c r="VJM41" s="349"/>
      <c r="VJN41" s="349"/>
      <c r="VJO41" s="349"/>
      <c r="VJP41" s="349"/>
      <c r="VJQ41" s="349"/>
      <c r="VJR41" s="349"/>
      <c r="VJS41" s="349"/>
      <c r="VJT41" s="349"/>
      <c r="VJU41" s="349"/>
      <c r="VJV41" s="349"/>
      <c r="VJW41" s="349"/>
      <c r="VJX41" s="349"/>
      <c r="VJY41" s="349"/>
      <c r="VJZ41" s="349"/>
      <c r="VKA41" s="349"/>
      <c r="VKB41" s="349"/>
      <c r="VKC41" s="349"/>
      <c r="VKD41" s="349"/>
      <c r="VKE41" s="349"/>
      <c r="VKF41" s="349"/>
      <c r="VKG41" s="349"/>
      <c r="VKH41" s="349"/>
      <c r="VKI41" s="349"/>
      <c r="VKJ41" s="349"/>
      <c r="VKK41" s="349"/>
      <c r="VKL41" s="349"/>
      <c r="VKM41" s="349"/>
      <c r="VKN41" s="349"/>
      <c r="VKO41" s="349"/>
      <c r="VKP41" s="349"/>
      <c r="VKQ41" s="349"/>
      <c r="VKR41" s="349"/>
      <c r="VKS41" s="349"/>
      <c r="VKT41" s="349"/>
      <c r="VKU41" s="349"/>
      <c r="VKV41" s="349"/>
      <c r="VKW41" s="349"/>
      <c r="VKX41" s="349"/>
      <c r="VKY41" s="349"/>
      <c r="VKZ41" s="349"/>
      <c r="VLA41" s="349"/>
      <c r="VLB41" s="349"/>
      <c r="VLC41" s="349"/>
      <c r="VLD41" s="349"/>
      <c r="VLE41" s="349"/>
      <c r="VLF41" s="349"/>
      <c r="VLG41" s="349"/>
      <c r="VLH41" s="349"/>
      <c r="VLI41" s="349"/>
      <c r="VLJ41" s="349"/>
      <c r="VLK41" s="349"/>
      <c r="VLL41" s="349"/>
      <c r="VLM41" s="349"/>
      <c r="VLN41" s="349"/>
      <c r="VLO41" s="349"/>
      <c r="VLP41" s="349"/>
      <c r="VLQ41" s="349"/>
      <c r="VLR41" s="349"/>
      <c r="VLS41" s="349"/>
      <c r="VLT41" s="349"/>
      <c r="VLU41" s="349"/>
      <c r="VLV41" s="349"/>
      <c r="VLW41" s="349"/>
      <c r="VLX41" s="349"/>
      <c r="VLY41" s="349"/>
      <c r="VLZ41" s="349"/>
      <c r="VMA41" s="349"/>
      <c r="VMB41" s="349"/>
      <c r="VMC41" s="349"/>
      <c r="VMD41" s="349"/>
      <c r="VME41" s="349"/>
      <c r="VMF41" s="349"/>
      <c r="VMG41" s="349"/>
      <c r="VMH41" s="349"/>
      <c r="VMI41" s="349"/>
      <c r="VMJ41" s="349"/>
      <c r="VMK41" s="349"/>
      <c r="VML41" s="349"/>
      <c r="VMM41" s="349"/>
      <c r="VMN41" s="349"/>
      <c r="VMO41" s="349"/>
      <c r="VMP41" s="349"/>
      <c r="VMQ41" s="349"/>
      <c r="VMR41" s="349"/>
      <c r="VMS41" s="349"/>
      <c r="VMT41" s="349"/>
      <c r="VMU41" s="349"/>
      <c r="VMV41" s="349"/>
      <c r="VMW41" s="349"/>
      <c r="VMX41" s="349"/>
      <c r="VMY41" s="349"/>
      <c r="VMZ41" s="349"/>
      <c r="VNA41" s="349"/>
      <c r="VNB41" s="349"/>
      <c r="VNC41" s="349"/>
      <c r="VND41" s="349"/>
      <c r="VNE41" s="349"/>
      <c r="VNF41" s="349"/>
      <c r="VNG41" s="349"/>
      <c r="VNH41" s="349"/>
      <c r="VNI41" s="349"/>
      <c r="VNJ41" s="349"/>
      <c r="VNK41" s="349"/>
      <c r="VNL41" s="349"/>
      <c r="VNM41" s="349"/>
      <c r="VNN41" s="349"/>
      <c r="VNO41" s="349"/>
      <c r="VNP41" s="349"/>
      <c r="VNQ41" s="349"/>
      <c r="VNR41" s="349"/>
      <c r="VNS41" s="349"/>
      <c r="VNT41" s="349"/>
      <c r="VNU41" s="349"/>
      <c r="VNV41" s="349"/>
      <c r="VNW41" s="349"/>
      <c r="VNX41" s="349"/>
      <c r="VNY41" s="349"/>
      <c r="VNZ41" s="349"/>
      <c r="VOA41" s="349"/>
      <c r="VOB41" s="349"/>
      <c r="VOC41" s="349"/>
      <c r="VOD41" s="349"/>
      <c r="VOE41" s="349"/>
      <c r="VOF41" s="349"/>
      <c r="VOG41" s="349"/>
      <c r="VOH41" s="349"/>
      <c r="VOI41" s="349"/>
      <c r="VOJ41" s="349"/>
      <c r="VOK41" s="349"/>
      <c r="VOL41" s="349"/>
      <c r="VOM41" s="349"/>
      <c r="VON41" s="349"/>
      <c r="VOO41" s="349"/>
      <c r="VOP41" s="349"/>
      <c r="VOQ41" s="349"/>
      <c r="VOR41" s="349"/>
      <c r="VOS41" s="349"/>
      <c r="VOT41" s="349"/>
      <c r="VOU41" s="349"/>
      <c r="VOV41" s="349"/>
      <c r="VOW41" s="349"/>
      <c r="VOX41" s="349"/>
      <c r="VOY41" s="349"/>
      <c r="VOZ41" s="349"/>
      <c r="VPA41" s="349"/>
      <c r="VPB41" s="349"/>
      <c r="VPC41" s="349"/>
      <c r="VPD41" s="349"/>
      <c r="VPE41" s="349"/>
      <c r="VPF41" s="349"/>
      <c r="VPG41" s="349"/>
      <c r="VPH41" s="349"/>
      <c r="VPI41" s="349"/>
      <c r="VPJ41" s="349"/>
      <c r="VPK41" s="349"/>
      <c r="VPL41" s="349"/>
      <c r="VPM41" s="349"/>
      <c r="VPN41" s="349"/>
      <c r="VPO41" s="349"/>
      <c r="VPP41" s="349"/>
      <c r="VPQ41" s="349"/>
      <c r="VPR41" s="349"/>
      <c r="VPS41" s="349"/>
      <c r="VPT41" s="349"/>
      <c r="VPU41" s="349"/>
      <c r="VPV41" s="349"/>
      <c r="VPW41" s="349"/>
      <c r="VPX41" s="349"/>
      <c r="VPY41" s="349"/>
      <c r="VPZ41" s="349"/>
      <c r="VQA41" s="349"/>
      <c r="VQB41" s="349"/>
      <c r="VQC41" s="349"/>
      <c r="VQD41" s="349"/>
      <c r="VQE41" s="349"/>
      <c r="VQF41" s="349"/>
      <c r="VQG41" s="349"/>
      <c r="VQH41" s="349"/>
      <c r="VQI41" s="349"/>
      <c r="VQJ41" s="349"/>
      <c r="VQK41" s="349"/>
      <c r="VQL41" s="349"/>
      <c r="VQM41" s="349"/>
      <c r="VQN41" s="349"/>
      <c r="VQO41" s="349"/>
      <c r="VQP41" s="349"/>
      <c r="VQQ41" s="349"/>
      <c r="VQR41" s="349"/>
      <c r="VQS41" s="349"/>
      <c r="VQT41" s="349"/>
      <c r="VQU41" s="349"/>
      <c r="VQV41" s="349"/>
      <c r="VQW41" s="349"/>
      <c r="VQX41" s="349"/>
      <c r="VQY41" s="349"/>
      <c r="VQZ41" s="349"/>
      <c r="VRA41" s="349"/>
      <c r="VRB41" s="349"/>
      <c r="VRC41" s="349"/>
      <c r="VRD41" s="349"/>
      <c r="VRE41" s="349"/>
      <c r="VRF41" s="349"/>
      <c r="VRG41" s="349"/>
      <c r="VRH41" s="349"/>
      <c r="VRI41" s="349"/>
      <c r="VRJ41" s="349"/>
      <c r="VRK41" s="349"/>
      <c r="VRL41" s="349"/>
      <c r="VRM41" s="349"/>
      <c r="VRN41" s="349"/>
      <c r="VRO41" s="349"/>
      <c r="VRP41" s="349"/>
      <c r="VRQ41" s="349"/>
      <c r="VRR41" s="349"/>
      <c r="VRS41" s="349"/>
      <c r="VRT41" s="349"/>
      <c r="VRU41" s="349"/>
      <c r="VRV41" s="349"/>
      <c r="VRW41" s="349"/>
      <c r="VRX41" s="349"/>
      <c r="VRY41" s="349"/>
      <c r="VRZ41" s="349"/>
      <c r="VSA41" s="349"/>
      <c r="VSB41" s="349"/>
      <c r="VSC41" s="349"/>
      <c r="VSD41" s="349"/>
      <c r="VSE41" s="349"/>
      <c r="VSF41" s="349"/>
      <c r="VSG41" s="349"/>
      <c r="VSH41" s="349"/>
      <c r="VSI41" s="349"/>
      <c r="VSJ41" s="349"/>
      <c r="VSK41" s="349"/>
      <c r="VSL41" s="349"/>
      <c r="VSM41" s="349"/>
      <c r="VSN41" s="349"/>
      <c r="VSO41" s="349"/>
      <c r="VSP41" s="349"/>
      <c r="VSQ41" s="349"/>
      <c r="VSR41" s="349"/>
      <c r="VSS41" s="349"/>
      <c r="VST41" s="349"/>
      <c r="VSU41" s="349"/>
      <c r="VSV41" s="349"/>
      <c r="VSW41" s="349"/>
      <c r="VSX41" s="349"/>
      <c r="VSY41" s="349"/>
      <c r="VSZ41" s="349"/>
      <c r="VTA41" s="349"/>
      <c r="VTB41" s="349"/>
      <c r="VTC41" s="349"/>
      <c r="VTD41" s="349"/>
      <c r="VTE41" s="349"/>
      <c r="VTF41" s="349"/>
      <c r="VTG41" s="349"/>
      <c r="VTH41" s="349"/>
      <c r="VTI41" s="349"/>
      <c r="VTJ41" s="349"/>
      <c r="VTK41" s="349"/>
      <c r="VTL41" s="349"/>
      <c r="VTM41" s="349"/>
      <c r="VTN41" s="349"/>
      <c r="VTO41" s="349"/>
      <c r="VTP41" s="349"/>
      <c r="VTQ41" s="349"/>
      <c r="VTR41" s="349"/>
      <c r="VTS41" s="349"/>
      <c r="VTT41" s="349"/>
      <c r="VTU41" s="349"/>
      <c r="VTV41" s="349"/>
      <c r="VTW41" s="349"/>
      <c r="VTX41" s="349"/>
      <c r="VTY41" s="349"/>
      <c r="VTZ41" s="349"/>
      <c r="VUA41" s="349"/>
      <c r="VUB41" s="349"/>
      <c r="VUC41" s="349"/>
      <c r="VUD41" s="349"/>
      <c r="VUE41" s="349"/>
      <c r="VUF41" s="349"/>
      <c r="VUG41" s="349"/>
      <c r="VUH41" s="349"/>
      <c r="VUI41" s="349"/>
      <c r="VUJ41" s="349"/>
      <c r="VUK41" s="349"/>
      <c r="VUL41" s="349"/>
      <c r="VUM41" s="349"/>
      <c r="VUN41" s="349"/>
      <c r="VUO41" s="349"/>
      <c r="VUP41" s="349"/>
      <c r="VUQ41" s="349"/>
      <c r="VUR41" s="349"/>
      <c r="VUS41" s="349"/>
      <c r="VUT41" s="349"/>
      <c r="VUU41" s="349"/>
      <c r="VUV41" s="349"/>
      <c r="VUW41" s="349"/>
      <c r="VUX41" s="349"/>
      <c r="VUY41" s="349"/>
      <c r="VUZ41" s="349"/>
      <c r="VVA41" s="349"/>
      <c r="VVB41" s="349"/>
      <c r="VVC41" s="349"/>
      <c r="VVD41" s="349"/>
      <c r="VVE41" s="349"/>
      <c r="VVF41" s="349"/>
      <c r="VVG41" s="349"/>
      <c r="VVH41" s="349"/>
      <c r="VVI41" s="349"/>
      <c r="VVJ41" s="349"/>
      <c r="VVK41" s="349"/>
      <c r="VVL41" s="349"/>
      <c r="VVM41" s="349"/>
      <c r="VVN41" s="349"/>
      <c r="VVO41" s="349"/>
      <c r="VVP41" s="349"/>
      <c r="VVQ41" s="349"/>
      <c r="VVR41" s="349"/>
      <c r="VVS41" s="349"/>
      <c r="VVT41" s="349"/>
      <c r="VVU41" s="349"/>
      <c r="VVV41" s="349"/>
      <c r="VVW41" s="349"/>
      <c r="VVX41" s="349"/>
      <c r="VVY41" s="349"/>
      <c r="VVZ41" s="349"/>
      <c r="VWA41" s="349"/>
      <c r="VWB41" s="349"/>
      <c r="VWC41" s="349"/>
      <c r="VWD41" s="349"/>
      <c r="VWE41" s="349"/>
      <c r="VWF41" s="349"/>
      <c r="VWG41" s="349"/>
      <c r="VWH41" s="349"/>
      <c r="VWI41" s="349"/>
      <c r="VWJ41" s="349"/>
      <c r="VWK41" s="349"/>
      <c r="VWL41" s="349"/>
      <c r="VWM41" s="349"/>
      <c r="VWN41" s="349"/>
      <c r="VWO41" s="349"/>
      <c r="VWP41" s="349"/>
      <c r="VWQ41" s="349"/>
      <c r="VWR41" s="349"/>
      <c r="VWS41" s="349"/>
      <c r="VWT41" s="349"/>
      <c r="VWU41" s="349"/>
      <c r="VWV41" s="349"/>
      <c r="VWW41" s="349"/>
      <c r="VWX41" s="349"/>
      <c r="VWY41" s="349"/>
      <c r="VWZ41" s="349"/>
      <c r="VXA41" s="349"/>
      <c r="VXB41" s="349"/>
      <c r="VXC41" s="349"/>
      <c r="VXD41" s="349"/>
      <c r="VXE41" s="349"/>
      <c r="VXF41" s="349"/>
      <c r="VXG41" s="349"/>
      <c r="VXH41" s="349"/>
      <c r="VXI41" s="349"/>
      <c r="VXJ41" s="349"/>
      <c r="VXK41" s="349"/>
      <c r="VXL41" s="349"/>
      <c r="VXM41" s="349"/>
      <c r="VXN41" s="349"/>
      <c r="VXO41" s="349"/>
      <c r="VXP41" s="349"/>
      <c r="VXQ41" s="349"/>
      <c r="VXR41" s="349"/>
      <c r="VXS41" s="349"/>
      <c r="VXT41" s="349"/>
      <c r="VXU41" s="349"/>
      <c r="VXV41" s="349"/>
      <c r="VXW41" s="349"/>
      <c r="VXX41" s="349"/>
      <c r="VXY41" s="349"/>
      <c r="VXZ41" s="349"/>
      <c r="VYA41" s="349"/>
      <c r="VYB41" s="349"/>
      <c r="VYC41" s="349"/>
      <c r="VYD41" s="349"/>
      <c r="VYE41" s="349"/>
      <c r="VYF41" s="349"/>
      <c r="VYG41" s="349"/>
      <c r="VYH41" s="349"/>
      <c r="VYI41" s="349"/>
      <c r="VYJ41" s="349"/>
      <c r="VYK41" s="349"/>
      <c r="VYL41" s="349"/>
      <c r="VYM41" s="349"/>
      <c r="VYN41" s="349"/>
      <c r="VYO41" s="349"/>
      <c r="VYP41" s="349"/>
      <c r="VYQ41" s="349"/>
      <c r="VYR41" s="349"/>
      <c r="VYS41" s="349"/>
      <c r="VYT41" s="349"/>
      <c r="VYU41" s="349"/>
      <c r="VYV41" s="349"/>
      <c r="VYW41" s="349"/>
      <c r="VYX41" s="349"/>
      <c r="VYY41" s="349"/>
      <c r="VYZ41" s="349"/>
      <c r="VZA41" s="349"/>
      <c r="VZB41" s="349"/>
      <c r="VZC41" s="349"/>
      <c r="VZD41" s="349"/>
      <c r="VZE41" s="349"/>
      <c r="VZF41" s="349"/>
      <c r="VZG41" s="349"/>
      <c r="VZH41" s="349"/>
      <c r="VZI41" s="349"/>
      <c r="VZJ41" s="349"/>
      <c r="VZK41" s="349"/>
      <c r="VZL41" s="349"/>
      <c r="VZM41" s="349"/>
      <c r="VZN41" s="349"/>
      <c r="VZO41" s="349"/>
      <c r="VZP41" s="349"/>
      <c r="VZQ41" s="349"/>
      <c r="VZR41" s="349"/>
      <c r="VZS41" s="349"/>
      <c r="VZT41" s="349"/>
      <c r="VZU41" s="349"/>
      <c r="VZV41" s="349"/>
      <c r="VZW41" s="349"/>
      <c r="VZX41" s="349"/>
      <c r="VZY41" s="349"/>
      <c r="VZZ41" s="349"/>
      <c r="WAA41" s="349"/>
      <c r="WAB41" s="349"/>
      <c r="WAC41" s="349"/>
      <c r="WAD41" s="349"/>
      <c r="WAE41" s="349"/>
      <c r="WAF41" s="349"/>
      <c r="WAG41" s="349"/>
      <c r="WAH41" s="349"/>
      <c r="WAI41" s="349"/>
      <c r="WAJ41" s="349"/>
      <c r="WAK41" s="349"/>
      <c r="WAL41" s="349"/>
      <c r="WAM41" s="349"/>
      <c r="WAN41" s="349"/>
      <c r="WAO41" s="349"/>
      <c r="WAP41" s="349"/>
      <c r="WAQ41" s="349"/>
      <c r="WAR41" s="349"/>
      <c r="WAS41" s="349"/>
      <c r="WAT41" s="349"/>
      <c r="WAU41" s="349"/>
      <c r="WAV41" s="349"/>
      <c r="WAW41" s="349"/>
      <c r="WAX41" s="349"/>
      <c r="WAY41" s="349"/>
      <c r="WAZ41" s="349"/>
      <c r="WBA41" s="349"/>
      <c r="WBB41" s="349"/>
      <c r="WBC41" s="349"/>
      <c r="WBD41" s="349"/>
      <c r="WBE41" s="349"/>
      <c r="WBF41" s="349"/>
      <c r="WBG41" s="349"/>
      <c r="WBH41" s="349"/>
      <c r="WBI41" s="349"/>
      <c r="WBJ41" s="349"/>
      <c r="WBK41" s="349"/>
      <c r="WBL41" s="349"/>
      <c r="WBM41" s="349"/>
      <c r="WBN41" s="349"/>
      <c r="WBO41" s="349"/>
      <c r="WBP41" s="349"/>
      <c r="WBQ41" s="349"/>
      <c r="WBR41" s="349"/>
      <c r="WBS41" s="349"/>
      <c r="WBT41" s="349"/>
      <c r="WBU41" s="349"/>
      <c r="WBV41" s="349"/>
      <c r="WBW41" s="349"/>
      <c r="WBX41" s="349"/>
      <c r="WBY41" s="349"/>
      <c r="WBZ41" s="349"/>
      <c r="WCA41" s="349"/>
      <c r="WCB41" s="349"/>
      <c r="WCC41" s="349"/>
      <c r="WCD41" s="349"/>
      <c r="WCE41" s="349"/>
      <c r="WCF41" s="349"/>
      <c r="WCG41" s="349"/>
      <c r="WCH41" s="349"/>
      <c r="WCI41" s="349"/>
      <c r="WCJ41" s="349"/>
      <c r="WCK41" s="349"/>
      <c r="WCL41" s="349"/>
      <c r="WCM41" s="349"/>
      <c r="WCN41" s="349"/>
      <c r="WCO41" s="349"/>
      <c r="WCP41" s="349"/>
      <c r="WCQ41" s="349"/>
      <c r="WCR41" s="349"/>
      <c r="WCS41" s="349"/>
      <c r="WCT41" s="349"/>
      <c r="WCU41" s="349"/>
      <c r="WCV41" s="349"/>
      <c r="WCW41" s="349"/>
      <c r="WCX41" s="349"/>
      <c r="WCY41" s="349"/>
      <c r="WCZ41" s="349"/>
      <c r="WDA41" s="349"/>
      <c r="WDB41" s="349"/>
      <c r="WDC41" s="349"/>
      <c r="WDD41" s="349"/>
      <c r="WDE41" s="349"/>
      <c r="WDF41" s="349"/>
      <c r="WDG41" s="349"/>
      <c r="WDH41" s="349"/>
      <c r="WDI41" s="349"/>
      <c r="WDJ41" s="349"/>
      <c r="WDK41" s="349"/>
      <c r="WDL41" s="349"/>
      <c r="WDM41" s="349"/>
      <c r="WDN41" s="349"/>
      <c r="WDO41" s="349"/>
      <c r="WDP41" s="349"/>
      <c r="WDQ41" s="349"/>
      <c r="WDR41" s="349"/>
      <c r="WDS41" s="349"/>
      <c r="WDT41" s="349"/>
      <c r="WDU41" s="349"/>
      <c r="WDV41" s="349"/>
      <c r="WDW41" s="349"/>
      <c r="WDX41" s="349"/>
      <c r="WDY41" s="349"/>
      <c r="WDZ41" s="349"/>
      <c r="WEA41" s="349"/>
      <c r="WEB41" s="349"/>
      <c r="WEC41" s="349"/>
      <c r="WED41" s="349"/>
      <c r="WEE41" s="349"/>
      <c r="WEF41" s="349"/>
      <c r="WEG41" s="349"/>
      <c r="WEH41" s="349"/>
      <c r="WEI41" s="349"/>
      <c r="WEJ41" s="349"/>
      <c r="WEK41" s="349"/>
      <c r="WEL41" s="349"/>
      <c r="WEM41" s="349"/>
      <c r="WEN41" s="349"/>
      <c r="WEO41" s="349"/>
      <c r="WEP41" s="349"/>
      <c r="WEQ41" s="349"/>
      <c r="WER41" s="349"/>
      <c r="WES41" s="349"/>
      <c r="WET41" s="349"/>
      <c r="WEU41" s="349"/>
      <c r="WEV41" s="349"/>
      <c r="WEW41" s="349"/>
      <c r="WEX41" s="349"/>
      <c r="WEY41" s="349"/>
      <c r="WEZ41" s="349"/>
      <c r="WFA41" s="349"/>
      <c r="WFB41" s="349"/>
      <c r="WFC41" s="349"/>
      <c r="WFD41" s="349"/>
      <c r="WFE41" s="349"/>
      <c r="WFF41" s="349"/>
      <c r="WFG41" s="349"/>
      <c r="WFH41" s="349"/>
      <c r="WFI41" s="349"/>
      <c r="WFJ41" s="349"/>
      <c r="WFK41" s="349"/>
      <c r="WFL41" s="349"/>
      <c r="WFM41" s="349"/>
      <c r="WFN41" s="349"/>
      <c r="WFO41" s="349"/>
      <c r="WFP41" s="349"/>
      <c r="WFQ41" s="349"/>
      <c r="WFR41" s="349"/>
      <c r="WFS41" s="349"/>
      <c r="WFT41" s="349"/>
      <c r="WFU41" s="349"/>
      <c r="WFV41" s="349"/>
      <c r="WFW41" s="349"/>
      <c r="WFX41" s="349"/>
      <c r="WFY41" s="349"/>
      <c r="WFZ41" s="349"/>
      <c r="WGA41" s="349"/>
      <c r="WGB41" s="349"/>
      <c r="WGC41" s="349"/>
      <c r="WGD41" s="349"/>
      <c r="WGE41" s="349"/>
      <c r="WGF41" s="349"/>
      <c r="WGG41" s="349"/>
      <c r="WGH41" s="349"/>
      <c r="WGI41" s="349"/>
      <c r="WGJ41" s="349"/>
      <c r="WGK41" s="349"/>
      <c r="WGL41" s="349"/>
      <c r="WGM41" s="349"/>
      <c r="WGN41" s="349"/>
      <c r="WGO41" s="349"/>
      <c r="WGP41" s="349"/>
      <c r="WGQ41" s="349"/>
      <c r="WGR41" s="349"/>
      <c r="WGS41" s="349"/>
      <c r="WGT41" s="349"/>
      <c r="WGU41" s="349"/>
      <c r="WGV41" s="349"/>
      <c r="WGW41" s="349"/>
      <c r="WGX41" s="349"/>
      <c r="WGY41" s="349"/>
      <c r="WGZ41" s="349"/>
      <c r="WHA41" s="349"/>
      <c r="WHB41" s="349"/>
      <c r="WHC41" s="349"/>
      <c r="WHD41" s="349"/>
      <c r="WHE41" s="349"/>
      <c r="WHF41" s="349"/>
      <c r="WHG41" s="349"/>
      <c r="WHH41" s="349"/>
      <c r="WHI41" s="349"/>
      <c r="WHJ41" s="349"/>
      <c r="WHK41" s="349"/>
      <c r="WHL41" s="349"/>
      <c r="WHM41" s="349"/>
      <c r="WHN41" s="349"/>
      <c r="WHO41" s="349"/>
      <c r="WHP41" s="349"/>
      <c r="WHQ41" s="349"/>
      <c r="WHR41" s="349"/>
      <c r="WHS41" s="349"/>
      <c r="WHT41" s="349"/>
      <c r="WHU41" s="349"/>
      <c r="WHV41" s="349"/>
      <c r="WHW41" s="349"/>
      <c r="WHX41" s="349"/>
      <c r="WHY41" s="349"/>
      <c r="WHZ41" s="349"/>
      <c r="WIA41" s="349"/>
      <c r="WIB41" s="349"/>
      <c r="WIC41" s="349"/>
      <c r="WID41" s="349"/>
      <c r="WIE41" s="349"/>
      <c r="WIF41" s="349"/>
      <c r="WIG41" s="349"/>
      <c r="WIH41" s="349"/>
      <c r="WII41" s="349"/>
      <c r="WIJ41" s="349"/>
      <c r="WIK41" s="349"/>
      <c r="WIL41" s="349"/>
      <c r="WIM41" s="349"/>
      <c r="WIN41" s="349"/>
      <c r="WIO41" s="349"/>
      <c r="WIP41" s="349"/>
      <c r="WIQ41" s="349"/>
      <c r="WIR41" s="349"/>
      <c r="WIS41" s="349"/>
      <c r="WIT41" s="349"/>
      <c r="WIU41" s="349"/>
      <c r="WIV41" s="349"/>
      <c r="WIW41" s="349"/>
      <c r="WIX41" s="349"/>
      <c r="WIY41" s="349"/>
      <c r="WIZ41" s="349"/>
      <c r="WJA41" s="349"/>
      <c r="WJB41" s="349"/>
      <c r="WJC41" s="349"/>
      <c r="WJD41" s="349"/>
      <c r="WJE41" s="349"/>
      <c r="WJF41" s="349"/>
      <c r="WJG41" s="349"/>
      <c r="WJH41" s="349"/>
      <c r="WJI41" s="349"/>
      <c r="WJJ41" s="349"/>
      <c r="WJK41" s="349"/>
      <c r="WJL41" s="349"/>
      <c r="WJM41" s="349"/>
      <c r="WJN41" s="349"/>
      <c r="WJO41" s="349"/>
      <c r="WJP41" s="349"/>
      <c r="WJQ41" s="349"/>
      <c r="WJR41" s="349"/>
      <c r="WJS41" s="349"/>
      <c r="WJT41" s="349"/>
      <c r="WJU41" s="349"/>
      <c r="WJV41" s="349"/>
      <c r="WJW41" s="349"/>
      <c r="WJX41" s="349"/>
      <c r="WJY41" s="349"/>
      <c r="WJZ41" s="349"/>
      <c r="WKA41" s="349"/>
      <c r="WKB41" s="349"/>
      <c r="WKC41" s="349"/>
      <c r="WKD41" s="349"/>
      <c r="WKE41" s="349"/>
      <c r="WKF41" s="349"/>
      <c r="WKG41" s="349"/>
      <c r="WKH41" s="349"/>
      <c r="WKI41" s="349"/>
      <c r="WKJ41" s="349"/>
      <c r="WKK41" s="349"/>
      <c r="WKL41" s="349"/>
      <c r="WKM41" s="349"/>
      <c r="WKN41" s="349"/>
      <c r="WKO41" s="349"/>
      <c r="WKP41" s="349"/>
      <c r="WKQ41" s="349"/>
      <c r="WKR41" s="349"/>
      <c r="WKS41" s="349"/>
      <c r="WKT41" s="349"/>
      <c r="WKU41" s="349"/>
      <c r="WKV41" s="349"/>
      <c r="WKW41" s="349"/>
      <c r="WKX41" s="349"/>
      <c r="WKY41" s="349"/>
      <c r="WKZ41" s="349"/>
      <c r="WLA41" s="349"/>
      <c r="WLB41" s="349"/>
      <c r="WLC41" s="349"/>
      <c r="WLD41" s="349"/>
      <c r="WLE41" s="349"/>
      <c r="WLF41" s="349"/>
      <c r="WLG41" s="349"/>
      <c r="WLH41" s="349"/>
      <c r="WLI41" s="349"/>
      <c r="WLJ41" s="349"/>
      <c r="WLK41" s="349"/>
      <c r="WLL41" s="349"/>
      <c r="WLM41" s="349"/>
      <c r="WLN41" s="349"/>
      <c r="WLO41" s="349"/>
      <c r="WLP41" s="349"/>
      <c r="WLQ41" s="349"/>
      <c r="WLR41" s="349"/>
      <c r="WLS41" s="349"/>
      <c r="WLT41" s="349"/>
      <c r="WLU41" s="349"/>
      <c r="WLV41" s="349"/>
      <c r="WLW41" s="349"/>
      <c r="WLX41" s="349"/>
      <c r="WLY41" s="349"/>
      <c r="WLZ41" s="349"/>
      <c r="WMA41" s="349"/>
      <c r="WMB41" s="349"/>
      <c r="WMC41" s="349"/>
      <c r="WMD41" s="349"/>
      <c r="WME41" s="349"/>
      <c r="WMF41" s="349"/>
      <c r="WMG41" s="349"/>
      <c r="WMH41" s="349"/>
      <c r="WMI41" s="349"/>
      <c r="WMJ41" s="349"/>
      <c r="WMK41" s="349"/>
      <c r="WML41" s="349"/>
      <c r="WMM41" s="349"/>
      <c r="WMN41" s="349"/>
      <c r="WMO41" s="349"/>
      <c r="WMP41" s="349"/>
      <c r="WMQ41" s="349"/>
      <c r="WMR41" s="349"/>
      <c r="WMS41" s="349"/>
      <c r="WMT41" s="349"/>
      <c r="WMU41" s="349"/>
      <c r="WMV41" s="349"/>
      <c r="WMW41" s="349"/>
      <c r="WMX41" s="349"/>
      <c r="WMY41" s="349"/>
      <c r="WMZ41" s="349"/>
      <c r="WNA41" s="349"/>
      <c r="WNB41" s="349"/>
      <c r="WNC41" s="349"/>
      <c r="WND41" s="349"/>
      <c r="WNE41" s="349"/>
      <c r="WNF41" s="349"/>
      <c r="WNG41" s="349"/>
      <c r="WNH41" s="349"/>
      <c r="WNI41" s="349"/>
      <c r="WNJ41" s="349"/>
      <c r="WNK41" s="349"/>
      <c r="WNL41" s="349"/>
      <c r="WNM41" s="349"/>
      <c r="WNN41" s="349"/>
      <c r="WNO41" s="349"/>
      <c r="WNP41" s="349"/>
      <c r="WNQ41" s="349"/>
      <c r="WNR41" s="349"/>
      <c r="WNS41" s="349"/>
      <c r="WNT41" s="349"/>
      <c r="WNU41" s="349"/>
      <c r="WNV41" s="349"/>
      <c r="WNW41" s="349"/>
      <c r="WNX41" s="349"/>
      <c r="WNY41" s="349"/>
      <c r="WNZ41" s="349"/>
      <c r="WOA41" s="349"/>
      <c r="WOB41" s="349"/>
      <c r="WOC41" s="349"/>
      <c r="WOD41" s="349"/>
      <c r="WOE41" s="349"/>
      <c r="WOF41" s="349"/>
      <c r="WOG41" s="349"/>
      <c r="WOH41" s="349"/>
      <c r="WOI41" s="349"/>
      <c r="WOJ41" s="349"/>
      <c r="WOK41" s="349"/>
      <c r="WOL41" s="349"/>
      <c r="WOM41" s="349"/>
      <c r="WON41" s="349"/>
      <c r="WOO41" s="349"/>
      <c r="WOP41" s="349"/>
      <c r="WOQ41" s="349"/>
      <c r="WOR41" s="349"/>
      <c r="WOS41" s="349"/>
      <c r="WOT41" s="349"/>
      <c r="WOU41" s="349"/>
      <c r="WOV41" s="349"/>
      <c r="WOW41" s="349"/>
      <c r="WOX41" s="349"/>
      <c r="WOY41" s="349"/>
      <c r="WOZ41" s="349"/>
      <c r="WPA41" s="349"/>
      <c r="WPB41" s="349"/>
      <c r="WPC41" s="349"/>
      <c r="WPD41" s="349"/>
      <c r="WPE41" s="349"/>
      <c r="WPF41" s="349"/>
      <c r="WPG41" s="349"/>
      <c r="WPH41" s="349"/>
      <c r="WPI41" s="349"/>
      <c r="WPJ41" s="349"/>
      <c r="WPK41" s="349"/>
      <c r="WPL41" s="349"/>
      <c r="WPM41" s="349"/>
      <c r="WPN41" s="349"/>
      <c r="WPO41" s="349"/>
      <c r="WPP41" s="349"/>
      <c r="WPQ41" s="349"/>
      <c r="WPR41" s="349"/>
      <c r="WPS41" s="349"/>
      <c r="WPT41" s="349"/>
      <c r="WPU41" s="349"/>
      <c r="WPV41" s="349"/>
      <c r="WPW41" s="349"/>
      <c r="WPX41" s="349"/>
      <c r="WPY41" s="349"/>
      <c r="WPZ41" s="349"/>
      <c r="WQA41" s="349"/>
      <c r="WQB41" s="349"/>
      <c r="WQC41" s="349"/>
      <c r="WQD41" s="349"/>
      <c r="WQE41" s="349"/>
      <c r="WQF41" s="349"/>
      <c r="WQG41" s="349"/>
      <c r="WQH41" s="349"/>
      <c r="WQI41" s="349"/>
      <c r="WQJ41" s="349"/>
      <c r="WQK41" s="349"/>
      <c r="WQL41" s="349"/>
      <c r="WQM41" s="349"/>
      <c r="WQN41" s="349"/>
      <c r="WQO41" s="349"/>
      <c r="WQP41" s="349"/>
      <c r="WQQ41" s="349"/>
      <c r="WQR41" s="349"/>
      <c r="WQS41" s="349"/>
      <c r="WQT41" s="349"/>
      <c r="WQU41" s="349"/>
      <c r="WQV41" s="349"/>
      <c r="WQW41" s="349"/>
      <c r="WQX41" s="349"/>
      <c r="WQY41" s="349"/>
      <c r="WQZ41" s="349"/>
      <c r="WRA41" s="349"/>
      <c r="WRB41" s="349"/>
      <c r="WRC41" s="349"/>
      <c r="WRD41" s="349"/>
      <c r="WRE41" s="349"/>
      <c r="WRF41" s="349"/>
      <c r="WRG41" s="349"/>
      <c r="WRH41" s="349"/>
      <c r="WRI41" s="349"/>
      <c r="WRJ41" s="349"/>
      <c r="WRK41" s="349"/>
      <c r="WRL41" s="349"/>
      <c r="WRM41" s="349"/>
      <c r="WRN41" s="349"/>
      <c r="WRO41" s="349"/>
      <c r="WRP41" s="349"/>
      <c r="WRQ41" s="349"/>
      <c r="WRR41" s="349"/>
      <c r="WRS41" s="349"/>
      <c r="WRT41" s="349"/>
      <c r="WRU41" s="349"/>
      <c r="WRV41" s="349"/>
      <c r="WRW41" s="349"/>
      <c r="WRX41" s="349"/>
      <c r="WRY41" s="349"/>
      <c r="WRZ41" s="349"/>
      <c r="WSA41" s="349"/>
      <c r="WSB41" s="349"/>
      <c r="WSC41" s="349"/>
      <c r="WSD41" s="349"/>
      <c r="WSE41" s="349"/>
      <c r="WSF41" s="349"/>
      <c r="WSG41" s="349"/>
      <c r="WSH41" s="349"/>
      <c r="WSI41" s="349"/>
      <c r="WSJ41" s="349"/>
      <c r="WSK41" s="349"/>
      <c r="WSL41" s="349"/>
      <c r="WSM41" s="349"/>
      <c r="WSN41" s="349"/>
      <c r="WSO41" s="349"/>
      <c r="WSP41" s="349"/>
      <c r="WSQ41" s="349"/>
      <c r="WSR41" s="349"/>
      <c r="WSS41" s="349"/>
      <c r="WST41" s="349"/>
      <c r="WSU41" s="349"/>
      <c r="WSV41" s="349"/>
      <c r="WSW41" s="349"/>
      <c r="WSX41" s="349"/>
      <c r="WSY41" s="349"/>
      <c r="WSZ41" s="349"/>
      <c r="WTA41" s="349"/>
      <c r="WTB41" s="349"/>
      <c r="WTC41" s="349"/>
      <c r="WTD41" s="349"/>
      <c r="WTE41" s="349"/>
      <c r="WTF41" s="349"/>
      <c r="WTG41" s="349"/>
      <c r="WTH41" s="349"/>
      <c r="WTI41" s="349"/>
      <c r="WTJ41" s="349"/>
      <c r="WTK41" s="349"/>
      <c r="WTL41" s="349"/>
      <c r="WTM41" s="349"/>
      <c r="WTN41" s="349"/>
      <c r="WTO41" s="349"/>
      <c r="WTP41" s="349"/>
      <c r="WTQ41" s="349"/>
      <c r="WTR41" s="349"/>
      <c r="WTS41" s="349"/>
      <c r="WTT41" s="349"/>
      <c r="WTU41" s="349"/>
      <c r="WTV41" s="349"/>
      <c r="WTW41" s="349"/>
      <c r="WTX41" s="349"/>
      <c r="WTY41" s="349"/>
      <c r="WTZ41" s="349"/>
      <c r="WUA41" s="349"/>
      <c r="WUB41" s="349"/>
      <c r="WUC41" s="349"/>
      <c r="WUD41" s="349"/>
      <c r="WUE41" s="349"/>
      <c r="WUF41" s="349"/>
      <c r="WUG41" s="349"/>
      <c r="WUH41" s="349"/>
      <c r="WUI41" s="349"/>
      <c r="WUJ41" s="349"/>
      <c r="WUK41" s="349"/>
      <c r="WUL41" s="349"/>
      <c r="WUM41" s="349"/>
      <c r="WUN41" s="349"/>
      <c r="WUO41" s="349"/>
      <c r="WUP41" s="349"/>
      <c r="WUQ41" s="349"/>
      <c r="WUR41" s="349"/>
      <c r="WUS41" s="349"/>
      <c r="WUT41" s="349"/>
      <c r="WUU41" s="349"/>
      <c r="WUV41" s="349"/>
      <c r="WUW41" s="349"/>
      <c r="WUX41" s="349"/>
      <c r="WUY41" s="349"/>
      <c r="WUZ41" s="349"/>
      <c r="WVA41" s="349"/>
      <c r="WVB41" s="349"/>
      <c r="WVC41" s="349"/>
      <c r="WVD41" s="349"/>
      <c r="WVE41" s="349"/>
      <c r="WVF41" s="349"/>
      <c r="WVG41" s="349"/>
      <c r="WVH41" s="349"/>
      <c r="WVI41" s="349"/>
      <c r="WVJ41" s="349"/>
      <c r="WVK41" s="349"/>
      <c r="WVL41" s="349"/>
      <c r="WVM41" s="349"/>
      <c r="WVN41" s="349"/>
      <c r="WVO41" s="349"/>
      <c r="WVP41" s="349"/>
      <c r="WVQ41" s="349"/>
      <c r="WVR41" s="349"/>
      <c r="WVS41" s="349"/>
      <c r="WVT41" s="349"/>
      <c r="WVU41" s="349"/>
      <c r="WVV41" s="349"/>
      <c r="WVW41" s="349"/>
      <c r="WVX41" s="349"/>
      <c r="WVY41" s="349"/>
      <c r="WVZ41" s="349"/>
      <c r="WWA41" s="349"/>
      <c r="WWB41" s="349"/>
      <c r="WWC41" s="349"/>
      <c r="WWD41" s="349"/>
      <c r="WWE41" s="349"/>
      <c r="WWF41" s="349"/>
      <c r="WWG41" s="349"/>
      <c r="WWH41" s="349"/>
      <c r="WWI41" s="349"/>
      <c r="WWJ41" s="349"/>
      <c r="WWK41" s="349"/>
      <c r="WWL41" s="349"/>
      <c r="WWM41" s="349"/>
      <c r="WWN41" s="349"/>
      <c r="WWO41" s="349"/>
      <c r="WWP41" s="349"/>
      <c r="WWQ41" s="349"/>
      <c r="WWR41" s="349"/>
      <c r="WWS41" s="349"/>
      <c r="WWT41" s="349"/>
      <c r="WWU41" s="349"/>
      <c r="WWV41" s="349"/>
      <c r="WWW41" s="349"/>
      <c r="WWX41" s="349"/>
      <c r="WWY41" s="349"/>
      <c r="WWZ41" s="349"/>
      <c r="WXA41" s="349"/>
      <c r="WXB41" s="349"/>
      <c r="WXC41" s="349"/>
      <c r="WXD41" s="349"/>
      <c r="WXE41" s="349"/>
      <c r="WXF41" s="349"/>
      <c r="WXG41" s="349"/>
      <c r="WXH41" s="349"/>
      <c r="WXI41" s="349"/>
      <c r="WXJ41" s="349"/>
      <c r="WXK41" s="349"/>
      <c r="WXL41" s="349"/>
      <c r="WXM41" s="349"/>
      <c r="WXN41" s="349"/>
      <c r="WXO41" s="349"/>
      <c r="WXP41" s="349"/>
      <c r="WXQ41" s="349"/>
      <c r="WXR41" s="349"/>
      <c r="WXS41" s="349"/>
      <c r="WXT41" s="349"/>
      <c r="WXU41" s="349"/>
      <c r="WXV41" s="349"/>
      <c r="WXW41" s="349"/>
      <c r="WXX41" s="349"/>
      <c r="WXY41" s="349"/>
      <c r="WXZ41" s="349"/>
      <c r="WYA41" s="349"/>
      <c r="WYB41" s="349"/>
      <c r="WYC41" s="349"/>
      <c r="WYD41" s="349"/>
      <c r="WYE41" s="349"/>
      <c r="WYF41" s="349"/>
      <c r="WYG41" s="349"/>
      <c r="WYH41" s="349"/>
      <c r="WYI41" s="349"/>
      <c r="WYJ41" s="349"/>
      <c r="WYK41" s="349"/>
      <c r="WYL41" s="349"/>
      <c r="WYM41" s="349"/>
      <c r="WYN41" s="349"/>
      <c r="WYO41" s="349"/>
      <c r="WYP41" s="349"/>
      <c r="WYQ41" s="349"/>
      <c r="WYR41" s="349"/>
      <c r="WYS41" s="349"/>
      <c r="WYT41" s="349"/>
      <c r="WYU41" s="349"/>
      <c r="WYV41" s="349"/>
      <c r="WYW41" s="349"/>
      <c r="WYX41" s="349"/>
      <c r="WYY41" s="349"/>
      <c r="WYZ41" s="349"/>
      <c r="WZA41" s="349"/>
      <c r="WZB41" s="349"/>
      <c r="WZC41" s="349"/>
      <c r="WZD41" s="349"/>
      <c r="WZE41" s="349"/>
      <c r="WZF41" s="349"/>
      <c r="WZG41" s="349"/>
      <c r="WZH41" s="349"/>
      <c r="WZI41" s="349"/>
      <c r="WZJ41" s="349"/>
      <c r="WZK41" s="349"/>
      <c r="WZL41" s="349"/>
      <c r="WZM41" s="349"/>
      <c r="WZN41" s="349"/>
      <c r="WZO41" s="349"/>
      <c r="WZP41" s="349"/>
      <c r="WZQ41" s="349"/>
      <c r="WZR41" s="349"/>
      <c r="WZS41" s="349"/>
      <c r="WZT41" s="349"/>
      <c r="WZU41" s="349"/>
      <c r="WZV41" s="349"/>
      <c r="WZW41" s="349"/>
      <c r="WZX41" s="349"/>
      <c r="WZY41" s="349"/>
      <c r="WZZ41" s="349"/>
      <c r="XAA41" s="349"/>
      <c r="XAB41" s="349"/>
      <c r="XAC41" s="349"/>
      <c r="XAD41" s="349"/>
      <c r="XAE41" s="349"/>
      <c r="XAF41" s="349"/>
      <c r="XAG41" s="349"/>
      <c r="XAH41" s="349"/>
      <c r="XAI41" s="349"/>
      <c r="XAJ41" s="349"/>
      <c r="XAK41" s="349"/>
      <c r="XAL41" s="349"/>
      <c r="XAM41" s="349"/>
      <c r="XAN41" s="349"/>
      <c r="XAO41" s="349"/>
      <c r="XAP41" s="349"/>
      <c r="XAQ41" s="349"/>
      <c r="XAR41" s="349"/>
      <c r="XAS41" s="349"/>
      <c r="XAT41" s="349"/>
      <c r="XAU41" s="349"/>
      <c r="XAV41" s="349"/>
      <c r="XAW41" s="349"/>
      <c r="XAX41" s="349"/>
      <c r="XAY41" s="349"/>
      <c r="XAZ41" s="349"/>
      <c r="XBA41" s="349"/>
      <c r="XBB41" s="349"/>
      <c r="XBC41" s="349"/>
      <c r="XBD41" s="349"/>
      <c r="XBE41" s="349"/>
      <c r="XBF41" s="349"/>
      <c r="XBG41" s="349"/>
      <c r="XBH41" s="349"/>
      <c r="XBI41" s="349"/>
      <c r="XBJ41" s="349"/>
      <c r="XBK41" s="349"/>
      <c r="XBL41" s="349"/>
      <c r="XBM41" s="349"/>
      <c r="XBN41" s="349"/>
      <c r="XBO41" s="349"/>
      <c r="XBP41" s="349"/>
      <c r="XBQ41" s="349"/>
      <c r="XBR41" s="349"/>
      <c r="XBS41" s="349"/>
      <c r="XBT41" s="349"/>
      <c r="XBU41" s="349"/>
      <c r="XBV41" s="349"/>
      <c r="XBW41" s="349"/>
      <c r="XBX41" s="349"/>
      <c r="XBY41" s="349"/>
      <c r="XBZ41" s="349"/>
      <c r="XCA41" s="349"/>
      <c r="XCB41" s="349"/>
      <c r="XCC41" s="349"/>
      <c r="XCD41" s="349"/>
      <c r="XCE41" s="349"/>
      <c r="XCF41" s="349"/>
      <c r="XCG41" s="349"/>
      <c r="XCH41" s="349"/>
      <c r="XCI41" s="349"/>
      <c r="XCJ41" s="349"/>
      <c r="XCK41" s="349"/>
      <c r="XCL41" s="349"/>
      <c r="XCM41" s="349"/>
      <c r="XCN41" s="349"/>
      <c r="XCO41" s="349"/>
      <c r="XCP41" s="349"/>
      <c r="XCQ41" s="349"/>
      <c r="XCR41" s="349"/>
      <c r="XCS41" s="349"/>
      <c r="XCT41" s="349"/>
      <c r="XCU41" s="349"/>
      <c r="XCV41" s="349"/>
      <c r="XCW41" s="349"/>
      <c r="XCX41" s="349"/>
      <c r="XCY41" s="349"/>
      <c r="XCZ41" s="349"/>
      <c r="XDA41" s="349"/>
      <c r="XDB41" s="349"/>
      <c r="XDC41" s="349"/>
      <c r="XDD41" s="349"/>
      <c r="XDE41" s="349"/>
      <c r="XDF41" s="349"/>
      <c r="XDG41" s="349"/>
      <c r="XDH41" s="349"/>
      <c r="XDI41" s="349"/>
      <c r="XDJ41" s="349"/>
      <c r="XDK41" s="349"/>
      <c r="XDL41" s="349"/>
      <c r="XDM41" s="349"/>
      <c r="XDN41" s="349"/>
      <c r="XDO41" s="349"/>
      <c r="XDP41" s="349"/>
      <c r="XDQ41" s="349"/>
      <c r="XDR41" s="349"/>
      <c r="XDS41" s="349"/>
      <c r="XDT41" s="349"/>
      <c r="XDU41" s="349"/>
      <c r="XDV41" s="349"/>
      <c r="XDW41" s="349"/>
      <c r="XDX41" s="349"/>
      <c r="XDY41" s="349"/>
      <c r="XDZ41" s="349"/>
      <c r="XEA41" s="349"/>
      <c r="XEB41" s="349"/>
      <c r="XEC41" s="349"/>
      <c r="XED41" s="349"/>
      <c r="XEE41" s="349"/>
      <c r="XEF41" s="349"/>
      <c r="XEG41" s="349"/>
      <c r="XEH41" s="349"/>
      <c r="XEI41" s="349"/>
      <c r="XEJ41" s="349"/>
      <c r="XEK41" s="349"/>
      <c r="XEL41" s="349"/>
      <c r="XEM41" s="349"/>
      <c r="XEN41" s="349"/>
      <c r="XEO41" s="349"/>
      <c r="XEP41" s="349"/>
      <c r="XEQ41" s="349"/>
      <c r="XER41" s="349"/>
      <c r="XES41" s="349"/>
      <c r="XET41" s="349"/>
      <c r="XEU41" s="349"/>
      <c r="XEV41" s="349"/>
      <c r="XEW41" s="349"/>
      <c r="XEX41" s="349"/>
      <c r="XEY41" s="349"/>
      <c r="XEZ41" s="349"/>
      <c r="XFA41" s="349"/>
      <c r="XFB41" s="349"/>
      <c r="XFC41" s="349"/>
      <c r="XFD41" s="349"/>
    </row>
    <row r="42" spans="1:16384" s="342" customFormat="1" ht="15" customHeight="1" x14ac:dyDescent="0.2">
      <c r="A42" s="310" t="s">
        <v>91</v>
      </c>
      <c r="B42" s="343"/>
    </row>
    <row r="43" spans="1:16384" s="342" customFormat="1" ht="14.25" x14ac:dyDescent="0.2">
      <c r="A43" s="342" t="s">
        <v>126</v>
      </c>
    </row>
    <row r="44" spans="1:16384" ht="15.75" x14ac:dyDescent="0.25">
      <c r="A44" s="70"/>
    </row>
  </sheetData>
  <mergeCells count="16393">
    <mergeCell ref="DE31:DF31"/>
    <mergeCell ref="DG31:DH31"/>
    <mergeCell ref="DI31:DJ31"/>
    <mergeCell ref="DK31:DL31"/>
    <mergeCell ref="DM31:DN31"/>
    <mergeCell ref="CU31:CV31"/>
    <mergeCell ref="CW31:CX31"/>
    <mergeCell ref="CY31:CZ31"/>
    <mergeCell ref="DA31:DB31"/>
    <mergeCell ref="DC31:DD31"/>
    <mergeCell ref="CK31:CL31"/>
    <mergeCell ref="CM31:CN31"/>
    <mergeCell ref="CO31:CP31"/>
    <mergeCell ref="CQ31:CR31"/>
    <mergeCell ref="CS31:CT31"/>
    <mergeCell ref="I31:J31"/>
    <mergeCell ref="K31:L31"/>
    <mergeCell ref="M31:N31"/>
    <mergeCell ref="O31:P31"/>
    <mergeCell ref="Q31:R31"/>
    <mergeCell ref="C31:D31"/>
    <mergeCell ref="E31:F31"/>
    <mergeCell ref="G31:H31"/>
    <mergeCell ref="CA31:CB31"/>
    <mergeCell ref="CC31:CD31"/>
    <mergeCell ref="CE31:CF31"/>
    <mergeCell ref="CG31:CH31"/>
    <mergeCell ref="CI31:CJ31"/>
    <mergeCell ref="BQ31:BR31"/>
    <mergeCell ref="BS31:BT31"/>
    <mergeCell ref="BU31:BV31"/>
    <mergeCell ref="BW31:BX31"/>
    <mergeCell ref="BY31:BZ31"/>
    <mergeCell ref="BG31:BH31"/>
    <mergeCell ref="BI31:BJ31"/>
    <mergeCell ref="BK31:BL31"/>
    <mergeCell ref="BM31:BN31"/>
    <mergeCell ref="BO31:BP31"/>
    <mergeCell ref="AW31:AX31"/>
    <mergeCell ref="AY31:AZ31"/>
    <mergeCell ref="BA31:BB31"/>
    <mergeCell ref="BC31:BD31"/>
    <mergeCell ref="BE31:BF31"/>
    <mergeCell ref="AM31:AN31"/>
    <mergeCell ref="AO31:AP31"/>
    <mergeCell ref="AQ31:AR31"/>
    <mergeCell ref="AS31:AT31"/>
    <mergeCell ref="AU31:AV31"/>
    <mergeCell ref="AC31:AD31"/>
    <mergeCell ref="AE31:AF31"/>
    <mergeCell ref="AG31:AH31"/>
    <mergeCell ref="AI31:AJ31"/>
    <mergeCell ref="AK31:AL31"/>
    <mergeCell ref="S31:T31"/>
    <mergeCell ref="U31:V31"/>
    <mergeCell ref="W31:X31"/>
    <mergeCell ref="Y31:Z31"/>
    <mergeCell ref="AA31:AB31"/>
    <mergeCell ref="FW31:FX31"/>
    <mergeCell ref="FY31:FZ31"/>
    <mergeCell ref="GA31:GB31"/>
    <mergeCell ref="GC31:GD31"/>
    <mergeCell ref="GE31:GF31"/>
    <mergeCell ref="FM31:FN31"/>
    <mergeCell ref="FO31:FP31"/>
    <mergeCell ref="FQ31:FR31"/>
    <mergeCell ref="FS31:FT31"/>
    <mergeCell ref="FU31:FV31"/>
    <mergeCell ref="FC31:FD31"/>
    <mergeCell ref="FE31:FF31"/>
    <mergeCell ref="FG31:FH31"/>
    <mergeCell ref="FI31:FJ31"/>
    <mergeCell ref="FK31:FL31"/>
    <mergeCell ref="ES31:ET31"/>
    <mergeCell ref="EU31:EV31"/>
    <mergeCell ref="EW31:EX31"/>
    <mergeCell ref="EY31:EZ31"/>
    <mergeCell ref="FA31:FB31"/>
    <mergeCell ref="EI31:EJ31"/>
    <mergeCell ref="EK31:EL31"/>
    <mergeCell ref="EM31:EN31"/>
    <mergeCell ref="EO31:EP31"/>
    <mergeCell ref="EQ31:ER31"/>
    <mergeCell ref="DY31:DZ31"/>
    <mergeCell ref="EA31:EB31"/>
    <mergeCell ref="EC31:ED31"/>
    <mergeCell ref="EE31:EF31"/>
    <mergeCell ref="EG31:EH31"/>
    <mergeCell ref="DO31:DP31"/>
    <mergeCell ref="DQ31:DR31"/>
    <mergeCell ref="DS31:DT31"/>
    <mergeCell ref="DU31:DV31"/>
    <mergeCell ref="DW31:DX31"/>
    <mergeCell ref="IO31:IP31"/>
    <mergeCell ref="IQ31:IR31"/>
    <mergeCell ref="IS31:IT31"/>
    <mergeCell ref="IU31:IV31"/>
    <mergeCell ref="IW31:IX31"/>
    <mergeCell ref="IE31:IF31"/>
    <mergeCell ref="IG31:IH31"/>
    <mergeCell ref="II31:IJ31"/>
    <mergeCell ref="IK31:IL31"/>
    <mergeCell ref="IM31:IN31"/>
    <mergeCell ref="HU31:HV31"/>
    <mergeCell ref="HW31:HX31"/>
    <mergeCell ref="HY31:HZ31"/>
    <mergeCell ref="IA31:IB31"/>
    <mergeCell ref="IC31:ID31"/>
    <mergeCell ref="HK31:HL31"/>
    <mergeCell ref="HM31:HN31"/>
    <mergeCell ref="HO31:HP31"/>
    <mergeCell ref="HQ31:HR31"/>
    <mergeCell ref="HS31:HT31"/>
    <mergeCell ref="HA31:HB31"/>
    <mergeCell ref="HC31:HD31"/>
    <mergeCell ref="HE31:HF31"/>
    <mergeCell ref="HG31:HH31"/>
    <mergeCell ref="HI31:HJ31"/>
    <mergeCell ref="GQ31:GR31"/>
    <mergeCell ref="GS31:GT31"/>
    <mergeCell ref="GU31:GV31"/>
    <mergeCell ref="GW31:GX31"/>
    <mergeCell ref="GY31:GZ31"/>
    <mergeCell ref="GG31:GH31"/>
    <mergeCell ref="GI31:GJ31"/>
    <mergeCell ref="GK31:GL31"/>
    <mergeCell ref="GM31:GN31"/>
    <mergeCell ref="GO31:GP31"/>
    <mergeCell ref="LG31:LH31"/>
    <mergeCell ref="LI31:LJ31"/>
    <mergeCell ref="LK31:LL31"/>
    <mergeCell ref="LM31:LN31"/>
    <mergeCell ref="LO31:LP31"/>
    <mergeCell ref="KW31:KX31"/>
    <mergeCell ref="KY31:KZ31"/>
    <mergeCell ref="LA31:LB31"/>
    <mergeCell ref="LC31:LD31"/>
    <mergeCell ref="LE31:LF31"/>
    <mergeCell ref="KM31:KN31"/>
    <mergeCell ref="KO31:KP31"/>
    <mergeCell ref="KQ31:KR31"/>
    <mergeCell ref="KS31:KT31"/>
    <mergeCell ref="KU31:KV31"/>
    <mergeCell ref="KC31:KD31"/>
    <mergeCell ref="KE31:KF31"/>
    <mergeCell ref="KG31:KH31"/>
    <mergeCell ref="KI31:KJ31"/>
    <mergeCell ref="KK31:KL31"/>
    <mergeCell ref="JS31:JT31"/>
    <mergeCell ref="JU31:JV31"/>
    <mergeCell ref="JW31:JX31"/>
    <mergeCell ref="JY31:JZ31"/>
    <mergeCell ref="KA31:KB31"/>
    <mergeCell ref="JI31:JJ31"/>
    <mergeCell ref="JK31:JL31"/>
    <mergeCell ref="JM31:JN31"/>
    <mergeCell ref="JO31:JP31"/>
    <mergeCell ref="JQ31:JR31"/>
    <mergeCell ref="IY31:IZ31"/>
    <mergeCell ref="JA31:JB31"/>
    <mergeCell ref="JC31:JD31"/>
    <mergeCell ref="JE31:JF31"/>
    <mergeCell ref="JG31:JH31"/>
    <mergeCell ref="NY31:NZ31"/>
    <mergeCell ref="OA31:OB31"/>
    <mergeCell ref="OC31:OD31"/>
    <mergeCell ref="OE31:OF31"/>
    <mergeCell ref="OG31:OH31"/>
    <mergeCell ref="NO31:NP31"/>
    <mergeCell ref="NQ31:NR31"/>
    <mergeCell ref="NS31:NT31"/>
    <mergeCell ref="NU31:NV31"/>
    <mergeCell ref="NW31:NX31"/>
    <mergeCell ref="NE31:NF31"/>
    <mergeCell ref="NG31:NH31"/>
    <mergeCell ref="NI31:NJ31"/>
    <mergeCell ref="NK31:NL31"/>
    <mergeCell ref="NM31:NN31"/>
    <mergeCell ref="MU31:MV31"/>
    <mergeCell ref="MW31:MX31"/>
    <mergeCell ref="MY31:MZ31"/>
    <mergeCell ref="NA31:NB31"/>
    <mergeCell ref="NC31:ND31"/>
    <mergeCell ref="MK31:ML31"/>
    <mergeCell ref="MM31:MN31"/>
    <mergeCell ref="MO31:MP31"/>
    <mergeCell ref="MQ31:MR31"/>
    <mergeCell ref="MS31:MT31"/>
    <mergeCell ref="MA31:MB31"/>
    <mergeCell ref="MC31:MD31"/>
    <mergeCell ref="ME31:MF31"/>
    <mergeCell ref="MG31:MH31"/>
    <mergeCell ref="MI31:MJ31"/>
    <mergeCell ref="LQ31:LR31"/>
    <mergeCell ref="LS31:LT31"/>
    <mergeCell ref="LU31:LV31"/>
    <mergeCell ref="LW31:LX31"/>
    <mergeCell ref="LY31:LZ31"/>
    <mergeCell ref="QQ31:QR31"/>
    <mergeCell ref="QS31:QT31"/>
    <mergeCell ref="QU31:QV31"/>
    <mergeCell ref="QW31:QX31"/>
    <mergeCell ref="QY31:QZ31"/>
    <mergeCell ref="QG31:QH31"/>
    <mergeCell ref="QI31:QJ31"/>
    <mergeCell ref="QK31:QL31"/>
    <mergeCell ref="QM31:QN31"/>
    <mergeCell ref="QO31:QP31"/>
    <mergeCell ref="PW31:PX31"/>
    <mergeCell ref="PY31:PZ31"/>
    <mergeCell ref="QA31:QB31"/>
    <mergeCell ref="QC31:QD31"/>
    <mergeCell ref="QE31:QF31"/>
    <mergeCell ref="PM31:PN31"/>
    <mergeCell ref="PO31:PP31"/>
    <mergeCell ref="PQ31:PR31"/>
    <mergeCell ref="PS31:PT31"/>
    <mergeCell ref="PU31:PV31"/>
    <mergeCell ref="PC31:PD31"/>
    <mergeCell ref="PE31:PF31"/>
    <mergeCell ref="PG31:PH31"/>
    <mergeCell ref="PI31:PJ31"/>
    <mergeCell ref="PK31:PL31"/>
    <mergeCell ref="OS31:OT31"/>
    <mergeCell ref="OU31:OV31"/>
    <mergeCell ref="OW31:OX31"/>
    <mergeCell ref="OY31:OZ31"/>
    <mergeCell ref="PA31:PB31"/>
    <mergeCell ref="OI31:OJ31"/>
    <mergeCell ref="OK31:OL31"/>
    <mergeCell ref="OM31:ON31"/>
    <mergeCell ref="OO31:OP31"/>
    <mergeCell ref="OQ31:OR31"/>
    <mergeCell ref="TI31:TJ31"/>
    <mergeCell ref="TK31:TL31"/>
    <mergeCell ref="TM31:TN31"/>
    <mergeCell ref="TO31:TP31"/>
    <mergeCell ref="TQ31:TR31"/>
    <mergeCell ref="SY31:SZ31"/>
    <mergeCell ref="TA31:TB31"/>
    <mergeCell ref="TC31:TD31"/>
    <mergeCell ref="TE31:TF31"/>
    <mergeCell ref="TG31:TH31"/>
    <mergeCell ref="SO31:SP31"/>
    <mergeCell ref="SQ31:SR31"/>
    <mergeCell ref="SS31:ST31"/>
    <mergeCell ref="SU31:SV31"/>
    <mergeCell ref="SW31:SX31"/>
    <mergeCell ref="SE31:SF31"/>
    <mergeCell ref="SG31:SH31"/>
    <mergeCell ref="SI31:SJ31"/>
    <mergeCell ref="SK31:SL31"/>
    <mergeCell ref="SM31:SN31"/>
    <mergeCell ref="RU31:RV31"/>
    <mergeCell ref="RW31:RX31"/>
    <mergeCell ref="RY31:RZ31"/>
    <mergeCell ref="SA31:SB31"/>
    <mergeCell ref="SC31:SD31"/>
    <mergeCell ref="RK31:RL31"/>
    <mergeCell ref="RM31:RN31"/>
    <mergeCell ref="RO31:RP31"/>
    <mergeCell ref="RQ31:RR31"/>
    <mergeCell ref="RS31:RT31"/>
    <mergeCell ref="RA31:RB31"/>
    <mergeCell ref="RC31:RD31"/>
    <mergeCell ref="RE31:RF31"/>
    <mergeCell ref="RG31:RH31"/>
    <mergeCell ref="RI31:RJ31"/>
    <mergeCell ref="WA31:WB31"/>
    <mergeCell ref="WC31:WD31"/>
    <mergeCell ref="WE31:WF31"/>
    <mergeCell ref="WG31:WH31"/>
    <mergeCell ref="WI31:WJ31"/>
    <mergeCell ref="VQ31:VR31"/>
    <mergeCell ref="VS31:VT31"/>
    <mergeCell ref="VU31:VV31"/>
    <mergeCell ref="VW31:VX31"/>
    <mergeCell ref="VY31:VZ31"/>
    <mergeCell ref="VG31:VH31"/>
    <mergeCell ref="VI31:VJ31"/>
    <mergeCell ref="VK31:VL31"/>
    <mergeCell ref="VM31:VN31"/>
    <mergeCell ref="VO31:VP31"/>
    <mergeCell ref="UW31:UX31"/>
    <mergeCell ref="UY31:UZ31"/>
    <mergeCell ref="VA31:VB31"/>
    <mergeCell ref="VC31:VD31"/>
    <mergeCell ref="VE31:VF31"/>
    <mergeCell ref="UM31:UN31"/>
    <mergeCell ref="UO31:UP31"/>
    <mergeCell ref="UQ31:UR31"/>
    <mergeCell ref="US31:UT31"/>
    <mergeCell ref="UU31:UV31"/>
    <mergeCell ref="UC31:UD31"/>
    <mergeCell ref="UE31:UF31"/>
    <mergeCell ref="UG31:UH31"/>
    <mergeCell ref="UI31:UJ31"/>
    <mergeCell ref="UK31:UL31"/>
    <mergeCell ref="TS31:TT31"/>
    <mergeCell ref="TU31:TV31"/>
    <mergeCell ref="TW31:TX31"/>
    <mergeCell ref="TY31:TZ31"/>
    <mergeCell ref="UA31:UB31"/>
    <mergeCell ref="YS31:YT31"/>
    <mergeCell ref="YU31:YV31"/>
    <mergeCell ref="YW31:YX31"/>
    <mergeCell ref="YY31:YZ31"/>
    <mergeCell ref="ZA31:ZB31"/>
    <mergeCell ref="YI31:YJ31"/>
    <mergeCell ref="YK31:YL31"/>
    <mergeCell ref="YM31:YN31"/>
    <mergeCell ref="YO31:YP31"/>
    <mergeCell ref="YQ31:YR31"/>
    <mergeCell ref="XY31:XZ31"/>
    <mergeCell ref="YA31:YB31"/>
    <mergeCell ref="YC31:YD31"/>
    <mergeCell ref="YE31:YF31"/>
    <mergeCell ref="YG31:YH31"/>
    <mergeCell ref="XO31:XP31"/>
    <mergeCell ref="XQ31:XR31"/>
    <mergeCell ref="XS31:XT31"/>
    <mergeCell ref="XU31:XV31"/>
    <mergeCell ref="XW31:XX31"/>
    <mergeCell ref="XE31:XF31"/>
    <mergeCell ref="XG31:XH31"/>
    <mergeCell ref="XI31:XJ31"/>
    <mergeCell ref="XK31:XL31"/>
    <mergeCell ref="XM31:XN31"/>
    <mergeCell ref="WU31:WV31"/>
    <mergeCell ref="WW31:WX31"/>
    <mergeCell ref="WY31:WZ31"/>
    <mergeCell ref="XA31:XB31"/>
    <mergeCell ref="XC31:XD31"/>
    <mergeCell ref="WK31:WL31"/>
    <mergeCell ref="WM31:WN31"/>
    <mergeCell ref="WO31:WP31"/>
    <mergeCell ref="WQ31:WR31"/>
    <mergeCell ref="WS31:WT31"/>
    <mergeCell ref="ABK31:ABL31"/>
    <mergeCell ref="ABM31:ABN31"/>
    <mergeCell ref="ABO31:ABP31"/>
    <mergeCell ref="ABQ31:ABR31"/>
    <mergeCell ref="ABS31:ABT31"/>
    <mergeCell ref="ABA31:ABB31"/>
    <mergeCell ref="ABC31:ABD31"/>
    <mergeCell ref="ABE31:ABF31"/>
    <mergeCell ref="ABG31:ABH31"/>
    <mergeCell ref="ABI31:ABJ31"/>
    <mergeCell ref="AAQ31:AAR31"/>
    <mergeCell ref="AAS31:AAT31"/>
    <mergeCell ref="AAU31:AAV31"/>
    <mergeCell ref="AAW31:AAX31"/>
    <mergeCell ref="AAY31:AAZ31"/>
    <mergeCell ref="AAG31:AAH31"/>
    <mergeCell ref="AAI31:AAJ31"/>
    <mergeCell ref="AAK31:AAL31"/>
    <mergeCell ref="AAM31:AAN31"/>
    <mergeCell ref="AAO31:AAP31"/>
    <mergeCell ref="ZW31:ZX31"/>
    <mergeCell ref="ZY31:ZZ31"/>
    <mergeCell ref="AAA31:AAB31"/>
    <mergeCell ref="AAC31:AAD31"/>
    <mergeCell ref="AAE31:AAF31"/>
    <mergeCell ref="ZM31:ZN31"/>
    <mergeCell ref="ZO31:ZP31"/>
    <mergeCell ref="ZQ31:ZR31"/>
    <mergeCell ref="ZS31:ZT31"/>
    <mergeCell ref="ZU31:ZV31"/>
    <mergeCell ref="ZC31:ZD31"/>
    <mergeCell ref="ZE31:ZF31"/>
    <mergeCell ref="ZG31:ZH31"/>
    <mergeCell ref="ZI31:ZJ31"/>
    <mergeCell ref="ZK31:ZL31"/>
    <mergeCell ref="AEC31:AED31"/>
    <mergeCell ref="AEE31:AEF31"/>
    <mergeCell ref="AEG31:AEH31"/>
    <mergeCell ref="AEI31:AEJ31"/>
    <mergeCell ref="AEK31:AEL31"/>
    <mergeCell ref="ADS31:ADT31"/>
    <mergeCell ref="ADU31:ADV31"/>
    <mergeCell ref="ADW31:ADX31"/>
    <mergeCell ref="ADY31:ADZ31"/>
    <mergeCell ref="AEA31:AEB31"/>
    <mergeCell ref="ADI31:ADJ31"/>
    <mergeCell ref="ADK31:ADL31"/>
    <mergeCell ref="ADM31:ADN31"/>
    <mergeCell ref="ADO31:ADP31"/>
    <mergeCell ref="ADQ31:ADR31"/>
    <mergeCell ref="ACY31:ACZ31"/>
    <mergeCell ref="ADA31:ADB31"/>
    <mergeCell ref="ADC31:ADD31"/>
    <mergeCell ref="ADE31:ADF31"/>
    <mergeCell ref="ADG31:ADH31"/>
    <mergeCell ref="ACO31:ACP31"/>
    <mergeCell ref="ACQ31:ACR31"/>
    <mergeCell ref="ACS31:ACT31"/>
    <mergeCell ref="ACU31:ACV31"/>
    <mergeCell ref="ACW31:ACX31"/>
    <mergeCell ref="ACE31:ACF31"/>
    <mergeCell ref="ACG31:ACH31"/>
    <mergeCell ref="ACI31:ACJ31"/>
    <mergeCell ref="ACK31:ACL31"/>
    <mergeCell ref="ACM31:ACN31"/>
    <mergeCell ref="ABU31:ABV31"/>
    <mergeCell ref="ABW31:ABX31"/>
    <mergeCell ref="ABY31:ABZ31"/>
    <mergeCell ref="ACA31:ACB31"/>
    <mergeCell ref="ACC31:ACD31"/>
    <mergeCell ref="AGU31:AGV31"/>
    <mergeCell ref="AGW31:AGX31"/>
    <mergeCell ref="AGY31:AGZ31"/>
    <mergeCell ref="AHA31:AHB31"/>
    <mergeCell ref="AHC31:AHD31"/>
    <mergeCell ref="AGK31:AGL31"/>
    <mergeCell ref="AGM31:AGN31"/>
    <mergeCell ref="AGO31:AGP31"/>
    <mergeCell ref="AGQ31:AGR31"/>
    <mergeCell ref="AGS31:AGT31"/>
    <mergeCell ref="AGA31:AGB31"/>
    <mergeCell ref="AGC31:AGD31"/>
    <mergeCell ref="AGE31:AGF31"/>
    <mergeCell ref="AGG31:AGH31"/>
    <mergeCell ref="AGI31:AGJ31"/>
    <mergeCell ref="AFQ31:AFR31"/>
    <mergeCell ref="AFS31:AFT31"/>
    <mergeCell ref="AFU31:AFV31"/>
    <mergeCell ref="AFW31:AFX31"/>
    <mergeCell ref="AFY31:AFZ31"/>
    <mergeCell ref="AFG31:AFH31"/>
    <mergeCell ref="AFI31:AFJ31"/>
    <mergeCell ref="AFK31:AFL31"/>
    <mergeCell ref="AFM31:AFN31"/>
    <mergeCell ref="AFO31:AFP31"/>
    <mergeCell ref="AEW31:AEX31"/>
    <mergeCell ref="AEY31:AEZ31"/>
    <mergeCell ref="AFA31:AFB31"/>
    <mergeCell ref="AFC31:AFD31"/>
    <mergeCell ref="AFE31:AFF31"/>
    <mergeCell ref="AEM31:AEN31"/>
    <mergeCell ref="AEO31:AEP31"/>
    <mergeCell ref="AEQ31:AER31"/>
    <mergeCell ref="AES31:AET31"/>
    <mergeCell ref="AEU31:AEV31"/>
    <mergeCell ref="AJM31:AJN31"/>
    <mergeCell ref="AJO31:AJP31"/>
    <mergeCell ref="AJQ31:AJR31"/>
    <mergeCell ref="AJS31:AJT31"/>
    <mergeCell ref="AJU31:AJV31"/>
    <mergeCell ref="AJC31:AJD31"/>
    <mergeCell ref="AJE31:AJF31"/>
    <mergeCell ref="AJG31:AJH31"/>
    <mergeCell ref="AJI31:AJJ31"/>
    <mergeCell ref="AJK31:AJL31"/>
    <mergeCell ref="AIS31:AIT31"/>
    <mergeCell ref="AIU31:AIV31"/>
    <mergeCell ref="AIW31:AIX31"/>
    <mergeCell ref="AIY31:AIZ31"/>
    <mergeCell ref="AJA31:AJB31"/>
    <mergeCell ref="AII31:AIJ31"/>
    <mergeCell ref="AIK31:AIL31"/>
    <mergeCell ref="AIM31:AIN31"/>
    <mergeCell ref="AIO31:AIP31"/>
    <mergeCell ref="AIQ31:AIR31"/>
    <mergeCell ref="AHY31:AHZ31"/>
    <mergeCell ref="AIA31:AIB31"/>
    <mergeCell ref="AIC31:AID31"/>
    <mergeCell ref="AIE31:AIF31"/>
    <mergeCell ref="AIG31:AIH31"/>
    <mergeCell ref="AHO31:AHP31"/>
    <mergeCell ref="AHQ31:AHR31"/>
    <mergeCell ref="AHS31:AHT31"/>
    <mergeCell ref="AHU31:AHV31"/>
    <mergeCell ref="AHW31:AHX31"/>
    <mergeCell ref="AHE31:AHF31"/>
    <mergeCell ref="AHG31:AHH31"/>
    <mergeCell ref="AHI31:AHJ31"/>
    <mergeCell ref="AHK31:AHL31"/>
    <mergeCell ref="AHM31:AHN31"/>
    <mergeCell ref="AME31:AMF31"/>
    <mergeCell ref="AMG31:AMH31"/>
    <mergeCell ref="AMI31:AMJ31"/>
    <mergeCell ref="AMK31:AML31"/>
    <mergeCell ref="AMM31:AMN31"/>
    <mergeCell ref="ALU31:ALV31"/>
    <mergeCell ref="ALW31:ALX31"/>
    <mergeCell ref="ALY31:ALZ31"/>
    <mergeCell ref="AMA31:AMB31"/>
    <mergeCell ref="AMC31:AMD31"/>
    <mergeCell ref="ALK31:ALL31"/>
    <mergeCell ref="ALM31:ALN31"/>
    <mergeCell ref="ALO31:ALP31"/>
    <mergeCell ref="ALQ31:ALR31"/>
    <mergeCell ref="ALS31:ALT31"/>
    <mergeCell ref="ALA31:ALB31"/>
    <mergeCell ref="ALC31:ALD31"/>
    <mergeCell ref="ALE31:ALF31"/>
    <mergeCell ref="ALG31:ALH31"/>
    <mergeCell ref="ALI31:ALJ31"/>
    <mergeCell ref="AKQ31:AKR31"/>
    <mergeCell ref="AKS31:AKT31"/>
    <mergeCell ref="AKU31:AKV31"/>
    <mergeCell ref="AKW31:AKX31"/>
    <mergeCell ref="AKY31:AKZ31"/>
    <mergeCell ref="AKG31:AKH31"/>
    <mergeCell ref="AKI31:AKJ31"/>
    <mergeCell ref="AKK31:AKL31"/>
    <mergeCell ref="AKM31:AKN31"/>
    <mergeCell ref="AKO31:AKP31"/>
    <mergeCell ref="AJW31:AJX31"/>
    <mergeCell ref="AJY31:AJZ31"/>
    <mergeCell ref="AKA31:AKB31"/>
    <mergeCell ref="AKC31:AKD31"/>
    <mergeCell ref="AKE31:AKF31"/>
    <mergeCell ref="AOW31:AOX31"/>
    <mergeCell ref="AOY31:AOZ31"/>
    <mergeCell ref="APA31:APB31"/>
    <mergeCell ref="APC31:APD31"/>
    <mergeCell ref="APE31:APF31"/>
    <mergeCell ref="AOM31:AON31"/>
    <mergeCell ref="AOO31:AOP31"/>
    <mergeCell ref="AOQ31:AOR31"/>
    <mergeCell ref="AOS31:AOT31"/>
    <mergeCell ref="AOU31:AOV31"/>
    <mergeCell ref="AOC31:AOD31"/>
    <mergeCell ref="AOE31:AOF31"/>
    <mergeCell ref="AOG31:AOH31"/>
    <mergeCell ref="AOI31:AOJ31"/>
    <mergeCell ref="AOK31:AOL31"/>
    <mergeCell ref="ANS31:ANT31"/>
    <mergeCell ref="ANU31:ANV31"/>
    <mergeCell ref="ANW31:ANX31"/>
    <mergeCell ref="ANY31:ANZ31"/>
    <mergeCell ref="AOA31:AOB31"/>
    <mergeCell ref="ANI31:ANJ31"/>
    <mergeCell ref="ANK31:ANL31"/>
    <mergeCell ref="ANM31:ANN31"/>
    <mergeCell ref="ANO31:ANP31"/>
    <mergeCell ref="ANQ31:ANR31"/>
    <mergeCell ref="AMY31:AMZ31"/>
    <mergeCell ref="ANA31:ANB31"/>
    <mergeCell ref="ANC31:AND31"/>
    <mergeCell ref="ANE31:ANF31"/>
    <mergeCell ref="ANG31:ANH31"/>
    <mergeCell ref="AMO31:AMP31"/>
    <mergeCell ref="AMQ31:AMR31"/>
    <mergeCell ref="AMS31:AMT31"/>
    <mergeCell ref="AMU31:AMV31"/>
    <mergeCell ref="AMW31:AMX31"/>
    <mergeCell ref="ARO31:ARP31"/>
    <mergeCell ref="ARQ31:ARR31"/>
    <mergeCell ref="ARS31:ART31"/>
    <mergeCell ref="ARU31:ARV31"/>
    <mergeCell ref="ARW31:ARX31"/>
    <mergeCell ref="ARE31:ARF31"/>
    <mergeCell ref="ARG31:ARH31"/>
    <mergeCell ref="ARI31:ARJ31"/>
    <mergeCell ref="ARK31:ARL31"/>
    <mergeCell ref="ARM31:ARN31"/>
    <mergeCell ref="AQU31:AQV31"/>
    <mergeCell ref="AQW31:AQX31"/>
    <mergeCell ref="AQY31:AQZ31"/>
    <mergeCell ref="ARA31:ARB31"/>
    <mergeCell ref="ARC31:ARD31"/>
    <mergeCell ref="AQK31:AQL31"/>
    <mergeCell ref="AQM31:AQN31"/>
    <mergeCell ref="AQO31:AQP31"/>
    <mergeCell ref="AQQ31:AQR31"/>
    <mergeCell ref="AQS31:AQT31"/>
    <mergeCell ref="AQA31:AQB31"/>
    <mergeCell ref="AQC31:AQD31"/>
    <mergeCell ref="AQE31:AQF31"/>
    <mergeCell ref="AQG31:AQH31"/>
    <mergeCell ref="AQI31:AQJ31"/>
    <mergeCell ref="APQ31:APR31"/>
    <mergeCell ref="APS31:APT31"/>
    <mergeCell ref="APU31:APV31"/>
    <mergeCell ref="APW31:APX31"/>
    <mergeCell ref="APY31:APZ31"/>
    <mergeCell ref="APG31:APH31"/>
    <mergeCell ref="API31:APJ31"/>
    <mergeCell ref="APK31:APL31"/>
    <mergeCell ref="APM31:APN31"/>
    <mergeCell ref="APO31:APP31"/>
    <mergeCell ref="AUG31:AUH31"/>
    <mergeCell ref="AUI31:AUJ31"/>
    <mergeCell ref="AUK31:AUL31"/>
    <mergeCell ref="AUM31:AUN31"/>
    <mergeCell ref="AUO31:AUP31"/>
    <mergeCell ref="ATW31:ATX31"/>
    <mergeCell ref="ATY31:ATZ31"/>
    <mergeCell ref="AUA31:AUB31"/>
    <mergeCell ref="AUC31:AUD31"/>
    <mergeCell ref="AUE31:AUF31"/>
    <mergeCell ref="ATM31:ATN31"/>
    <mergeCell ref="ATO31:ATP31"/>
    <mergeCell ref="ATQ31:ATR31"/>
    <mergeCell ref="ATS31:ATT31"/>
    <mergeCell ref="ATU31:ATV31"/>
    <mergeCell ref="ATC31:ATD31"/>
    <mergeCell ref="ATE31:ATF31"/>
    <mergeCell ref="ATG31:ATH31"/>
    <mergeCell ref="ATI31:ATJ31"/>
    <mergeCell ref="ATK31:ATL31"/>
    <mergeCell ref="ASS31:AST31"/>
    <mergeCell ref="ASU31:ASV31"/>
    <mergeCell ref="ASW31:ASX31"/>
    <mergeCell ref="ASY31:ASZ31"/>
    <mergeCell ref="ATA31:ATB31"/>
    <mergeCell ref="ASI31:ASJ31"/>
    <mergeCell ref="ASK31:ASL31"/>
    <mergeCell ref="ASM31:ASN31"/>
    <mergeCell ref="ASO31:ASP31"/>
    <mergeCell ref="ASQ31:ASR31"/>
    <mergeCell ref="ARY31:ARZ31"/>
    <mergeCell ref="ASA31:ASB31"/>
    <mergeCell ref="ASC31:ASD31"/>
    <mergeCell ref="ASE31:ASF31"/>
    <mergeCell ref="ASG31:ASH31"/>
    <mergeCell ref="AWY31:AWZ31"/>
    <mergeCell ref="AXA31:AXB31"/>
    <mergeCell ref="AXC31:AXD31"/>
    <mergeCell ref="AXE31:AXF31"/>
    <mergeCell ref="AXG31:AXH31"/>
    <mergeCell ref="AWO31:AWP31"/>
    <mergeCell ref="AWQ31:AWR31"/>
    <mergeCell ref="AWS31:AWT31"/>
    <mergeCell ref="AWU31:AWV31"/>
    <mergeCell ref="AWW31:AWX31"/>
    <mergeCell ref="AWE31:AWF31"/>
    <mergeCell ref="AWG31:AWH31"/>
    <mergeCell ref="AWI31:AWJ31"/>
    <mergeCell ref="AWK31:AWL31"/>
    <mergeCell ref="AWM31:AWN31"/>
    <mergeCell ref="AVU31:AVV31"/>
    <mergeCell ref="AVW31:AVX31"/>
    <mergeCell ref="AVY31:AVZ31"/>
    <mergeCell ref="AWA31:AWB31"/>
    <mergeCell ref="AWC31:AWD31"/>
    <mergeCell ref="AVK31:AVL31"/>
    <mergeCell ref="AVM31:AVN31"/>
    <mergeCell ref="AVO31:AVP31"/>
    <mergeCell ref="AVQ31:AVR31"/>
    <mergeCell ref="AVS31:AVT31"/>
    <mergeCell ref="AVA31:AVB31"/>
    <mergeCell ref="AVC31:AVD31"/>
    <mergeCell ref="AVE31:AVF31"/>
    <mergeCell ref="AVG31:AVH31"/>
    <mergeCell ref="AVI31:AVJ31"/>
    <mergeCell ref="AUQ31:AUR31"/>
    <mergeCell ref="AUS31:AUT31"/>
    <mergeCell ref="AUU31:AUV31"/>
    <mergeCell ref="AUW31:AUX31"/>
    <mergeCell ref="AUY31:AUZ31"/>
    <mergeCell ref="AZQ31:AZR31"/>
    <mergeCell ref="AZS31:AZT31"/>
    <mergeCell ref="AZU31:AZV31"/>
    <mergeCell ref="AZW31:AZX31"/>
    <mergeCell ref="AZY31:AZZ31"/>
    <mergeCell ref="AZG31:AZH31"/>
    <mergeCell ref="AZI31:AZJ31"/>
    <mergeCell ref="AZK31:AZL31"/>
    <mergeCell ref="AZM31:AZN31"/>
    <mergeCell ref="AZO31:AZP31"/>
    <mergeCell ref="AYW31:AYX31"/>
    <mergeCell ref="AYY31:AYZ31"/>
    <mergeCell ref="AZA31:AZB31"/>
    <mergeCell ref="AZC31:AZD31"/>
    <mergeCell ref="AZE31:AZF31"/>
    <mergeCell ref="AYM31:AYN31"/>
    <mergeCell ref="AYO31:AYP31"/>
    <mergeCell ref="AYQ31:AYR31"/>
    <mergeCell ref="AYS31:AYT31"/>
    <mergeCell ref="AYU31:AYV31"/>
    <mergeCell ref="AYC31:AYD31"/>
    <mergeCell ref="AYE31:AYF31"/>
    <mergeCell ref="AYG31:AYH31"/>
    <mergeCell ref="AYI31:AYJ31"/>
    <mergeCell ref="AYK31:AYL31"/>
    <mergeCell ref="AXS31:AXT31"/>
    <mergeCell ref="AXU31:AXV31"/>
    <mergeCell ref="AXW31:AXX31"/>
    <mergeCell ref="AXY31:AXZ31"/>
    <mergeCell ref="AYA31:AYB31"/>
    <mergeCell ref="AXI31:AXJ31"/>
    <mergeCell ref="AXK31:AXL31"/>
    <mergeCell ref="AXM31:AXN31"/>
    <mergeCell ref="AXO31:AXP31"/>
    <mergeCell ref="AXQ31:AXR31"/>
    <mergeCell ref="BCI31:BCJ31"/>
    <mergeCell ref="BCK31:BCL31"/>
    <mergeCell ref="BCM31:BCN31"/>
    <mergeCell ref="BCO31:BCP31"/>
    <mergeCell ref="BCQ31:BCR31"/>
    <mergeCell ref="BBY31:BBZ31"/>
    <mergeCell ref="BCA31:BCB31"/>
    <mergeCell ref="BCC31:BCD31"/>
    <mergeCell ref="BCE31:BCF31"/>
    <mergeCell ref="BCG31:BCH31"/>
    <mergeCell ref="BBO31:BBP31"/>
    <mergeCell ref="BBQ31:BBR31"/>
    <mergeCell ref="BBS31:BBT31"/>
    <mergeCell ref="BBU31:BBV31"/>
    <mergeCell ref="BBW31:BBX31"/>
    <mergeCell ref="BBE31:BBF31"/>
    <mergeCell ref="BBG31:BBH31"/>
    <mergeCell ref="BBI31:BBJ31"/>
    <mergeCell ref="BBK31:BBL31"/>
    <mergeCell ref="BBM31:BBN31"/>
    <mergeCell ref="BAU31:BAV31"/>
    <mergeCell ref="BAW31:BAX31"/>
    <mergeCell ref="BAY31:BAZ31"/>
    <mergeCell ref="BBA31:BBB31"/>
    <mergeCell ref="BBC31:BBD31"/>
    <mergeCell ref="BAK31:BAL31"/>
    <mergeCell ref="BAM31:BAN31"/>
    <mergeCell ref="BAO31:BAP31"/>
    <mergeCell ref="BAQ31:BAR31"/>
    <mergeCell ref="BAS31:BAT31"/>
    <mergeCell ref="BAA31:BAB31"/>
    <mergeCell ref="BAC31:BAD31"/>
    <mergeCell ref="BAE31:BAF31"/>
    <mergeCell ref="BAG31:BAH31"/>
    <mergeCell ref="BAI31:BAJ31"/>
    <mergeCell ref="BFA31:BFB31"/>
    <mergeCell ref="BFC31:BFD31"/>
    <mergeCell ref="BFE31:BFF31"/>
    <mergeCell ref="BFG31:BFH31"/>
    <mergeCell ref="BFI31:BFJ31"/>
    <mergeCell ref="BEQ31:BER31"/>
    <mergeCell ref="BES31:BET31"/>
    <mergeCell ref="BEU31:BEV31"/>
    <mergeCell ref="BEW31:BEX31"/>
    <mergeCell ref="BEY31:BEZ31"/>
    <mergeCell ref="BEG31:BEH31"/>
    <mergeCell ref="BEI31:BEJ31"/>
    <mergeCell ref="BEK31:BEL31"/>
    <mergeCell ref="BEM31:BEN31"/>
    <mergeCell ref="BEO31:BEP31"/>
    <mergeCell ref="BDW31:BDX31"/>
    <mergeCell ref="BDY31:BDZ31"/>
    <mergeCell ref="BEA31:BEB31"/>
    <mergeCell ref="BEC31:BED31"/>
    <mergeCell ref="BEE31:BEF31"/>
    <mergeCell ref="BDM31:BDN31"/>
    <mergeCell ref="BDO31:BDP31"/>
    <mergeCell ref="BDQ31:BDR31"/>
    <mergeCell ref="BDS31:BDT31"/>
    <mergeCell ref="BDU31:BDV31"/>
    <mergeCell ref="BDC31:BDD31"/>
    <mergeCell ref="BDE31:BDF31"/>
    <mergeCell ref="BDG31:BDH31"/>
    <mergeCell ref="BDI31:BDJ31"/>
    <mergeCell ref="BDK31:BDL31"/>
    <mergeCell ref="BCS31:BCT31"/>
    <mergeCell ref="BCU31:BCV31"/>
    <mergeCell ref="BCW31:BCX31"/>
    <mergeCell ref="BCY31:BCZ31"/>
    <mergeCell ref="BDA31:BDB31"/>
    <mergeCell ref="BHS31:BHT31"/>
    <mergeCell ref="BHU31:BHV31"/>
    <mergeCell ref="BHW31:BHX31"/>
    <mergeCell ref="BHY31:BHZ31"/>
    <mergeCell ref="BIA31:BIB31"/>
    <mergeCell ref="BHI31:BHJ31"/>
    <mergeCell ref="BHK31:BHL31"/>
    <mergeCell ref="BHM31:BHN31"/>
    <mergeCell ref="BHO31:BHP31"/>
    <mergeCell ref="BHQ31:BHR31"/>
    <mergeCell ref="BGY31:BGZ31"/>
    <mergeCell ref="BHA31:BHB31"/>
    <mergeCell ref="BHC31:BHD31"/>
    <mergeCell ref="BHE31:BHF31"/>
    <mergeCell ref="BHG31:BHH31"/>
    <mergeCell ref="BGO31:BGP31"/>
    <mergeCell ref="BGQ31:BGR31"/>
    <mergeCell ref="BGS31:BGT31"/>
    <mergeCell ref="BGU31:BGV31"/>
    <mergeCell ref="BGW31:BGX31"/>
    <mergeCell ref="BGE31:BGF31"/>
    <mergeCell ref="BGG31:BGH31"/>
    <mergeCell ref="BGI31:BGJ31"/>
    <mergeCell ref="BGK31:BGL31"/>
    <mergeCell ref="BGM31:BGN31"/>
    <mergeCell ref="BFU31:BFV31"/>
    <mergeCell ref="BFW31:BFX31"/>
    <mergeCell ref="BFY31:BFZ31"/>
    <mergeCell ref="BGA31:BGB31"/>
    <mergeCell ref="BGC31:BGD31"/>
    <mergeCell ref="BFK31:BFL31"/>
    <mergeCell ref="BFM31:BFN31"/>
    <mergeCell ref="BFO31:BFP31"/>
    <mergeCell ref="BFQ31:BFR31"/>
    <mergeCell ref="BFS31:BFT31"/>
    <mergeCell ref="BKK31:BKL31"/>
    <mergeCell ref="BKM31:BKN31"/>
    <mergeCell ref="BKO31:BKP31"/>
    <mergeCell ref="BKQ31:BKR31"/>
    <mergeCell ref="BKS31:BKT31"/>
    <mergeCell ref="BKA31:BKB31"/>
    <mergeCell ref="BKC31:BKD31"/>
    <mergeCell ref="BKE31:BKF31"/>
    <mergeCell ref="BKG31:BKH31"/>
    <mergeCell ref="BKI31:BKJ31"/>
    <mergeCell ref="BJQ31:BJR31"/>
    <mergeCell ref="BJS31:BJT31"/>
    <mergeCell ref="BJU31:BJV31"/>
    <mergeCell ref="BJW31:BJX31"/>
    <mergeCell ref="BJY31:BJZ31"/>
    <mergeCell ref="BJG31:BJH31"/>
    <mergeCell ref="BJI31:BJJ31"/>
    <mergeCell ref="BJK31:BJL31"/>
    <mergeCell ref="BJM31:BJN31"/>
    <mergeCell ref="BJO31:BJP31"/>
    <mergeCell ref="BIW31:BIX31"/>
    <mergeCell ref="BIY31:BIZ31"/>
    <mergeCell ref="BJA31:BJB31"/>
    <mergeCell ref="BJC31:BJD31"/>
    <mergeCell ref="BJE31:BJF31"/>
    <mergeCell ref="BIM31:BIN31"/>
    <mergeCell ref="BIO31:BIP31"/>
    <mergeCell ref="BIQ31:BIR31"/>
    <mergeCell ref="BIS31:BIT31"/>
    <mergeCell ref="BIU31:BIV31"/>
    <mergeCell ref="BIC31:BID31"/>
    <mergeCell ref="BIE31:BIF31"/>
    <mergeCell ref="BIG31:BIH31"/>
    <mergeCell ref="BII31:BIJ31"/>
    <mergeCell ref="BIK31:BIL31"/>
    <mergeCell ref="BNC31:BND31"/>
    <mergeCell ref="BNE31:BNF31"/>
    <mergeCell ref="BNG31:BNH31"/>
    <mergeCell ref="BNI31:BNJ31"/>
    <mergeCell ref="BNK31:BNL31"/>
    <mergeCell ref="BMS31:BMT31"/>
    <mergeCell ref="BMU31:BMV31"/>
    <mergeCell ref="BMW31:BMX31"/>
    <mergeCell ref="BMY31:BMZ31"/>
    <mergeCell ref="BNA31:BNB31"/>
    <mergeCell ref="BMI31:BMJ31"/>
    <mergeCell ref="BMK31:BML31"/>
    <mergeCell ref="BMM31:BMN31"/>
    <mergeCell ref="BMO31:BMP31"/>
    <mergeCell ref="BMQ31:BMR31"/>
    <mergeCell ref="BLY31:BLZ31"/>
    <mergeCell ref="BMA31:BMB31"/>
    <mergeCell ref="BMC31:BMD31"/>
    <mergeCell ref="BME31:BMF31"/>
    <mergeCell ref="BMG31:BMH31"/>
    <mergeCell ref="BLO31:BLP31"/>
    <mergeCell ref="BLQ31:BLR31"/>
    <mergeCell ref="BLS31:BLT31"/>
    <mergeCell ref="BLU31:BLV31"/>
    <mergeCell ref="BLW31:BLX31"/>
    <mergeCell ref="BLE31:BLF31"/>
    <mergeCell ref="BLG31:BLH31"/>
    <mergeCell ref="BLI31:BLJ31"/>
    <mergeCell ref="BLK31:BLL31"/>
    <mergeCell ref="BLM31:BLN31"/>
    <mergeCell ref="BKU31:BKV31"/>
    <mergeCell ref="BKW31:BKX31"/>
    <mergeCell ref="BKY31:BKZ31"/>
    <mergeCell ref="BLA31:BLB31"/>
    <mergeCell ref="BLC31:BLD31"/>
    <mergeCell ref="BPU31:BPV31"/>
    <mergeCell ref="BPW31:BPX31"/>
    <mergeCell ref="BPY31:BPZ31"/>
    <mergeCell ref="BQA31:BQB31"/>
    <mergeCell ref="BQC31:BQD31"/>
    <mergeCell ref="BPK31:BPL31"/>
    <mergeCell ref="BPM31:BPN31"/>
    <mergeCell ref="BPO31:BPP31"/>
    <mergeCell ref="BPQ31:BPR31"/>
    <mergeCell ref="BPS31:BPT31"/>
    <mergeCell ref="BPA31:BPB31"/>
    <mergeCell ref="BPC31:BPD31"/>
    <mergeCell ref="BPE31:BPF31"/>
    <mergeCell ref="BPG31:BPH31"/>
    <mergeCell ref="BPI31:BPJ31"/>
    <mergeCell ref="BOQ31:BOR31"/>
    <mergeCell ref="BOS31:BOT31"/>
    <mergeCell ref="BOU31:BOV31"/>
    <mergeCell ref="BOW31:BOX31"/>
    <mergeCell ref="BOY31:BOZ31"/>
    <mergeCell ref="BOG31:BOH31"/>
    <mergeCell ref="BOI31:BOJ31"/>
    <mergeCell ref="BOK31:BOL31"/>
    <mergeCell ref="BOM31:BON31"/>
    <mergeCell ref="BOO31:BOP31"/>
    <mergeCell ref="BNW31:BNX31"/>
    <mergeCell ref="BNY31:BNZ31"/>
    <mergeCell ref="BOA31:BOB31"/>
    <mergeCell ref="BOC31:BOD31"/>
    <mergeCell ref="BOE31:BOF31"/>
    <mergeCell ref="BNM31:BNN31"/>
    <mergeCell ref="BNO31:BNP31"/>
    <mergeCell ref="BNQ31:BNR31"/>
    <mergeCell ref="BNS31:BNT31"/>
    <mergeCell ref="BNU31:BNV31"/>
    <mergeCell ref="BSM31:BSN31"/>
    <mergeCell ref="BSO31:BSP31"/>
    <mergeCell ref="BSQ31:BSR31"/>
    <mergeCell ref="BSS31:BST31"/>
    <mergeCell ref="BSU31:BSV31"/>
    <mergeCell ref="BSC31:BSD31"/>
    <mergeCell ref="BSE31:BSF31"/>
    <mergeCell ref="BSG31:BSH31"/>
    <mergeCell ref="BSI31:BSJ31"/>
    <mergeCell ref="BSK31:BSL31"/>
    <mergeCell ref="BRS31:BRT31"/>
    <mergeCell ref="BRU31:BRV31"/>
    <mergeCell ref="BRW31:BRX31"/>
    <mergeCell ref="BRY31:BRZ31"/>
    <mergeCell ref="BSA31:BSB31"/>
    <mergeCell ref="BRI31:BRJ31"/>
    <mergeCell ref="BRK31:BRL31"/>
    <mergeCell ref="BRM31:BRN31"/>
    <mergeCell ref="BRO31:BRP31"/>
    <mergeCell ref="BRQ31:BRR31"/>
    <mergeCell ref="BQY31:BQZ31"/>
    <mergeCell ref="BRA31:BRB31"/>
    <mergeCell ref="BRC31:BRD31"/>
    <mergeCell ref="BRE31:BRF31"/>
    <mergeCell ref="BRG31:BRH31"/>
    <mergeCell ref="BQO31:BQP31"/>
    <mergeCell ref="BQQ31:BQR31"/>
    <mergeCell ref="BQS31:BQT31"/>
    <mergeCell ref="BQU31:BQV31"/>
    <mergeCell ref="BQW31:BQX31"/>
    <mergeCell ref="BQE31:BQF31"/>
    <mergeCell ref="BQG31:BQH31"/>
    <mergeCell ref="BQI31:BQJ31"/>
    <mergeCell ref="BQK31:BQL31"/>
    <mergeCell ref="BQM31:BQN31"/>
    <mergeCell ref="BVE31:BVF31"/>
    <mergeCell ref="BVG31:BVH31"/>
    <mergeCell ref="BVI31:BVJ31"/>
    <mergeCell ref="BVK31:BVL31"/>
    <mergeCell ref="BVM31:BVN31"/>
    <mergeCell ref="BUU31:BUV31"/>
    <mergeCell ref="BUW31:BUX31"/>
    <mergeCell ref="BUY31:BUZ31"/>
    <mergeCell ref="BVA31:BVB31"/>
    <mergeCell ref="BVC31:BVD31"/>
    <mergeCell ref="BUK31:BUL31"/>
    <mergeCell ref="BUM31:BUN31"/>
    <mergeCell ref="BUO31:BUP31"/>
    <mergeCell ref="BUQ31:BUR31"/>
    <mergeCell ref="BUS31:BUT31"/>
    <mergeCell ref="BUA31:BUB31"/>
    <mergeCell ref="BUC31:BUD31"/>
    <mergeCell ref="BUE31:BUF31"/>
    <mergeCell ref="BUG31:BUH31"/>
    <mergeCell ref="BUI31:BUJ31"/>
    <mergeCell ref="BTQ31:BTR31"/>
    <mergeCell ref="BTS31:BTT31"/>
    <mergeCell ref="BTU31:BTV31"/>
    <mergeCell ref="BTW31:BTX31"/>
    <mergeCell ref="BTY31:BTZ31"/>
    <mergeCell ref="BTG31:BTH31"/>
    <mergeCell ref="BTI31:BTJ31"/>
    <mergeCell ref="BTK31:BTL31"/>
    <mergeCell ref="BTM31:BTN31"/>
    <mergeCell ref="BTO31:BTP31"/>
    <mergeCell ref="BSW31:BSX31"/>
    <mergeCell ref="BSY31:BSZ31"/>
    <mergeCell ref="BTA31:BTB31"/>
    <mergeCell ref="BTC31:BTD31"/>
    <mergeCell ref="BTE31:BTF31"/>
    <mergeCell ref="BXW31:BXX31"/>
    <mergeCell ref="BXY31:BXZ31"/>
    <mergeCell ref="BYA31:BYB31"/>
    <mergeCell ref="BYC31:BYD31"/>
    <mergeCell ref="BYE31:BYF31"/>
    <mergeCell ref="BXM31:BXN31"/>
    <mergeCell ref="BXO31:BXP31"/>
    <mergeCell ref="BXQ31:BXR31"/>
    <mergeCell ref="BXS31:BXT31"/>
    <mergeCell ref="BXU31:BXV31"/>
    <mergeCell ref="BXC31:BXD31"/>
    <mergeCell ref="BXE31:BXF31"/>
    <mergeCell ref="BXG31:BXH31"/>
    <mergeCell ref="BXI31:BXJ31"/>
    <mergeCell ref="BXK31:BXL31"/>
    <mergeCell ref="BWS31:BWT31"/>
    <mergeCell ref="BWU31:BWV31"/>
    <mergeCell ref="BWW31:BWX31"/>
    <mergeCell ref="BWY31:BWZ31"/>
    <mergeCell ref="BXA31:BXB31"/>
    <mergeCell ref="BWI31:BWJ31"/>
    <mergeCell ref="BWK31:BWL31"/>
    <mergeCell ref="BWM31:BWN31"/>
    <mergeCell ref="BWO31:BWP31"/>
    <mergeCell ref="BWQ31:BWR31"/>
    <mergeCell ref="BVY31:BVZ31"/>
    <mergeCell ref="BWA31:BWB31"/>
    <mergeCell ref="BWC31:BWD31"/>
    <mergeCell ref="BWE31:BWF31"/>
    <mergeCell ref="BWG31:BWH31"/>
    <mergeCell ref="BVO31:BVP31"/>
    <mergeCell ref="BVQ31:BVR31"/>
    <mergeCell ref="BVS31:BVT31"/>
    <mergeCell ref="BVU31:BVV31"/>
    <mergeCell ref="BVW31:BVX31"/>
    <mergeCell ref="CAO31:CAP31"/>
    <mergeCell ref="CAQ31:CAR31"/>
    <mergeCell ref="CAS31:CAT31"/>
    <mergeCell ref="CAU31:CAV31"/>
    <mergeCell ref="CAW31:CAX31"/>
    <mergeCell ref="CAE31:CAF31"/>
    <mergeCell ref="CAG31:CAH31"/>
    <mergeCell ref="CAI31:CAJ31"/>
    <mergeCell ref="CAK31:CAL31"/>
    <mergeCell ref="CAM31:CAN31"/>
    <mergeCell ref="BZU31:BZV31"/>
    <mergeCell ref="BZW31:BZX31"/>
    <mergeCell ref="BZY31:BZZ31"/>
    <mergeCell ref="CAA31:CAB31"/>
    <mergeCell ref="CAC31:CAD31"/>
    <mergeCell ref="BZK31:BZL31"/>
    <mergeCell ref="BZM31:BZN31"/>
    <mergeCell ref="BZO31:BZP31"/>
    <mergeCell ref="BZQ31:BZR31"/>
    <mergeCell ref="BZS31:BZT31"/>
    <mergeCell ref="BZA31:BZB31"/>
    <mergeCell ref="BZC31:BZD31"/>
    <mergeCell ref="BZE31:BZF31"/>
    <mergeCell ref="BZG31:BZH31"/>
    <mergeCell ref="BZI31:BZJ31"/>
    <mergeCell ref="BYQ31:BYR31"/>
    <mergeCell ref="BYS31:BYT31"/>
    <mergeCell ref="BYU31:BYV31"/>
    <mergeCell ref="BYW31:BYX31"/>
    <mergeCell ref="BYY31:BYZ31"/>
    <mergeCell ref="BYG31:BYH31"/>
    <mergeCell ref="BYI31:BYJ31"/>
    <mergeCell ref="BYK31:BYL31"/>
    <mergeCell ref="BYM31:BYN31"/>
    <mergeCell ref="BYO31:BYP31"/>
    <mergeCell ref="CDG31:CDH31"/>
    <mergeCell ref="CDI31:CDJ31"/>
    <mergeCell ref="CDK31:CDL31"/>
    <mergeCell ref="CDM31:CDN31"/>
    <mergeCell ref="CDO31:CDP31"/>
    <mergeCell ref="CCW31:CCX31"/>
    <mergeCell ref="CCY31:CCZ31"/>
    <mergeCell ref="CDA31:CDB31"/>
    <mergeCell ref="CDC31:CDD31"/>
    <mergeCell ref="CDE31:CDF31"/>
    <mergeCell ref="CCM31:CCN31"/>
    <mergeCell ref="CCO31:CCP31"/>
    <mergeCell ref="CCQ31:CCR31"/>
    <mergeCell ref="CCS31:CCT31"/>
    <mergeCell ref="CCU31:CCV31"/>
    <mergeCell ref="CCC31:CCD31"/>
    <mergeCell ref="CCE31:CCF31"/>
    <mergeCell ref="CCG31:CCH31"/>
    <mergeCell ref="CCI31:CCJ31"/>
    <mergeCell ref="CCK31:CCL31"/>
    <mergeCell ref="CBS31:CBT31"/>
    <mergeCell ref="CBU31:CBV31"/>
    <mergeCell ref="CBW31:CBX31"/>
    <mergeCell ref="CBY31:CBZ31"/>
    <mergeCell ref="CCA31:CCB31"/>
    <mergeCell ref="CBI31:CBJ31"/>
    <mergeCell ref="CBK31:CBL31"/>
    <mergeCell ref="CBM31:CBN31"/>
    <mergeCell ref="CBO31:CBP31"/>
    <mergeCell ref="CBQ31:CBR31"/>
    <mergeCell ref="CAY31:CAZ31"/>
    <mergeCell ref="CBA31:CBB31"/>
    <mergeCell ref="CBC31:CBD31"/>
    <mergeCell ref="CBE31:CBF31"/>
    <mergeCell ref="CBG31:CBH31"/>
    <mergeCell ref="CFY31:CFZ31"/>
    <mergeCell ref="CGA31:CGB31"/>
    <mergeCell ref="CGC31:CGD31"/>
    <mergeCell ref="CGE31:CGF31"/>
    <mergeCell ref="CGG31:CGH31"/>
    <mergeCell ref="CFO31:CFP31"/>
    <mergeCell ref="CFQ31:CFR31"/>
    <mergeCell ref="CFS31:CFT31"/>
    <mergeCell ref="CFU31:CFV31"/>
    <mergeCell ref="CFW31:CFX31"/>
    <mergeCell ref="CFE31:CFF31"/>
    <mergeCell ref="CFG31:CFH31"/>
    <mergeCell ref="CFI31:CFJ31"/>
    <mergeCell ref="CFK31:CFL31"/>
    <mergeCell ref="CFM31:CFN31"/>
    <mergeCell ref="CEU31:CEV31"/>
    <mergeCell ref="CEW31:CEX31"/>
    <mergeCell ref="CEY31:CEZ31"/>
    <mergeCell ref="CFA31:CFB31"/>
    <mergeCell ref="CFC31:CFD31"/>
    <mergeCell ref="CEK31:CEL31"/>
    <mergeCell ref="CEM31:CEN31"/>
    <mergeCell ref="CEO31:CEP31"/>
    <mergeCell ref="CEQ31:CER31"/>
    <mergeCell ref="CES31:CET31"/>
    <mergeCell ref="CEA31:CEB31"/>
    <mergeCell ref="CEC31:CED31"/>
    <mergeCell ref="CEE31:CEF31"/>
    <mergeCell ref="CEG31:CEH31"/>
    <mergeCell ref="CEI31:CEJ31"/>
    <mergeCell ref="CDQ31:CDR31"/>
    <mergeCell ref="CDS31:CDT31"/>
    <mergeCell ref="CDU31:CDV31"/>
    <mergeCell ref="CDW31:CDX31"/>
    <mergeCell ref="CDY31:CDZ31"/>
    <mergeCell ref="CIQ31:CIR31"/>
    <mergeCell ref="CIS31:CIT31"/>
    <mergeCell ref="CIU31:CIV31"/>
    <mergeCell ref="CIW31:CIX31"/>
    <mergeCell ref="CIY31:CIZ31"/>
    <mergeCell ref="CIG31:CIH31"/>
    <mergeCell ref="CII31:CIJ31"/>
    <mergeCell ref="CIK31:CIL31"/>
    <mergeCell ref="CIM31:CIN31"/>
    <mergeCell ref="CIO31:CIP31"/>
    <mergeCell ref="CHW31:CHX31"/>
    <mergeCell ref="CHY31:CHZ31"/>
    <mergeCell ref="CIA31:CIB31"/>
    <mergeCell ref="CIC31:CID31"/>
    <mergeCell ref="CIE31:CIF31"/>
    <mergeCell ref="CHM31:CHN31"/>
    <mergeCell ref="CHO31:CHP31"/>
    <mergeCell ref="CHQ31:CHR31"/>
    <mergeCell ref="CHS31:CHT31"/>
    <mergeCell ref="CHU31:CHV31"/>
    <mergeCell ref="CHC31:CHD31"/>
    <mergeCell ref="CHE31:CHF31"/>
    <mergeCell ref="CHG31:CHH31"/>
    <mergeCell ref="CHI31:CHJ31"/>
    <mergeCell ref="CHK31:CHL31"/>
    <mergeCell ref="CGS31:CGT31"/>
    <mergeCell ref="CGU31:CGV31"/>
    <mergeCell ref="CGW31:CGX31"/>
    <mergeCell ref="CGY31:CGZ31"/>
    <mergeCell ref="CHA31:CHB31"/>
    <mergeCell ref="CGI31:CGJ31"/>
    <mergeCell ref="CGK31:CGL31"/>
    <mergeCell ref="CGM31:CGN31"/>
    <mergeCell ref="CGO31:CGP31"/>
    <mergeCell ref="CGQ31:CGR31"/>
    <mergeCell ref="CLI31:CLJ31"/>
    <mergeCell ref="CLK31:CLL31"/>
    <mergeCell ref="CLM31:CLN31"/>
    <mergeCell ref="CLO31:CLP31"/>
    <mergeCell ref="CLQ31:CLR31"/>
    <mergeCell ref="CKY31:CKZ31"/>
    <mergeCell ref="CLA31:CLB31"/>
    <mergeCell ref="CLC31:CLD31"/>
    <mergeCell ref="CLE31:CLF31"/>
    <mergeCell ref="CLG31:CLH31"/>
    <mergeCell ref="CKO31:CKP31"/>
    <mergeCell ref="CKQ31:CKR31"/>
    <mergeCell ref="CKS31:CKT31"/>
    <mergeCell ref="CKU31:CKV31"/>
    <mergeCell ref="CKW31:CKX31"/>
    <mergeCell ref="CKE31:CKF31"/>
    <mergeCell ref="CKG31:CKH31"/>
    <mergeCell ref="CKI31:CKJ31"/>
    <mergeCell ref="CKK31:CKL31"/>
    <mergeCell ref="CKM31:CKN31"/>
    <mergeCell ref="CJU31:CJV31"/>
    <mergeCell ref="CJW31:CJX31"/>
    <mergeCell ref="CJY31:CJZ31"/>
    <mergeCell ref="CKA31:CKB31"/>
    <mergeCell ref="CKC31:CKD31"/>
    <mergeCell ref="CJK31:CJL31"/>
    <mergeCell ref="CJM31:CJN31"/>
    <mergeCell ref="CJO31:CJP31"/>
    <mergeCell ref="CJQ31:CJR31"/>
    <mergeCell ref="CJS31:CJT31"/>
    <mergeCell ref="CJA31:CJB31"/>
    <mergeCell ref="CJC31:CJD31"/>
    <mergeCell ref="CJE31:CJF31"/>
    <mergeCell ref="CJG31:CJH31"/>
    <mergeCell ref="CJI31:CJJ31"/>
    <mergeCell ref="COA31:COB31"/>
    <mergeCell ref="COC31:COD31"/>
    <mergeCell ref="COE31:COF31"/>
    <mergeCell ref="COG31:COH31"/>
    <mergeCell ref="COI31:COJ31"/>
    <mergeCell ref="CNQ31:CNR31"/>
    <mergeCell ref="CNS31:CNT31"/>
    <mergeCell ref="CNU31:CNV31"/>
    <mergeCell ref="CNW31:CNX31"/>
    <mergeCell ref="CNY31:CNZ31"/>
    <mergeCell ref="CNG31:CNH31"/>
    <mergeCell ref="CNI31:CNJ31"/>
    <mergeCell ref="CNK31:CNL31"/>
    <mergeCell ref="CNM31:CNN31"/>
    <mergeCell ref="CNO31:CNP31"/>
    <mergeCell ref="CMW31:CMX31"/>
    <mergeCell ref="CMY31:CMZ31"/>
    <mergeCell ref="CNA31:CNB31"/>
    <mergeCell ref="CNC31:CND31"/>
    <mergeCell ref="CNE31:CNF31"/>
    <mergeCell ref="CMM31:CMN31"/>
    <mergeCell ref="CMO31:CMP31"/>
    <mergeCell ref="CMQ31:CMR31"/>
    <mergeCell ref="CMS31:CMT31"/>
    <mergeCell ref="CMU31:CMV31"/>
    <mergeCell ref="CMC31:CMD31"/>
    <mergeCell ref="CME31:CMF31"/>
    <mergeCell ref="CMG31:CMH31"/>
    <mergeCell ref="CMI31:CMJ31"/>
    <mergeCell ref="CMK31:CML31"/>
    <mergeCell ref="CLS31:CLT31"/>
    <mergeCell ref="CLU31:CLV31"/>
    <mergeCell ref="CLW31:CLX31"/>
    <mergeCell ref="CLY31:CLZ31"/>
    <mergeCell ref="CMA31:CMB31"/>
    <mergeCell ref="CQS31:CQT31"/>
    <mergeCell ref="CQU31:CQV31"/>
    <mergeCell ref="CQW31:CQX31"/>
    <mergeCell ref="CQY31:CQZ31"/>
    <mergeCell ref="CRA31:CRB31"/>
    <mergeCell ref="CQI31:CQJ31"/>
    <mergeCell ref="CQK31:CQL31"/>
    <mergeCell ref="CQM31:CQN31"/>
    <mergeCell ref="CQO31:CQP31"/>
    <mergeCell ref="CQQ31:CQR31"/>
    <mergeCell ref="CPY31:CPZ31"/>
    <mergeCell ref="CQA31:CQB31"/>
    <mergeCell ref="CQC31:CQD31"/>
    <mergeCell ref="CQE31:CQF31"/>
    <mergeCell ref="CQG31:CQH31"/>
    <mergeCell ref="CPO31:CPP31"/>
    <mergeCell ref="CPQ31:CPR31"/>
    <mergeCell ref="CPS31:CPT31"/>
    <mergeCell ref="CPU31:CPV31"/>
    <mergeCell ref="CPW31:CPX31"/>
    <mergeCell ref="CPE31:CPF31"/>
    <mergeCell ref="CPG31:CPH31"/>
    <mergeCell ref="CPI31:CPJ31"/>
    <mergeCell ref="CPK31:CPL31"/>
    <mergeCell ref="CPM31:CPN31"/>
    <mergeCell ref="COU31:COV31"/>
    <mergeCell ref="COW31:COX31"/>
    <mergeCell ref="COY31:COZ31"/>
    <mergeCell ref="CPA31:CPB31"/>
    <mergeCell ref="CPC31:CPD31"/>
    <mergeCell ref="COK31:COL31"/>
    <mergeCell ref="COM31:CON31"/>
    <mergeCell ref="COO31:COP31"/>
    <mergeCell ref="COQ31:COR31"/>
    <mergeCell ref="COS31:COT31"/>
    <mergeCell ref="CTK31:CTL31"/>
    <mergeCell ref="CTM31:CTN31"/>
    <mergeCell ref="CTO31:CTP31"/>
    <mergeCell ref="CTQ31:CTR31"/>
    <mergeCell ref="CTS31:CTT31"/>
    <mergeCell ref="CTA31:CTB31"/>
    <mergeCell ref="CTC31:CTD31"/>
    <mergeCell ref="CTE31:CTF31"/>
    <mergeCell ref="CTG31:CTH31"/>
    <mergeCell ref="CTI31:CTJ31"/>
    <mergeCell ref="CSQ31:CSR31"/>
    <mergeCell ref="CSS31:CST31"/>
    <mergeCell ref="CSU31:CSV31"/>
    <mergeCell ref="CSW31:CSX31"/>
    <mergeCell ref="CSY31:CSZ31"/>
    <mergeCell ref="CSG31:CSH31"/>
    <mergeCell ref="CSI31:CSJ31"/>
    <mergeCell ref="CSK31:CSL31"/>
    <mergeCell ref="CSM31:CSN31"/>
    <mergeCell ref="CSO31:CSP31"/>
    <mergeCell ref="CRW31:CRX31"/>
    <mergeCell ref="CRY31:CRZ31"/>
    <mergeCell ref="CSA31:CSB31"/>
    <mergeCell ref="CSC31:CSD31"/>
    <mergeCell ref="CSE31:CSF31"/>
    <mergeCell ref="CRM31:CRN31"/>
    <mergeCell ref="CRO31:CRP31"/>
    <mergeCell ref="CRQ31:CRR31"/>
    <mergeCell ref="CRS31:CRT31"/>
    <mergeCell ref="CRU31:CRV31"/>
    <mergeCell ref="CRC31:CRD31"/>
    <mergeCell ref="CRE31:CRF31"/>
    <mergeCell ref="CRG31:CRH31"/>
    <mergeCell ref="CRI31:CRJ31"/>
    <mergeCell ref="CRK31:CRL31"/>
    <mergeCell ref="CWC31:CWD31"/>
    <mergeCell ref="CWE31:CWF31"/>
    <mergeCell ref="CWG31:CWH31"/>
    <mergeCell ref="CWI31:CWJ31"/>
    <mergeCell ref="CWK31:CWL31"/>
    <mergeCell ref="CVS31:CVT31"/>
    <mergeCell ref="CVU31:CVV31"/>
    <mergeCell ref="CVW31:CVX31"/>
    <mergeCell ref="CVY31:CVZ31"/>
    <mergeCell ref="CWA31:CWB31"/>
    <mergeCell ref="CVI31:CVJ31"/>
    <mergeCell ref="CVK31:CVL31"/>
    <mergeCell ref="CVM31:CVN31"/>
    <mergeCell ref="CVO31:CVP31"/>
    <mergeCell ref="CVQ31:CVR31"/>
    <mergeCell ref="CUY31:CUZ31"/>
    <mergeCell ref="CVA31:CVB31"/>
    <mergeCell ref="CVC31:CVD31"/>
    <mergeCell ref="CVE31:CVF31"/>
    <mergeCell ref="CVG31:CVH31"/>
    <mergeCell ref="CUO31:CUP31"/>
    <mergeCell ref="CUQ31:CUR31"/>
    <mergeCell ref="CUS31:CUT31"/>
    <mergeCell ref="CUU31:CUV31"/>
    <mergeCell ref="CUW31:CUX31"/>
    <mergeCell ref="CUE31:CUF31"/>
    <mergeCell ref="CUG31:CUH31"/>
    <mergeCell ref="CUI31:CUJ31"/>
    <mergeCell ref="CUK31:CUL31"/>
    <mergeCell ref="CUM31:CUN31"/>
    <mergeCell ref="CTU31:CTV31"/>
    <mergeCell ref="CTW31:CTX31"/>
    <mergeCell ref="CTY31:CTZ31"/>
    <mergeCell ref="CUA31:CUB31"/>
    <mergeCell ref="CUC31:CUD31"/>
    <mergeCell ref="CYU31:CYV31"/>
    <mergeCell ref="CYW31:CYX31"/>
    <mergeCell ref="CYY31:CYZ31"/>
    <mergeCell ref="CZA31:CZB31"/>
    <mergeCell ref="CZC31:CZD31"/>
    <mergeCell ref="CYK31:CYL31"/>
    <mergeCell ref="CYM31:CYN31"/>
    <mergeCell ref="CYO31:CYP31"/>
    <mergeCell ref="CYQ31:CYR31"/>
    <mergeCell ref="CYS31:CYT31"/>
    <mergeCell ref="CYA31:CYB31"/>
    <mergeCell ref="CYC31:CYD31"/>
    <mergeCell ref="CYE31:CYF31"/>
    <mergeCell ref="CYG31:CYH31"/>
    <mergeCell ref="CYI31:CYJ31"/>
    <mergeCell ref="CXQ31:CXR31"/>
    <mergeCell ref="CXS31:CXT31"/>
    <mergeCell ref="CXU31:CXV31"/>
    <mergeCell ref="CXW31:CXX31"/>
    <mergeCell ref="CXY31:CXZ31"/>
    <mergeCell ref="CXG31:CXH31"/>
    <mergeCell ref="CXI31:CXJ31"/>
    <mergeCell ref="CXK31:CXL31"/>
    <mergeCell ref="CXM31:CXN31"/>
    <mergeCell ref="CXO31:CXP31"/>
    <mergeCell ref="CWW31:CWX31"/>
    <mergeCell ref="CWY31:CWZ31"/>
    <mergeCell ref="CXA31:CXB31"/>
    <mergeCell ref="CXC31:CXD31"/>
    <mergeCell ref="CXE31:CXF31"/>
    <mergeCell ref="CWM31:CWN31"/>
    <mergeCell ref="CWO31:CWP31"/>
    <mergeCell ref="CWQ31:CWR31"/>
    <mergeCell ref="CWS31:CWT31"/>
    <mergeCell ref="CWU31:CWV31"/>
    <mergeCell ref="DBM31:DBN31"/>
    <mergeCell ref="DBO31:DBP31"/>
    <mergeCell ref="DBQ31:DBR31"/>
    <mergeCell ref="DBS31:DBT31"/>
    <mergeCell ref="DBU31:DBV31"/>
    <mergeCell ref="DBC31:DBD31"/>
    <mergeCell ref="DBE31:DBF31"/>
    <mergeCell ref="DBG31:DBH31"/>
    <mergeCell ref="DBI31:DBJ31"/>
    <mergeCell ref="DBK31:DBL31"/>
    <mergeCell ref="DAS31:DAT31"/>
    <mergeCell ref="DAU31:DAV31"/>
    <mergeCell ref="DAW31:DAX31"/>
    <mergeCell ref="DAY31:DAZ31"/>
    <mergeCell ref="DBA31:DBB31"/>
    <mergeCell ref="DAI31:DAJ31"/>
    <mergeCell ref="DAK31:DAL31"/>
    <mergeCell ref="DAM31:DAN31"/>
    <mergeCell ref="DAO31:DAP31"/>
    <mergeCell ref="DAQ31:DAR31"/>
    <mergeCell ref="CZY31:CZZ31"/>
    <mergeCell ref="DAA31:DAB31"/>
    <mergeCell ref="DAC31:DAD31"/>
    <mergeCell ref="DAE31:DAF31"/>
    <mergeCell ref="DAG31:DAH31"/>
    <mergeCell ref="CZO31:CZP31"/>
    <mergeCell ref="CZQ31:CZR31"/>
    <mergeCell ref="CZS31:CZT31"/>
    <mergeCell ref="CZU31:CZV31"/>
    <mergeCell ref="CZW31:CZX31"/>
    <mergeCell ref="CZE31:CZF31"/>
    <mergeCell ref="CZG31:CZH31"/>
    <mergeCell ref="CZI31:CZJ31"/>
    <mergeCell ref="CZK31:CZL31"/>
    <mergeCell ref="CZM31:CZN31"/>
    <mergeCell ref="DEE31:DEF31"/>
    <mergeCell ref="DEG31:DEH31"/>
    <mergeCell ref="DEI31:DEJ31"/>
    <mergeCell ref="DEK31:DEL31"/>
    <mergeCell ref="DEM31:DEN31"/>
    <mergeCell ref="DDU31:DDV31"/>
    <mergeCell ref="DDW31:DDX31"/>
    <mergeCell ref="DDY31:DDZ31"/>
    <mergeCell ref="DEA31:DEB31"/>
    <mergeCell ref="DEC31:DED31"/>
    <mergeCell ref="DDK31:DDL31"/>
    <mergeCell ref="DDM31:DDN31"/>
    <mergeCell ref="DDO31:DDP31"/>
    <mergeCell ref="DDQ31:DDR31"/>
    <mergeCell ref="DDS31:DDT31"/>
    <mergeCell ref="DDA31:DDB31"/>
    <mergeCell ref="DDC31:DDD31"/>
    <mergeCell ref="DDE31:DDF31"/>
    <mergeCell ref="DDG31:DDH31"/>
    <mergeCell ref="DDI31:DDJ31"/>
    <mergeCell ref="DCQ31:DCR31"/>
    <mergeCell ref="DCS31:DCT31"/>
    <mergeCell ref="DCU31:DCV31"/>
    <mergeCell ref="DCW31:DCX31"/>
    <mergeCell ref="DCY31:DCZ31"/>
    <mergeCell ref="DCG31:DCH31"/>
    <mergeCell ref="DCI31:DCJ31"/>
    <mergeCell ref="DCK31:DCL31"/>
    <mergeCell ref="DCM31:DCN31"/>
    <mergeCell ref="DCO31:DCP31"/>
    <mergeCell ref="DBW31:DBX31"/>
    <mergeCell ref="DBY31:DBZ31"/>
    <mergeCell ref="DCA31:DCB31"/>
    <mergeCell ref="DCC31:DCD31"/>
    <mergeCell ref="DCE31:DCF31"/>
    <mergeCell ref="DGW31:DGX31"/>
    <mergeCell ref="DGY31:DGZ31"/>
    <mergeCell ref="DHA31:DHB31"/>
    <mergeCell ref="DHC31:DHD31"/>
    <mergeCell ref="DHE31:DHF31"/>
    <mergeCell ref="DGM31:DGN31"/>
    <mergeCell ref="DGO31:DGP31"/>
    <mergeCell ref="DGQ31:DGR31"/>
    <mergeCell ref="DGS31:DGT31"/>
    <mergeCell ref="DGU31:DGV31"/>
    <mergeCell ref="DGC31:DGD31"/>
    <mergeCell ref="DGE31:DGF31"/>
    <mergeCell ref="DGG31:DGH31"/>
    <mergeCell ref="DGI31:DGJ31"/>
    <mergeCell ref="DGK31:DGL31"/>
    <mergeCell ref="DFS31:DFT31"/>
    <mergeCell ref="DFU31:DFV31"/>
    <mergeCell ref="DFW31:DFX31"/>
    <mergeCell ref="DFY31:DFZ31"/>
    <mergeCell ref="DGA31:DGB31"/>
    <mergeCell ref="DFI31:DFJ31"/>
    <mergeCell ref="DFK31:DFL31"/>
    <mergeCell ref="DFM31:DFN31"/>
    <mergeCell ref="DFO31:DFP31"/>
    <mergeCell ref="DFQ31:DFR31"/>
    <mergeCell ref="DEY31:DEZ31"/>
    <mergeCell ref="DFA31:DFB31"/>
    <mergeCell ref="DFC31:DFD31"/>
    <mergeCell ref="DFE31:DFF31"/>
    <mergeCell ref="DFG31:DFH31"/>
    <mergeCell ref="DEO31:DEP31"/>
    <mergeCell ref="DEQ31:DER31"/>
    <mergeCell ref="DES31:DET31"/>
    <mergeCell ref="DEU31:DEV31"/>
    <mergeCell ref="DEW31:DEX31"/>
    <mergeCell ref="DJO31:DJP31"/>
    <mergeCell ref="DJQ31:DJR31"/>
    <mergeCell ref="DJS31:DJT31"/>
    <mergeCell ref="DJU31:DJV31"/>
    <mergeCell ref="DJW31:DJX31"/>
    <mergeCell ref="DJE31:DJF31"/>
    <mergeCell ref="DJG31:DJH31"/>
    <mergeCell ref="DJI31:DJJ31"/>
    <mergeCell ref="DJK31:DJL31"/>
    <mergeCell ref="DJM31:DJN31"/>
    <mergeCell ref="DIU31:DIV31"/>
    <mergeCell ref="DIW31:DIX31"/>
    <mergeCell ref="DIY31:DIZ31"/>
    <mergeCell ref="DJA31:DJB31"/>
    <mergeCell ref="DJC31:DJD31"/>
    <mergeCell ref="DIK31:DIL31"/>
    <mergeCell ref="DIM31:DIN31"/>
    <mergeCell ref="DIO31:DIP31"/>
    <mergeCell ref="DIQ31:DIR31"/>
    <mergeCell ref="DIS31:DIT31"/>
    <mergeCell ref="DIA31:DIB31"/>
    <mergeCell ref="DIC31:DID31"/>
    <mergeCell ref="DIE31:DIF31"/>
    <mergeCell ref="DIG31:DIH31"/>
    <mergeCell ref="DII31:DIJ31"/>
    <mergeCell ref="DHQ31:DHR31"/>
    <mergeCell ref="DHS31:DHT31"/>
    <mergeCell ref="DHU31:DHV31"/>
    <mergeCell ref="DHW31:DHX31"/>
    <mergeCell ref="DHY31:DHZ31"/>
    <mergeCell ref="DHG31:DHH31"/>
    <mergeCell ref="DHI31:DHJ31"/>
    <mergeCell ref="DHK31:DHL31"/>
    <mergeCell ref="DHM31:DHN31"/>
    <mergeCell ref="DHO31:DHP31"/>
    <mergeCell ref="DMG31:DMH31"/>
    <mergeCell ref="DMI31:DMJ31"/>
    <mergeCell ref="DMK31:DML31"/>
    <mergeCell ref="DMM31:DMN31"/>
    <mergeCell ref="DMO31:DMP31"/>
    <mergeCell ref="DLW31:DLX31"/>
    <mergeCell ref="DLY31:DLZ31"/>
    <mergeCell ref="DMA31:DMB31"/>
    <mergeCell ref="DMC31:DMD31"/>
    <mergeCell ref="DME31:DMF31"/>
    <mergeCell ref="DLM31:DLN31"/>
    <mergeCell ref="DLO31:DLP31"/>
    <mergeCell ref="DLQ31:DLR31"/>
    <mergeCell ref="DLS31:DLT31"/>
    <mergeCell ref="DLU31:DLV31"/>
    <mergeCell ref="DLC31:DLD31"/>
    <mergeCell ref="DLE31:DLF31"/>
    <mergeCell ref="DLG31:DLH31"/>
    <mergeCell ref="DLI31:DLJ31"/>
    <mergeCell ref="DLK31:DLL31"/>
    <mergeCell ref="DKS31:DKT31"/>
    <mergeCell ref="DKU31:DKV31"/>
    <mergeCell ref="DKW31:DKX31"/>
    <mergeCell ref="DKY31:DKZ31"/>
    <mergeCell ref="DLA31:DLB31"/>
    <mergeCell ref="DKI31:DKJ31"/>
    <mergeCell ref="DKK31:DKL31"/>
    <mergeCell ref="DKM31:DKN31"/>
    <mergeCell ref="DKO31:DKP31"/>
    <mergeCell ref="DKQ31:DKR31"/>
    <mergeCell ref="DJY31:DJZ31"/>
    <mergeCell ref="DKA31:DKB31"/>
    <mergeCell ref="DKC31:DKD31"/>
    <mergeCell ref="DKE31:DKF31"/>
    <mergeCell ref="DKG31:DKH31"/>
    <mergeCell ref="DOY31:DOZ31"/>
    <mergeCell ref="DPA31:DPB31"/>
    <mergeCell ref="DPC31:DPD31"/>
    <mergeCell ref="DPE31:DPF31"/>
    <mergeCell ref="DPG31:DPH31"/>
    <mergeCell ref="DOO31:DOP31"/>
    <mergeCell ref="DOQ31:DOR31"/>
    <mergeCell ref="DOS31:DOT31"/>
    <mergeCell ref="DOU31:DOV31"/>
    <mergeCell ref="DOW31:DOX31"/>
    <mergeCell ref="DOE31:DOF31"/>
    <mergeCell ref="DOG31:DOH31"/>
    <mergeCell ref="DOI31:DOJ31"/>
    <mergeCell ref="DOK31:DOL31"/>
    <mergeCell ref="DOM31:DON31"/>
    <mergeCell ref="DNU31:DNV31"/>
    <mergeCell ref="DNW31:DNX31"/>
    <mergeCell ref="DNY31:DNZ31"/>
    <mergeCell ref="DOA31:DOB31"/>
    <mergeCell ref="DOC31:DOD31"/>
    <mergeCell ref="DNK31:DNL31"/>
    <mergeCell ref="DNM31:DNN31"/>
    <mergeCell ref="DNO31:DNP31"/>
    <mergeCell ref="DNQ31:DNR31"/>
    <mergeCell ref="DNS31:DNT31"/>
    <mergeCell ref="DNA31:DNB31"/>
    <mergeCell ref="DNC31:DND31"/>
    <mergeCell ref="DNE31:DNF31"/>
    <mergeCell ref="DNG31:DNH31"/>
    <mergeCell ref="DNI31:DNJ31"/>
    <mergeCell ref="DMQ31:DMR31"/>
    <mergeCell ref="DMS31:DMT31"/>
    <mergeCell ref="DMU31:DMV31"/>
    <mergeCell ref="DMW31:DMX31"/>
    <mergeCell ref="DMY31:DMZ31"/>
    <mergeCell ref="DRQ31:DRR31"/>
    <mergeCell ref="DRS31:DRT31"/>
    <mergeCell ref="DRU31:DRV31"/>
    <mergeCell ref="DRW31:DRX31"/>
    <mergeCell ref="DRY31:DRZ31"/>
    <mergeCell ref="DRG31:DRH31"/>
    <mergeCell ref="DRI31:DRJ31"/>
    <mergeCell ref="DRK31:DRL31"/>
    <mergeCell ref="DRM31:DRN31"/>
    <mergeCell ref="DRO31:DRP31"/>
    <mergeCell ref="DQW31:DQX31"/>
    <mergeCell ref="DQY31:DQZ31"/>
    <mergeCell ref="DRA31:DRB31"/>
    <mergeCell ref="DRC31:DRD31"/>
    <mergeCell ref="DRE31:DRF31"/>
    <mergeCell ref="DQM31:DQN31"/>
    <mergeCell ref="DQO31:DQP31"/>
    <mergeCell ref="DQQ31:DQR31"/>
    <mergeCell ref="DQS31:DQT31"/>
    <mergeCell ref="DQU31:DQV31"/>
    <mergeCell ref="DQC31:DQD31"/>
    <mergeCell ref="DQE31:DQF31"/>
    <mergeCell ref="DQG31:DQH31"/>
    <mergeCell ref="DQI31:DQJ31"/>
    <mergeCell ref="DQK31:DQL31"/>
    <mergeCell ref="DPS31:DPT31"/>
    <mergeCell ref="DPU31:DPV31"/>
    <mergeCell ref="DPW31:DPX31"/>
    <mergeCell ref="DPY31:DPZ31"/>
    <mergeCell ref="DQA31:DQB31"/>
    <mergeCell ref="DPI31:DPJ31"/>
    <mergeCell ref="DPK31:DPL31"/>
    <mergeCell ref="DPM31:DPN31"/>
    <mergeCell ref="DPO31:DPP31"/>
    <mergeCell ref="DPQ31:DPR31"/>
    <mergeCell ref="DUI31:DUJ31"/>
    <mergeCell ref="DUK31:DUL31"/>
    <mergeCell ref="DUM31:DUN31"/>
    <mergeCell ref="DUO31:DUP31"/>
    <mergeCell ref="DUQ31:DUR31"/>
    <mergeCell ref="DTY31:DTZ31"/>
    <mergeCell ref="DUA31:DUB31"/>
    <mergeCell ref="DUC31:DUD31"/>
    <mergeCell ref="DUE31:DUF31"/>
    <mergeCell ref="DUG31:DUH31"/>
    <mergeCell ref="DTO31:DTP31"/>
    <mergeCell ref="DTQ31:DTR31"/>
    <mergeCell ref="DTS31:DTT31"/>
    <mergeCell ref="DTU31:DTV31"/>
    <mergeCell ref="DTW31:DTX31"/>
    <mergeCell ref="DTE31:DTF31"/>
    <mergeCell ref="DTG31:DTH31"/>
    <mergeCell ref="DTI31:DTJ31"/>
    <mergeCell ref="DTK31:DTL31"/>
    <mergeCell ref="DTM31:DTN31"/>
    <mergeCell ref="DSU31:DSV31"/>
    <mergeCell ref="DSW31:DSX31"/>
    <mergeCell ref="DSY31:DSZ31"/>
    <mergeCell ref="DTA31:DTB31"/>
    <mergeCell ref="DTC31:DTD31"/>
    <mergeCell ref="DSK31:DSL31"/>
    <mergeCell ref="DSM31:DSN31"/>
    <mergeCell ref="DSO31:DSP31"/>
    <mergeCell ref="DSQ31:DSR31"/>
    <mergeCell ref="DSS31:DST31"/>
    <mergeCell ref="DSA31:DSB31"/>
    <mergeCell ref="DSC31:DSD31"/>
    <mergeCell ref="DSE31:DSF31"/>
    <mergeCell ref="DSG31:DSH31"/>
    <mergeCell ref="DSI31:DSJ31"/>
    <mergeCell ref="DXA31:DXB31"/>
    <mergeCell ref="DXC31:DXD31"/>
    <mergeCell ref="DXE31:DXF31"/>
    <mergeCell ref="DXG31:DXH31"/>
    <mergeCell ref="DXI31:DXJ31"/>
    <mergeCell ref="DWQ31:DWR31"/>
    <mergeCell ref="DWS31:DWT31"/>
    <mergeCell ref="DWU31:DWV31"/>
    <mergeCell ref="DWW31:DWX31"/>
    <mergeCell ref="DWY31:DWZ31"/>
    <mergeCell ref="DWG31:DWH31"/>
    <mergeCell ref="DWI31:DWJ31"/>
    <mergeCell ref="DWK31:DWL31"/>
    <mergeCell ref="DWM31:DWN31"/>
    <mergeCell ref="DWO31:DWP31"/>
    <mergeCell ref="DVW31:DVX31"/>
    <mergeCell ref="DVY31:DVZ31"/>
    <mergeCell ref="DWA31:DWB31"/>
    <mergeCell ref="DWC31:DWD31"/>
    <mergeCell ref="DWE31:DWF31"/>
    <mergeCell ref="DVM31:DVN31"/>
    <mergeCell ref="DVO31:DVP31"/>
    <mergeCell ref="DVQ31:DVR31"/>
    <mergeCell ref="DVS31:DVT31"/>
    <mergeCell ref="DVU31:DVV31"/>
    <mergeCell ref="DVC31:DVD31"/>
    <mergeCell ref="DVE31:DVF31"/>
    <mergeCell ref="DVG31:DVH31"/>
    <mergeCell ref="DVI31:DVJ31"/>
    <mergeCell ref="DVK31:DVL31"/>
    <mergeCell ref="DUS31:DUT31"/>
    <mergeCell ref="DUU31:DUV31"/>
    <mergeCell ref="DUW31:DUX31"/>
    <mergeCell ref="DUY31:DUZ31"/>
    <mergeCell ref="DVA31:DVB31"/>
    <mergeCell ref="DZS31:DZT31"/>
    <mergeCell ref="DZU31:DZV31"/>
    <mergeCell ref="DZW31:DZX31"/>
    <mergeCell ref="DZY31:DZZ31"/>
    <mergeCell ref="EAA31:EAB31"/>
    <mergeCell ref="DZI31:DZJ31"/>
    <mergeCell ref="DZK31:DZL31"/>
    <mergeCell ref="DZM31:DZN31"/>
    <mergeCell ref="DZO31:DZP31"/>
    <mergeCell ref="DZQ31:DZR31"/>
    <mergeCell ref="DYY31:DYZ31"/>
    <mergeCell ref="DZA31:DZB31"/>
    <mergeCell ref="DZC31:DZD31"/>
    <mergeCell ref="DZE31:DZF31"/>
    <mergeCell ref="DZG31:DZH31"/>
    <mergeCell ref="DYO31:DYP31"/>
    <mergeCell ref="DYQ31:DYR31"/>
    <mergeCell ref="DYS31:DYT31"/>
    <mergeCell ref="DYU31:DYV31"/>
    <mergeCell ref="DYW31:DYX31"/>
    <mergeCell ref="DYE31:DYF31"/>
    <mergeCell ref="DYG31:DYH31"/>
    <mergeCell ref="DYI31:DYJ31"/>
    <mergeCell ref="DYK31:DYL31"/>
    <mergeCell ref="DYM31:DYN31"/>
    <mergeCell ref="DXU31:DXV31"/>
    <mergeCell ref="DXW31:DXX31"/>
    <mergeCell ref="DXY31:DXZ31"/>
    <mergeCell ref="DYA31:DYB31"/>
    <mergeCell ref="DYC31:DYD31"/>
    <mergeCell ref="DXK31:DXL31"/>
    <mergeCell ref="DXM31:DXN31"/>
    <mergeCell ref="DXO31:DXP31"/>
    <mergeCell ref="DXQ31:DXR31"/>
    <mergeCell ref="DXS31:DXT31"/>
    <mergeCell ref="ECK31:ECL31"/>
    <mergeCell ref="ECM31:ECN31"/>
    <mergeCell ref="ECO31:ECP31"/>
    <mergeCell ref="ECQ31:ECR31"/>
    <mergeCell ref="ECS31:ECT31"/>
    <mergeCell ref="ECA31:ECB31"/>
    <mergeCell ref="ECC31:ECD31"/>
    <mergeCell ref="ECE31:ECF31"/>
    <mergeCell ref="ECG31:ECH31"/>
    <mergeCell ref="ECI31:ECJ31"/>
    <mergeCell ref="EBQ31:EBR31"/>
    <mergeCell ref="EBS31:EBT31"/>
    <mergeCell ref="EBU31:EBV31"/>
    <mergeCell ref="EBW31:EBX31"/>
    <mergeCell ref="EBY31:EBZ31"/>
    <mergeCell ref="EBG31:EBH31"/>
    <mergeCell ref="EBI31:EBJ31"/>
    <mergeCell ref="EBK31:EBL31"/>
    <mergeCell ref="EBM31:EBN31"/>
    <mergeCell ref="EBO31:EBP31"/>
    <mergeCell ref="EAW31:EAX31"/>
    <mergeCell ref="EAY31:EAZ31"/>
    <mergeCell ref="EBA31:EBB31"/>
    <mergeCell ref="EBC31:EBD31"/>
    <mergeCell ref="EBE31:EBF31"/>
    <mergeCell ref="EAM31:EAN31"/>
    <mergeCell ref="EAO31:EAP31"/>
    <mergeCell ref="EAQ31:EAR31"/>
    <mergeCell ref="EAS31:EAT31"/>
    <mergeCell ref="EAU31:EAV31"/>
    <mergeCell ref="EAC31:EAD31"/>
    <mergeCell ref="EAE31:EAF31"/>
    <mergeCell ref="EAG31:EAH31"/>
    <mergeCell ref="EAI31:EAJ31"/>
    <mergeCell ref="EAK31:EAL31"/>
    <mergeCell ref="EFC31:EFD31"/>
    <mergeCell ref="EFE31:EFF31"/>
    <mergeCell ref="EFG31:EFH31"/>
    <mergeCell ref="EFI31:EFJ31"/>
    <mergeCell ref="EFK31:EFL31"/>
    <mergeCell ref="EES31:EET31"/>
    <mergeCell ref="EEU31:EEV31"/>
    <mergeCell ref="EEW31:EEX31"/>
    <mergeCell ref="EEY31:EEZ31"/>
    <mergeCell ref="EFA31:EFB31"/>
    <mergeCell ref="EEI31:EEJ31"/>
    <mergeCell ref="EEK31:EEL31"/>
    <mergeCell ref="EEM31:EEN31"/>
    <mergeCell ref="EEO31:EEP31"/>
    <mergeCell ref="EEQ31:EER31"/>
    <mergeCell ref="EDY31:EDZ31"/>
    <mergeCell ref="EEA31:EEB31"/>
    <mergeCell ref="EEC31:EED31"/>
    <mergeCell ref="EEE31:EEF31"/>
    <mergeCell ref="EEG31:EEH31"/>
    <mergeCell ref="EDO31:EDP31"/>
    <mergeCell ref="EDQ31:EDR31"/>
    <mergeCell ref="EDS31:EDT31"/>
    <mergeCell ref="EDU31:EDV31"/>
    <mergeCell ref="EDW31:EDX31"/>
    <mergeCell ref="EDE31:EDF31"/>
    <mergeCell ref="EDG31:EDH31"/>
    <mergeCell ref="EDI31:EDJ31"/>
    <mergeCell ref="EDK31:EDL31"/>
    <mergeCell ref="EDM31:EDN31"/>
    <mergeCell ref="ECU31:ECV31"/>
    <mergeCell ref="ECW31:ECX31"/>
    <mergeCell ref="ECY31:ECZ31"/>
    <mergeCell ref="EDA31:EDB31"/>
    <mergeCell ref="EDC31:EDD31"/>
    <mergeCell ref="EHU31:EHV31"/>
    <mergeCell ref="EHW31:EHX31"/>
    <mergeCell ref="EHY31:EHZ31"/>
    <mergeCell ref="EIA31:EIB31"/>
    <mergeCell ref="EIC31:EID31"/>
    <mergeCell ref="EHK31:EHL31"/>
    <mergeCell ref="EHM31:EHN31"/>
    <mergeCell ref="EHO31:EHP31"/>
    <mergeCell ref="EHQ31:EHR31"/>
    <mergeCell ref="EHS31:EHT31"/>
    <mergeCell ref="EHA31:EHB31"/>
    <mergeCell ref="EHC31:EHD31"/>
    <mergeCell ref="EHE31:EHF31"/>
    <mergeCell ref="EHG31:EHH31"/>
    <mergeCell ref="EHI31:EHJ31"/>
    <mergeCell ref="EGQ31:EGR31"/>
    <mergeCell ref="EGS31:EGT31"/>
    <mergeCell ref="EGU31:EGV31"/>
    <mergeCell ref="EGW31:EGX31"/>
    <mergeCell ref="EGY31:EGZ31"/>
    <mergeCell ref="EGG31:EGH31"/>
    <mergeCell ref="EGI31:EGJ31"/>
    <mergeCell ref="EGK31:EGL31"/>
    <mergeCell ref="EGM31:EGN31"/>
    <mergeCell ref="EGO31:EGP31"/>
    <mergeCell ref="EFW31:EFX31"/>
    <mergeCell ref="EFY31:EFZ31"/>
    <mergeCell ref="EGA31:EGB31"/>
    <mergeCell ref="EGC31:EGD31"/>
    <mergeCell ref="EGE31:EGF31"/>
    <mergeCell ref="EFM31:EFN31"/>
    <mergeCell ref="EFO31:EFP31"/>
    <mergeCell ref="EFQ31:EFR31"/>
    <mergeCell ref="EFS31:EFT31"/>
    <mergeCell ref="EFU31:EFV31"/>
    <mergeCell ref="EKM31:EKN31"/>
    <mergeCell ref="EKO31:EKP31"/>
    <mergeCell ref="EKQ31:EKR31"/>
    <mergeCell ref="EKS31:EKT31"/>
    <mergeCell ref="EKU31:EKV31"/>
    <mergeCell ref="EKC31:EKD31"/>
    <mergeCell ref="EKE31:EKF31"/>
    <mergeCell ref="EKG31:EKH31"/>
    <mergeCell ref="EKI31:EKJ31"/>
    <mergeCell ref="EKK31:EKL31"/>
    <mergeCell ref="EJS31:EJT31"/>
    <mergeCell ref="EJU31:EJV31"/>
    <mergeCell ref="EJW31:EJX31"/>
    <mergeCell ref="EJY31:EJZ31"/>
    <mergeCell ref="EKA31:EKB31"/>
    <mergeCell ref="EJI31:EJJ31"/>
    <mergeCell ref="EJK31:EJL31"/>
    <mergeCell ref="EJM31:EJN31"/>
    <mergeCell ref="EJO31:EJP31"/>
    <mergeCell ref="EJQ31:EJR31"/>
    <mergeCell ref="EIY31:EIZ31"/>
    <mergeCell ref="EJA31:EJB31"/>
    <mergeCell ref="EJC31:EJD31"/>
    <mergeCell ref="EJE31:EJF31"/>
    <mergeCell ref="EJG31:EJH31"/>
    <mergeCell ref="EIO31:EIP31"/>
    <mergeCell ref="EIQ31:EIR31"/>
    <mergeCell ref="EIS31:EIT31"/>
    <mergeCell ref="EIU31:EIV31"/>
    <mergeCell ref="EIW31:EIX31"/>
    <mergeCell ref="EIE31:EIF31"/>
    <mergeCell ref="EIG31:EIH31"/>
    <mergeCell ref="EII31:EIJ31"/>
    <mergeCell ref="EIK31:EIL31"/>
    <mergeCell ref="EIM31:EIN31"/>
    <mergeCell ref="ENE31:ENF31"/>
    <mergeCell ref="ENG31:ENH31"/>
    <mergeCell ref="ENI31:ENJ31"/>
    <mergeCell ref="ENK31:ENL31"/>
    <mergeCell ref="ENM31:ENN31"/>
    <mergeCell ref="EMU31:EMV31"/>
    <mergeCell ref="EMW31:EMX31"/>
    <mergeCell ref="EMY31:EMZ31"/>
    <mergeCell ref="ENA31:ENB31"/>
    <mergeCell ref="ENC31:END31"/>
    <mergeCell ref="EMK31:EML31"/>
    <mergeCell ref="EMM31:EMN31"/>
    <mergeCell ref="EMO31:EMP31"/>
    <mergeCell ref="EMQ31:EMR31"/>
    <mergeCell ref="EMS31:EMT31"/>
    <mergeCell ref="EMA31:EMB31"/>
    <mergeCell ref="EMC31:EMD31"/>
    <mergeCell ref="EME31:EMF31"/>
    <mergeCell ref="EMG31:EMH31"/>
    <mergeCell ref="EMI31:EMJ31"/>
    <mergeCell ref="ELQ31:ELR31"/>
    <mergeCell ref="ELS31:ELT31"/>
    <mergeCell ref="ELU31:ELV31"/>
    <mergeCell ref="ELW31:ELX31"/>
    <mergeCell ref="ELY31:ELZ31"/>
    <mergeCell ref="ELG31:ELH31"/>
    <mergeCell ref="ELI31:ELJ31"/>
    <mergeCell ref="ELK31:ELL31"/>
    <mergeCell ref="ELM31:ELN31"/>
    <mergeCell ref="ELO31:ELP31"/>
    <mergeCell ref="EKW31:EKX31"/>
    <mergeCell ref="EKY31:EKZ31"/>
    <mergeCell ref="ELA31:ELB31"/>
    <mergeCell ref="ELC31:ELD31"/>
    <mergeCell ref="ELE31:ELF31"/>
    <mergeCell ref="EPW31:EPX31"/>
    <mergeCell ref="EPY31:EPZ31"/>
    <mergeCell ref="EQA31:EQB31"/>
    <mergeCell ref="EQC31:EQD31"/>
    <mergeCell ref="EQE31:EQF31"/>
    <mergeCell ref="EPM31:EPN31"/>
    <mergeCell ref="EPO31:EPP31"/>
    <mergeCell ref="EPQ31:EPR31"/>
    <mergeCell ref="EPS31:EPT31"/>
    <mergeCell ref="EPU31:EPV31"/>
    <mergeCell ref="EPC31:EPD31"/>
    <mergeCell ref="EPE31:EPF31"/>
    <mergeCell ref="EPG31:EPH31"/>
    <mergeCell ref="EPI31:EPJ31"/>
    <mergeCell ref="EPK31:EPL31"/>
    <mergeCell ref="EOS31:EOT31"/>
    <mergeCell ref="EOU31:EOV31"/>
    <mergeCell ref="EOW31:EOX31"/>
    <mergeCell ref="EOY31:EOZ31"/>
    <mergeCell ref="EPA31:EPB31"/>
    <mergeCell ref="EOI31:EOJ31"/>
    <mergeCell ref="EOK31:EOL31"/>
    <mergeCell ref="EOM31:EON31"/>
    <mergeCell ref="EOO31:EOP31"/>
    <mergeCell ref="EOQ31:EOR31"/>
    <mergeCell ref="ENY31:ENZ31"/>
    <mergeCell ref="EOA31:EOB31"/>
    <mergeCell ref="EOC31:EOD31"/>
    <mergeCell ref="EOE31:EOF31"/>
    <mergeCell ref="EOG31:EOH31"/>
    <mergeCell ref="ENO31:ENP31"/>
    <mergeCell ref="ENQ31:ENR31"/>
    <mergeCell ref="ENS31:ENT31"/>
    <mergeCell ref="ENU31:ENV31"/>
    <mergeCell ref="ENW31:ENX31"/>
    <mergeCell ref="ESO31:ESP31"/>
    <mergeCell ref="ESQ31:ESR31"/>
    <mergeCell ref="ESS31:EST31"/>
    <mergeCell ref="ESU31:ESV31"/>
    <mergeCell ref="ESW31:ESX31"/>
    <mergeCell ref="ESE31:ESF31"/>
    <mergeCell ref="ESG31:ESH31"/>
    <mergeCell ref="ESI31:ESJ31"/>
    <mergeCell ref="ESK31:ESL31"/>
    <mergeCell ref="ESM31:ESN31"/>
    <mergeCell ref="ERU31:ERV31"/>
    <mergeCell ref="ERW31:ERX31"/>
    <mergeCell ref="ERY31:ERZ31"/>
    <mergeCell ref="ESA31:ESB31"/>
    <mergeCell ref="ESC31:ESD31"/>
    <mergeCell ref="ERK31:ERL31"/>
    <mergeCell ref="ERM31:ERN31"/>
    <mergeCell ref="ERO31:ERP31"/>
    <mergeCell ref="ERQ31:ERR31"/>
    <mergeCell ref="ERS31:ERT31"/>
    <mergeCell ref="ERA31:ERB31"/>
    <mergeCell ref="ERC31:ERD31"/>
    <mergeCell ref="ERE31:ERF31"/>
    <mergeCell ref="ERG31:ERH31"/>
    <mergeCell ref="ERI31:ERJ31"/>
    <mergeCell ref="EQQ31:EQR31"/>
    <mergeCell ref="EQS31:EQT31"/>
    <mergeCell ref="EQU31:EQV31"/>
    <mergeCell ref="EQW31:EQX31"/>
    <mergeCell ref="EQY31:EQZ31"/>
    <mergeCell ref="EQG31:EQH31"/>
    <mergeCell ref="EQI31:EQJ31"/>
    <mergeCell ref="EQK31:EQL31"/>
    <mergeCell ref="EQM31:EQN31"/>
    <mergeCell ref="EQO31:EQP31"/>
    <mergeCell ref="EVG31:EVH31"/>
    <mergeCell ref="EVI31:EVJ31"/>
    <mergeCell ref="EVK31:EVL31"/>
    <mergeCell ref="EVM31:EVN31"/>
    <mergeCell ref="EVO31:EVP31"/>
    <mergeCell ref="EUW31:EUX31"/>
    <mergeCell ref="EUY31:EUZ31"/>
    <mergeCell ref="EVA31:EVB31"/>
    <mergeCell ref="EVC31:EVD31"/>
    <mergeCell ref="EVE31:EVF31"/>
    <mergeCell ref="EUM31:EUN31"/>
    <mergeCell ref="EUO31:EUP31"/>
    <mergeCell ref="EUQ31:EUR31"/>
    <mergeCell ref="EUS31:EUT31"/>
    <mergeCell ref="EUU31:EUV31"/>
    <mergeCell ref="EUC31:EUD31"/>
    <mergeCell ref="EUE31:EUF31"/>
    <mergeCell ref="EUG31:EUH31"/>
    <mergeCell ref="EUI31:EUJ31"/>
    <mergeCell ref="EUK31:EUL31"/>
    <mergeCell ref="ETS31:ETT31"/>
    <mergeCell ref="ETU31:ETV31"/>
    <mergeCell ref="ETW31:ETX31"/>
    <mergeCell ref="ETY31:ETZ31"/>
    <mergeCell ref="EUA31:EUB31"/>
    <mergeCell ref="ETI31:ETJ31"/>
    <mergeCell ref="ETK31:ETL31"/>
    <mergeCell ref="ETM31:ETN31"/>
    <mergeCell ref="ETO31:ETP31"/>
    <mergeCell ref="ETQ31:ETR31"/>
    <mergeCell ref="ESY31:ESZ31"/>
    <mergeCell ref="ETA31:ETB31"/>
    <mergeCell ref="ETC31:ETD31"/>
    <mergeCell ref="ETE31:ETF31"/>
    <mergeCell ref="ETG31:ETH31"/>
    <mergeCell ref="EXY31:EXZ31"/>
    <mergeCell ref="EYA31:EYB31"/>
    <mergeCell ref="EYC31:EYD31"/>
    <mergeCell ref="EYE31:EYF31"/>
    <mergeCell ref="EYG31:EYH31"/>
    <mergeCell ref="EXO31:EXP31"/>
    <mergeCell ref="EXQ31:EXR31"/>
    <mergeCell ref="EXS31:EXT31"/>
    <mergeCell ref="EXU31:EXV31"/>
    <mergeCell ref="EXW31:EXX31"/>
    <mergeCell ref="EXE31:EXF31"/>
    <mergeCell ref="EXG31:EXH31"/>
    <mergeCell ref="EXI31:EXJ31"/>
    <mergeCell ref="EXK31:EXL31"/>
    <mergeCell ref="EXM31:EXN31"/>
    <mergeCell ref="EWU31:EWV31"/>
    <mergeCell ref="EWW31:EWX31"/>
    <mergeCell ref="EWY31:EWZ31"/>
    <mergeCell ref="EXA31:EXB31"/>
    <mergeCell ref="EXC31:EXD31"/>
    <mergeCell ref="EWK31:EWL31"/>
    <mergeCell ref="EWM31:EWN31"/>
    <mergeCell ref="EWO31:EWP31"/>
    <mergeCell ref="EWQ31:EWR31"/>
    <mergeCell ref="EWS31:EWT31"/>
    <mergeCell ref="EWA31:EWB31"/>
    <mergeCell ref="EWC31:EWD31"/>
    <mergeCell ref="EWE31:EWF31"/>
    <mergeCell ref="EWG31:EWH31"/>
    <mergeCell ref="EWI31:EWJ31"/>
    <mergeCell ref="EVQ31:EVR31"/>
    <mergeCell ref="EVS31:EVT31"/>
    <mergeCell ref="EVU31:EVV31"/>
    <mergeCell ref="EVW31:EVX31"/>
    <mergeCell ref="EVY31:EVZ31"/>
    <mergeCell ref="FAQ31:FAR31"/>
    <mergeCell ref="FAS31:FAT31"/>
    <mergeCell ref="FAU31:FAV31"/>
    <mergeCell ref="FAW31:FAX31"/>
    <mergeCell ref="FAY31:FAZ31"/>
    <mergeCell ref="FAG31:FAH31"/>
    <mergeCell ref="FAI31:FAJ31"/>
    <mergeCell ref="FAK31:FAL31"/>
    <mergeCell ref="FAM31:FAN31"/>
    <mergeCell ref="FAO31:FAP31"/>
    <mergeCell ref="EZW31:EZX31"/>
    <mergeCell ref="EZY31:EZZ31"/>
    <mergeCell ref="FAA31:FAB31"/>
    <mergeCell ref="FAC31:FAD31"/>
    <mergeCell ref="FAE31:FAF31"/>
    <mergeCell ref="EZM31:EZN31"/>
    <mergeCell ref="EZO31:EZP31"/>
    <mergeCell ref="EZQ31:EZR31"/>
    <mergeCell ref="EZS31:EZT31"/>
    <mergeCell ref="EZU31:EZV31"/>
    <mergeCell ref="EZC31:EZD31"/>
    <mergeCell ref="EZE31:EZF31"/>
    <mergeCell ref="EZG31:EZH31"/>
    <mergeCell ref="EZI31:EZJ31"/>
    <mergeCell ref="EZK31:EZL31"/>
    <mergeCell ref="EYS31:EYT31"/>
    <mergeCell ref="EYU31:EYV31"/>
    <mergeCell ref="EYW31:EYX31"/>
    <mergeCell ref="EYY31:EYZ31"/>
    <mergeCell ref="EZA31:EZB31"/>
    <mergeCell ref="EYI31:EYJ31"/>
    <mergeCell ref="EYK31:EYL31"/>
    <mergeCell ref="EYM31:EYN31"/>
    <mergeCell ref="EYO31:EYP31"/>
    <mergeCell ref="EYQ31:EYR31"/>
    <mergeCell ref="FDI31:FDJ31"/>
    <mergeCell ref="FDK31:FDL31"/>
    <mergeCell ref="FDM31:FDN31"/>
    <mergeCell ref="FDO31:FDP31"/>
    <mergeCell ref="FDQ31:FDR31"/>
    <mergeCell ref="FCY31:FCZ31"/>
    <mergeCell ref="FDA31:FDB31"/>
    <mergeCell ref="FDC31:FDD31"/>
    <mergeCell ref="FDE31:FDF31"/>
    <mergeCell ref="FDG31:FDH31"/>
    <mergeCell ref="FCO31:FCP31"/>
    <mergeCell ref="FCQ31:FCR31"/>
    <mergeCell ref="FCS31:FCT31"/>
    <mergeCell ref="FCU31:FCV31"/>
    <mergeCell ref="FCW31:FCX31"/>
    <mergeCell ref="FCE31:FCF31"/>
    <mergeCell ref="FCG31:FCH31"/>
    <mergeCell ref="FCI31:FCJ31"/>
    <mergeCell ref="FCK31:FCL31"/>
    <mergeCell ref="FCM31:FCN31"/>
    <mergeCell ref="FBU31:FBV31"/>
    <mergeCell ref="FBW31:FBX31"/>
    <mergeCell ref="FBY31:FBZ31"/>
    <mergeCell ref="FCA31:FCB31"/>
    <mergeCell ref="FCC31:FCD31"/>
    <mergeCell ref="FBK31:FBL31"/>
    <mergeCell ref="FBM31:FBN31"/>
    <mergeCell ref="FBO31:FBP31"/>
    <mergeCell ref="FBQ31:FBR31"/>
    <mergeCell ref="FBS31:FBT31"/>
    <mergeCell ref="FBA31:FBB31"/>
    <mergeCell ref="FBC31:FBD31"/>
    <mergeCell ref="FBE31:FBF31"/>
    <mergeCell ref="FBG31:FBH31"/>
    <mergeCell ref="FBI31:FBJ31"/>
    <mergeCell ref="FGA31:FGB31"/>
    <mergeCell ref="FGC31:FGD31"/>
    <mergeCell ref="FGE31:FGF31"/>
    <mergeCell ref="FGG31:FGH31"/>
    <mergeCell ref="FGI31:FGJ31"/>
    <mergeCell ref="FFQ31:FFR31"/>
    <mergeCell ref="FFS31:FFT31"/>
    <mergeCell ref="FFU31:FFV31"/>
    <mergeCell ref="FFW31:FFX31"/>
    <mergeCell ref="FFY31:FFZ31"/>
    <mergeCell ref="FFG31:FFH31"/>
    <mergeCell ref="FFI31:FFJ31"/>
    <mergeCell ref="FFK31:FFL31"/>
    <mergeCell ref="FFM31:FFN31"/>
    <mergeCell ref="FFO31:FFP31"/>
    <mergeCell ref="FEW31:FEX31"/>
    <mergeCell ref="FEY31:FEZ31"/>
    <mergeCell ref="FFA31:FFB31"/>
    <mergeCell ref="FFC31:FFD31"/>
    <mergeCell ref="FFE31:FFF31"/>
    <mergeCell ref="FEM31:FEN31"/>
    <mergeCell ref="FEO31:FEP31"/>
    <mergeCell ref="FEQ31:FER31"/>
    <mergeCell ref="FES31:FET31"/>
    <mergeCell ref="FEU31:FEV31"/>
    <mergeCell ref="FEC31:FED31"/>
    <mergeCell ref="FEE31:FEF31"/>
    <mergeCell ref="FEG31:FEH31"/>
    <mergeCell ref="FEI31:FEJ31"/>
    <mergeCell ref="FEK31:FEL31"/>
    <mergeCell ref="FDS31:FDT31"/>
    <mergeCell ref="FDU31:FDV31"/>
    <mergeCell ref="FDW31:FDX31"/>
    <mergeCell ref="FDY31:FDZ31"/>
    <mergeCell ref="FEA31:FEB31"/>
    <mergeCell ref="FIS31:FIT31"/>
    <mergeCell ref="FIU31:FIV31"/>
    <mergeCell ref="FIW31:FIX31"/>
    <mergeCell ref="FIY31:FIZ31"/>
    <mergeCell ref="FJA31:FJB31"/>
    <mergeCell ref="FII31:FIJ31"/>
    <mergeCell ref="FIK31:FIL31"/>
    <mergeCell ref="FIM31:FIN31"/>
    <mergeCell ref="FIO31:FIP31"/>
    <mergeCell ref="FIQ31:FIR31"/>
    <mergeCell ref="FHY31:FHZ31"/>
    <mergeCell ref="FIA31:FIB31"/>
    <mergeCell ref="FIC31:FID31"/>
    <mergeCell ref="FIE31:FIF31"/>
    <mergeCell ref="FIG31:FIH31"/>
    <mergeCell ref="FHO31:FHP31"/>
    <mergeCell ref="FHQ31:FHR31"/>
    <mergeCell ref="FHS31:FHT31"/>
    <mergeCell ref="FHU31:FHV31"/>
    <mergeCell ref="FHW31:FHX31"/>
    <mergeCell ref="FHE31:FHF31"/>
    <mergeCell ref="FHG31:FHH31"/>
    <mergeCell ref="FHI31:FHJ31"/>
    <mergeCell ref="FHK31:FHL31"/>
    <mergeCell ref="FHM31:FHN31"/>
    <mergeCell ref="FGU31:FGV31"/>
    <mergeCell ref="FGW31:FGX31"/>
    <mergeCell ref="FGY31:FGZ31"/>
    <mergeCell ref="FHA31:FHB31"/>
    <mergeCell ref="FHC31:FHD31"/>
    <mergeCell ref="FGK31:FGL31"/>
    <mergeCell ref="FGM31:FGN31"/>
    <mergeCell ref="FGO31:FGP31"/>
    <mergeCell ref="FGQ31:FGR31"/>
    <mergeCell ref="FGS31:FGT31"/>
    <mergeCell ref="FLK31:FLL31"/>
    <mergeCell ref="FLM31:FLN31"/>
    <mergeCell ref="FLO31:FLP31"/>
    <mergeCell ref="FLQ31:FLR31"/>
    <mergeCell ref="FLS31:FLT31"/>
    <mergeCell ref="FLA31:FLB31"/>
    <mergeCell ref="FLC31:FLD31"/>
    <mergeCell ref="FLE31:FLF31"/>
    <mergeCell ref="FLG31:FLH31"/>
    <mergeCell ref="FLI31:FLJ31"/>
    <mergeCell ref="FKQ31:FKR31"/>
    <mergeCell ref="FKS31:FKT31"/>
    <mergeCell ref="FKU31:FKV31"/>
    <mergeCell ref="FKW31:FKX31"/>
    <mergeCell ref="FKY31:FKZ31"/>
    <mergeCell ref="FKG31:FKH31"/>
    <mergeCell ref="FKI31:FKJ31"/>
    <mergeCell ref="FKK31:FKL31"/>
    <mergeCell ref="FKM31:FKN31"/>
    <mergeCell ref="FKO31:FKP31"/>
    <mergeCell ref="FJW31:FJX31"/>
    <mergeCell ref="FJY31:FJZ31"/>
    <mergeCell ref="FKA31:FKB31"/>
    <mergeCell ref="FKC31:FKD31"/>
    <mergeCell ref="FKE31:FKF31"/>
    <mergeCell ref="FJM31:FJN31"/>
    <mergeCell ref="FJO31:FJP31"/>
    <mergeCell ref="FJQ31:FJR31"/>
    <mergeCell ref="FJS31:FJT31"/>
    <mergeCell ref="FJU31:FJV31"/>
    <mergeCell ref="FJC31:FJD31"/>
    <mergeCell ref="FJE31:FJF31"/>
    <mergeCell ref="FJG31:FJH31"/>
    <mergeCell ref="FJI31:FJJ31"/>
    <mergeCell ref="FJK31:FJL31"/>
    <mergeCell ref="FOC31:FOD31"/>
    <mergeCell ref="FOE31:FOF31"/>
    <mergeCell ref="FOG31:FOH31"/>
    <mergeCell ref="FOI31:FOJ31"/>
    <mergeCell ref="FOK31:FOL31"/>
    <mergeCell ref="FNS31:FNT31"/>
    <mergeCell ref="FNU31:FNV31"/>
    <mergeCell ref="FNW31:FNX31"/>
    <mergeCell ref="FNY31:FNZ31"/>
    <mergeCell ref="FOA31:FOB31"/>
    <mergeCell ref="FNI31:FNJ31"/>
    <mergeCell ref="FNK31:FNL31"/>
    <mergeCell ref="FNM31:FNN31"/>
    <mergeCell ref="FNO31:FNP31"/>
    <mergeCell ref="FNQ31:FNR31"/>
    <mergeCell ref="FMY31:FMZ31"/>
    <mergeCell ref="FNA31:FNB31"/>
    <mergeCell ref="FNC31:FND31"/>
    <mergeCell ref="FNE31:FNF31"/>
    <mergeCell ref="FNG31:FNH31"/>
    <mergeCell ref="FMO31:FMP31"/>
    <mergeCell ref="FMQ31:FMR31"/>
    <mergeCell ref="FMS31:FMT31"/>
    <mergeCell ref="FMU31:FMV31"/>
    <mergeCell ref="FMW31:FMX31"/>
    <mergeCell ref="FME31:FMF31"/>
    <mergeCell ref="FMG31:FMH31"/>
    <mergeCell ref="FMI31:FMJ31"/>
    <mergeCell ref="FMK31:FML31"/>
    <mergeCell ref="FMM31:FMN31"/>
    <mergeCell ref="FLU31:FLV31"/>
    <mergeCell ref="FLW31:FLX31"/>
    <mergeCell ref="FLY31:FLZ31"/>
    <mergeCell ref="FMA31:FMB31"/>
    <mergeCell ref="FMC31:FMD31"/>
    <mergeCell ref="FQU31:FQV31"/>
    <mergeCell ref="FQW31:FQX31"/>
    <mergeCell ref="FQY31:FQZ31"/>
    <mergeCell ref="FRA31:FRB31"/>
    <mergeCell ref="FRC31:FRD31"/>
    <mergeCell ref="FQK31:FQL31"/>
    <mergeCell ref="FQM31:FQN31"/>
    <mergeCell ref="FQO31:FQP31"/>
    <mergeCell ref="FQQ31:FQR31"/>
    <mergeCell ref="FQS31:FQT31"/>
    <mergeCell ref="FQA31:FQB31"/>
    <mergeCell ref="FQC31:FQD31"/>
    <mergeCell ref="FQE31:FQF31"/>
    <mergeCell ref="FQG31:FQH31"/>
    <mergeCell ref="FQI31:FQJ31"/>
    <mergeCell ref="FPQ31:FPR31"/>
    <mergeCell ref="FPS31:FPT31"/>
    <mergeCell ref="FPU31:FPV31"/>
    <mergeCell ref="FPW31:FPX31"/>
    <mergeCell ref="FPY31:FPZ31"/>
    <mergeCell ref="FPG31:FPH31"/>
    <mergeCell ref="FPI31:FPJ31"/>
    <mergeCell ref="FPK31:FPL31"/>
    <mergeCell ref="FPM31:FPN31"/>
    <mergeCell ref="FPO31:FPP31"/>
    <mergeCell ref="FOW31:FOX31"/>
    <mergeCell ref="FOY31:FOZ31"/>
    <mergeCell ref="FPA31:FPB31"/>
    <mergeCell ref="FPC31:FPD31"/>
    <mergeCell ref="FPE31:FPF31"/>
    <mergeCell ref="FOM31:FON31"/>
    <mergeCell ref="FOO31:FOP31"/>
    <mergeCell ref="FOQ31:FOR31"/>
    <mergeCell ref="FOS31:FOT31"/>
    <mergeCell ref="FOU31:FOV31"/>
    <mergeCell ref="FTM31:FTN31"/>
    <mergeCell ref="FTO31:FTP31"/>
    <mergeCell ref="FTQ31:FTR31"/>
    <mergeCell ref="FTS31:FTT31"/>
    <mergeCell ref="FTU31:FTV31"/>
    <mergeCell ref="FTC31:FTD31"/>
    <mergeCell ref="FTE31:FTF31"/>
    <mergeCell ref="FTG31:FTH31"/>
    <mergeCell ref="FTI31:FTJ31"/>
    <mergeCell ref="FTK31:FTL31"/>
    <mergeCell ref="FSS31:FST31"/>
    <mergeCell ref="FSU31:FSV31"/>
    <mergeCell ref="FSW31:FSX31"/>
    <mergeCell ref="FSY31:FSZ31"/>
    <mergeCell ref="FTA31:FTB31"/>
    <mergeCell ref="FSI31:FSJ31"/>
    <mergeCell ref="FSK31:FSL31"/>
    <mergeCell ref="FSM31:FSN31"/>
    <mergeCell ref="FSO31:FSP31"/>
    <mergeCell ref="FSQ31:FSR31"/>
    <mergeCell ref="FRY31:FRZ31"/>
    <mergeCell ref="FSA31:FSB31"/>
    <mergeCell ref="FSC31:FSD31"/>
    <mergeCell ref="FSE31:FSF31"/>
    <mergeCell ref="FSG31:FSH31"/>
    <mergeCell ref="FRO31:FRP31"/>
    <mergeCell ref="FRQ31:FRR31"/>
    <mergeCell ref="FRS31:FRT31"/>
    <mergeCell ref="FRU31:FRV31"/>
    <mergeCell ref="FRW31:FRX31"/>
    <mergeCell ref="FRE31:FRF31"/>
    <mergeCell ref="FRG31:FRH31"/>
    <mergeCell ref="FRI31:FRJ31"/>
    <mergeCell ref="FRK31:FRL31"/>
    <mergeCell ref="FRM31:FRN31"/>
    <mergeCell ref="FWE31:FWF31"/>
    <mergeCell ref="FWG31:FWH31"/>
    <mergeCell ref="FWI31:FWJ31"/>
    <mergeCell ref="FWK31:FWL31"/>
    <mergeCell ref="FWM31:FWN31"/>
    <mergeCell ref="FVU31:FVV31"/>
    <mergeCell ref="FVW31:FVX31"/>
    <mergeCell ref="FVY31:FVZ31"/>
    <mergeCell ref="FWA31:FWB31"/>
    <mergeCell ref="FWC31:FWD31"/>
    <mergeCell ref="FVK31:FVL31"/>
    <mergeCell ref="FVM31:FVN31"/>
    <mergeCell ref="FVO31:FVP31"/>
    <mergeCell ref="FVQ31:FVR31"/>
    <mergeCell ref="FVS31:FVT31"/>
    <mergeCell ref="FVA31:FVB31"/>
    <mergeCell ref="FVC31:FVD31"/>
    <mergeCell ref="FVE31:FVF31"/>
    <mergeCell ref="FVG31:FVH31"/>
    <mergeCell ref="FVI31:FVJ31"/>
    <mergeCell ref="FUQ31:FUR31"/>
    <mergeCell ref="FUS31:FUT31"/>
    <mergeCell ref="FUU31:FUV31"/>
    <mergeCell ref="FUW31:FUX31"/>
    <mergeCell ref="FUY31:FUZ31"/>
    <mergeCell ref="FUG31:FUH31"/>
    <mergeCell ref="FUI31:FUJ31"/>
    <mergeCell ref="FUK31:FUL31"/>
    <mergeCell ref="FUM31:FUN31"/>
    <mergeCell ref="FUO31:FUP31"/>
    <mergeCell ref="FTW31:FTX31"/>
    <mergeCell ref="FTY31:FTZ31"/>
    <mergeCell ref="FUA31:FUB31"/>
    <mergeCell ref="FUC31:FUD31"/>
    <mergeCell ref="FUE31:FUF31"/>
    <mergeCell ref="FYW31:FYX31"/>
    <mergeCell ref="FYY31:FYZ31"/>
    <mergeCell ref="FZA31:FZB31"/>
    <mergeCell ref="FZC31:FZD31"/>
    <mergeCell ref="FZE31:FZF31"/>
    <mergeCell ref="FYM31:FYN31"/>
    <mergeCell ref="FYO31:FYP31"/>
    <mergeCell ref="FYQ31:FYR31"/>
    <mergeCell ref="FYS31:FYT31"/>
    <mergeCell ref="FYU31:FYV31"/>
    <mergeCell ref="FYC31:FYD31"/>
    <mergeCell ref="FYE31:FYF31"/>
    <mergeCell ref="FYG31:FYH31"/>
    <mergeCell ref="FYI31:FYJ31"/>
    <mergeCell ref="FYK31:FYL31"/>
    <mergeCell ref="FXS31:FXT31"/>
    <mergeCell ref="FXU31:FXV31"/>
    <mergeCell ref="FXW31:FXX31"/>
    <mergeCell ref="FXY31:FXZ31"/>
    <mergeCell ref="FYA31:FYB31"/>
    <mergeCell ref="FXI31:FXJ31"/>
    <mergeCell ref="FXK31:FXL31"/>
    <mergeCell ref="FXM31:FXN31"/>
    <mergeCell ref="FXO31:FXP31"/>
    <mergeCell ref="FXQ31:FXR31"/>
    <mergeCell ref="FWY31:FWZ31"/>
    <mergeCell ref="FXA31:FXB31"/>
    <mergeCell ref="FXC31:FXD31"/>
    <mergeCell ref="FXE31:FXF31"/>
    <mergeCell ref="FXG31:FXH31"/>
    <mergeCell ref="FWO31:FWP31"/>
    <mergeCell ref="FWQ31:FWR31"/>
    <mergeCell ref="FWS31:FWT31"/>
    <mergeCell ref="FWU31:FWV31"/>
    <mergeCell ref="FWW31:FWX31"/>
    <mergeCell ref="GBO31:GBP31"/>
    <mergeCell ref="GBQ31:GBR31"/>
    <mergeCell ref="GBS31:GBT31"/>
    <mergeCell ref="GBU31:GBV31"/>
    <mergeCell ref="GBW31:GBX31"/>
    <mergeCell ref="GBE31:GBF31"/>
    <mergeCell ref="GBG31:GBH31"/>
    <mergeCell ref="GBI31:GBJ31"/>
    <mergeCell ref="GBK31:GBL31"/>
    <mergeCell ref="GBM31:GBN31"/>
    <mergeCell ref="GAU31:GAV31"/>
    <mergeCell ref="GAW31:GAX31"/>
    <mergeCell ref="GAY31:GAZ31"/>
    <mergeCell ref="GBA31:GBB31"/>
    <mergeCell ref="GBC31:GBD31"/>
    <mergeCell ref="GAK31:GAL31"/>
    <mergeCell ref="GAM31:GAN31"/>
    <mergeCell ref="GAO31:GAP31"/>
    <mergeCell ref="GAQ31:GAR31"/>
    <mergeCell ref="GAS31:GAT31"/>
    <mergeCell ref="GAA31:GAB31"/>
    <mergeCell ref="GAC31:GAD31"/>
    <mergeCell ref="GAE31:GAF31"/>
    <mergeCell ref="GAG31:GAH31"/>
    <mergeCell ref="GAI31:GAJ31"/>
    <mergeCell ref="FZQ31:FZR31"/>
    <mergeCell ref="FZS31:FZT31"/>
    <mergeCell ref="FZU31:FZV31"/>
    <mergeCell ref="FZW31:FZX31"/>
    <mergeCell ref="FZY31:FZZ31"/>
    <mergeCell ref="FZG31:FZH31"/>
    <mergeCell ref="FZI31:FZJ31"/>
    <mergeCell ref="FZK31:FZL31"/>
    <mergeCell ref="FZM31:FZN31"/>
    <mergeCell ref="FZO31:FZP31"/>
    <mergeCell ref="GEG31:GEH31"/>
    <mergeCell ref="GEI31:GEJ31"/>
    <mergeCell ref="GEK31:GEL31"/>
    <mergeCell ref="GEM31:GEN31"/>
    <mergeCell ref="GEO31:GEP31"/>
    <mergeCell ref="GDW31:GDX31"/>
    <mergeCell ref="GDY31:GDZ31"/>
    <mergeCell ref="GEA31:GEB31"/>
    <mergeCell ref="GEC31:GED31"/>
    <mergeCell ref="GEE31:GEF31"/>
    <mergeCell ref="GDM31:GDN31"/>
    <mergeCell ref="GDO31:GDP31"/>
    <mergeCell ref="GDQ31:GDR31"/>
    <mergeCell ref="GDS31:GDT31"/>
    <mergeCell ref="GDU31:GDV31"/>
    <mergeCell ref="GDC31:GDD31"/>
    <mergeCell ref="GDE31:GDF31"/>
    <mergeCell ref="GDG31:GDH31"/>
    <mergeCell ref="GDI31:GDJ31"/>
    <mergeCell ref="GDK31:GDL31"/>
    <mergeCell ref="GCS31:GCT31"/>
    <mergeCell ref="GCU31:GCV31"/>
    <mergeCell ref="GCW31:GCX31"/>
    <mergeCell ref="GCY31:GCZ31"/>
    <mergeCell ref="GDA31:GDB31"/>
    <mergeCell ref="GCI31:GCJ31"/>
    <mergeCell ref="GCK31:GCL31"/>
    <mergeCell ref="GCM31:GCN31"/>
    <mergeCell ref="GCO31:GCP31"/>
    <mergeCell ref="GCQ31:GCR31"/>
    <mergeCell ref="GBY31:GBZ31"/>
    <mergeCell ref="GCA31:GCB31"/>
    <mergeCell ref="GCC31:GCD31"/>
    <mergeCell ref="GCE31:GCF31"/>
    <mergeCell ref="GCG31:GCH31"/>
    <mergeCell ref="GGY31:GGZ31"/>
    <mergeCell ref="GHA31:GHB31"/>
    <mergeCell ref="GHC31:GHD31"/>
    <mergeCell ref="GHE31:GHF31"/>
    <mergeCell ref="GHG31:GHH31"/>
    <mergeCell ref="GGO31:GGP31"/>
    <mergeCell ref="GGQ31:GGR31"/>
    <mergeCell ref="GGS31:GGT31"/>
    <mergeCell ref="GGU31:GGV31"/>
    <mergeCell ref="GGW31:GGX31"/>
    <mergeCell ref="GGE31:GGF31"/>
    <mergeCell ref="GGG31:GGH31"/>
    <mergeCell ref="GGI31:GGJ31"/>
    <mergeCell ref="GGK31:GGL31"/>
    <mergeCell ref="GGM31:GGN31"/>
    <mergeCell ref="GFU31:GFV31"/>
    <mergeCell ref="GFW31:GFX31"/>
    <mergeCell ref="GFY31:GFZ31"/>
    <mergeCell ref="GGA31:GGB31"/>
    <mergeCell ref="GGC31:GGD31"/>
    <mergeCell ref="GFK31:GFL31"/>
    <mergeCell ref="GFM31:GFN31"/>
    <mergeCell ref="GFO31:GFP31"/>
    <mergeCell ref="GFQ31:GFR31"/>
    <mergeCell ref="GFS31:GFT31"/>
    <mergeCell ref="GFA31:GFB31"/>
    <mergeCell ref="GFC31:GFD31"/>
    <mergeCell ref="GFE31:GFF31"/>
    <mergeCell ref="GFG31:GFH31"/>
    <mergeCell ref="GFI31:GFJ31"/>
    <mergeCell ref="GEQ31:GER31"/>
    <mergeCell ref="GES31:GET31"/>
    <mergeCell ref="GEU31:GEV31"/>
    <mergeCell ref="GEW31:GEX31"/>
    <mergeCell ref="GEY31:GEZ31"/>
    <mergeCell ref="GJQ31:GJR31"/>
    <mergeCell ref="GJS31:GJT31"/>
    <mergeCell ref="GJU31:GJV31"/>
    <mergeCell ref="GJW31:GJX31"/>
    <mergeCell ref="GJY31:GJZ31"/>
    <mergeCell ref="GJG31:GJH31"/>
    <mergeCell ref="GJI31:GJJ31"/>
    <mergeCell ref="GJK31:GJL31"/>
    <mergeCell ref="GJM31:GJN31"/>
    <mergeCell ref="GJO31:GJP31"/>
    <mergeCell ref="GIW31:GIX31"/>
    <mergeCell ref="GIY31:GIZ31"/>
    <mergeCell ref="GJA31:GJB31"/>
    <mergeCell ref="GJC31:GJD31"/>
    <mergeCell ref="GJE31:GJF31"/>
    <mergeCell ref="GIM31:GIN31"/>
    <mergeCell ref="GIO31:GIP31"/>
    <mergeCell ref="GIQ31:GIR31"/>
    <mergeCell ref="GIS31:GIT31"/>
    <mergeCell ref="GIU31:GIV31"/>
    <mergeCell ref="GIC31:GID31"/>
    <mergeCell ref="GIE31:GIF31"/>
    <mergeCell ref="GIG31:GIH31"/>
    <mergeCell ref="GII31:GIJ31"/>
    <mergeCell ref="GIK31:GIL31"/>
    <mergeCell ref="GHS31:GHT31"/>
    <mergeCell ref="GHU31:GHV31"/>
    <mergeCell ref="GHW31:GHX31"/>
    <mergeCell ref="GHY31:GHZ31"/>
    <mergeCell ref="GIA31:GIB31"/>
    <mergeCell ref="GHI31:GHJ31"/>
    <mergeCell ref="GHK31:GHL31"/>
    <mergeCell ref="GHM31:GHN31"/>
    <mergeCell ref="GHO31:GHP31"/>
    <mergeCell ref="GHQ31:GHR31"/>
    <mergeCell ref="GMI31:GMJ31"/>
    <mergeCell ref="GMK31:GML31"/>
    <mergeCell ref="GMM31:GMN31"/>
    <mergeCell ref="GMO31:GMP31"/>
    <mergeCell ref="GMQ31:GMR31"/>
    <mergeCell ref="GLY31:GLZ31"/>
    <mergeCell ref="GMA31:GMB31"/>
    <mergeCell ref="GMC31:GMD31"/>
    <mergeCell ref="GME31:GMF31"/>
    <mergeCell ref="GMG31:GMH31"/>
    <mergeCell ref="GLO31:GLP31"/>
    <mergeCell ref="GLQ31:GLR31"/>
    <mergeCell ref="GLS31:GLT31"/>
    <mergeCell ref="GLU31:GLV31"/>
    <mergeCell ref="GLW31:GLX31"/>
    <mergeCell ref="GLE31:GLF31"/>
    <mergeCell ref="GLG31:GLH31"/>
    <mergeCell ref="GLI31:GLJ31"/>
    <mergeCell ref="GLK31:GLL31"/>
    <mergeCell ref="GLM31:GLN31"/>
    <mergeCell ref="GKU31:GKV31"/>
    <mergeCell ref="GKW31:GKX31"/>
    <mergeCell ref="GKY31:GKZ31"/>
    <mergeCell ref="GLA31:GLB31"/>
    <mergeCell ref="GLC31:GLD31"/>
    <mergeCell ref="GKK31:GKL31"/>
    <mergeCell ref="GKM31:GKN31"/>
    <mergeCell ref="GKO31:GKP31"/>
    <mergeCell ref="GKQ31:GKR31"/>
    <mergeCell ref="GKS31:GKT31"/>
    <mergeCell ref="GKA31:GKB31"/>
    <mergeCell ref="GKC31:GKD31"/>
    <mergeCell ref="GKE31:GKF31"/>
    <mergeCell ref="GKG31:GKH31"/>
    <mergeCell ref="GKI31:GKJ31"/>
    <mergeCell ref="GPA31:GPB31"/>
    <mergeCell ref="GPC31:GPD31"/>
    <mergeCell ref="GPE31:GPF31"/>
    <mergeCell ref="GPG31:GPH31"/>
    <mergeCell ref="GPI31:GPJ31"/>
    <mergeCell ref="GOQ31:GOR31"/>
    <mergeCell ref="GOS31:GOT31"/>
    <mergeCell ref="GOU31:GOV31"/>
    <mergeCell ref="GOW31:GOX31"/>
    <mergeCell ref="GOY31:GOZ31"/>
    <mergeCell ref="GOG31:GOH31"/>
    <mergeCell ref="GOI31:GOJ31"/>
    <mergeCell ref="GOK31:GOL31"/>
    <mergeCell ref="GOM31:GON31"/>
    <mergeCell ref="GOO31:GOP31"/>
    <mergeCell ref="GNW31:GNX31"/>
    <mergeCell ref="GNY31:GNZ31"/>
    <mergeCell ref="GOA31:GOB31"/>
    <mergeCell ref="GOC31:GOD31"/>
    <mergeCell ref="GOE31:GOF31"/>
    <mergeCell ref="GNM31:GNN31"/>
    <mergeCell ref="GNO31:GNP31"/>
    <mergeCell ref="GNQ31:GNR31"/>
    <mergeCell ref="GNS31:GNT31"/>
    <mergeCell ref="GNU31:GNV31"/>
    <mergeCell ref="GNC31:GND31"/>
    <mergeCell ref="GNE31:GNF31"/>
    <mergeCell ref="GNG31:GNH31"/>
    <mergeCell ref="GNI31:GNJ31"/>
    <mergeCell ref="GNK31:GNL31"/>
    <mergeCell ref="GMS31:GMT31"/>
    <mergeCell ref="GMU31:GMV31"/>
    <mergeCell ref="GMW31:GMX31"/>
    <mergeCell ref="GMY31:GMZ31"/>
    <mergeCell ref="GNA31:GNB31"/>
    <mergeCell ref="GRS31:GRT31"/>
    <mergeCell ref="GRU31:GRV31"/>
    <mergeCell ref="GRW31:GRX31"/>
    <mergeCell ref="GRY31:GRZ31"/>
    <mergeCell ref="GSA31:GSB31"/>
    <mergeCell ref="GRI31:GRJ31"/>
    <mergeCell ref="GRK31:GRL31"/>
    <mergeCell ref="GRM31:GRN31"/>
    <mergeCell ref="GRO31:GRP31"/>
    <mergeCell ref="GRQ31:GRR31"/>
    <mergeCell ref="GQY31:GQZ31"/>
    <mergeCell ref="GRA31:GRB31"/>
    <mergeCell ref="GRC31:GRD31"/>
    <mergeCell ref="GRE31:GRF31"/>
    <mergeCell ref="GRG31:GRH31"/>
    <mergeCell ref="GQO31:GQP31"/>
    <mergeCell ref="GQQ31:GQR31"/>
    <mergeCell ref="GQS31:GQT31"/>
    <mergeCell ref="GQU31:GQV31"/>
    <mergeCell ref="GQW31:GQX31"/>
    <mergeCell ref="GQE31:GQF31"/>
    <mergeCell ref="GQG31:GQH31"/>
    <mergeCell ref="GQI31:GQJ31"/>
    <mergeCell ref="GQK31:GQL31"/>
    <mergeCell ref="GQM31:GQN31"/>
    <mergeCell ref="GPU31:GPV31"/>
    <mergeCell ref="GPW31:GPX31"/>
    <mergeCell ref="GPY31:GPZ31"/>
    <mergeCell ref="GQA31:GQB31"/>
    <mergeCell ref="GQC31:GQD31"/>
    <mergeCell ref="GPK31:GPL31"/>
    <mergeCell ref="GPM31:GPN31"/>
    <mergeCell ref="GPO31:GPP31"/>
    <mergeCell ref="GPQ31:GPR31"/>
    <mergeCell ref="GPS31:GPT31"/>
    <mergeCell ref="GUK31:GUL31"/>
    <mergeCell ref="GUM31:GUN31"/>
    <mergeCell ref="GUO31:GUP31"/>
    <mergeCell ref="GUQ31:GUR31"/>
    <mergeCell ref="GUS31:GUT31"/>
    <mergeCell ref="GUA31:GUB31"/>
    <mergeCell ref="GUC31:GUD31"/>
    <mergeCell ref="GUE31:GUF31"/>
    <mergeCell ref="GUG31:GUH31"/>
    <mergeCell ref="GUI31:GUJ31"/>
    <mergeCell ref="GTQ31:GTR31"/>
    <mergeCell ref="GTS31:GTT31"/>
    <mergeCell ref="GTU31:GTV31"/>
    <mergeCell ref="GTW31:GTX31"/>
    <mergeCell ref="GTY31:GTZ31"/>
    <mergeCell ref="GTG31:GTH31"/>
    <mergeCell ref="GTI31:GTJ31"/>
    <mergeCell ref="GTK31:GTL31"/>
    <mergeCell ref="GTM31:GTN31"/>
    <mergeCell ref="GTO31:GTP31"/>
    <mergeCell ref="GSW31:GSX31"/>
    <mergeCell ref="GSY31:GSZ31"/>
    <mergeCell ref="GTA31:GTB31"/>
    <mergeCell ref="GTC31:GTD31"/>
    <mergeCell ref="GTE31:GTF31"/>
    <mergeCell ref="GSM31:GSN31"/>
    <mergeCell ref="GSO31:GSP31"/>
    <mergeCell ref="GSQ31:GSR31"/>
    <mergeCell ref="GSS31:GST31"/>
    <mergeCell ref="GSU31:GSV31"/>
    <mergeCell ref="GSC31:GSD31"/>
    <mergeCell ref="GSE31:GSF31"/>
    <mergeCell ref="GSG31:GSH31"/>
    <mergeCell ref="GSI31:GSJ31"/>
    <mergeCell ref="GSK31:GSL31"/>
    <mergeCell ref="GXC31:GXD31"/>
    <mergeCell ref="GXE31:GXF31"/>
    <mergeCell ref="GXG31:GXH31"/>
    <mergeCell ref="GXI31:GXJ31"/>
    <mergeCell ref="GXK31:GXL31"/>
    <mergeCell ref="GWS31:GWT31"/>
    <mergeCell ref="GWU31:GWV31"/>
    <mergeCell ref="GWW31:GWX31"/>
    <mergeCell ref="GWY31:GWZ31"/>
    <mergeCell ref="GXA31:GXB31"/>
    <mergeCell ref="GWI31:GWJ31"/>
    <mergeCell ref="GWK31:GWL31"/>
    <mergeCell ref="GWM31:GWN31"/>
    <mergeCell ref="GWO31:GWP31"/>
    <mergeCell ref="GWQ31:GWR31"/>
    <mergeCell ref="GVY31:GVZ31"/>
    <mergeCell ref="GWA31:GWB31"/>
    <mergeCell ref="GWC31:GWD31"/>
    <mergeCell ref="GWE31:GWF31"/>
    <mergeCell ref="GWG31:GWH31"/>
    <mergeCell ref="GVO31:GVP31"/>
    <mergeCell ref="GVQ31:GVR31"/>
    <mergeCell ref="GVS31:GVT31"/>
    <mergeCell ref="GVU31:GVV31"/>
    <mergeCell ref="GVW31:GVX31"/>
    <mergeCell ref="GVE31:GVF31"/>
    <mergeCell ref="GVG31:GVH31"/>
    <mergeCell ref="GVI31:GVJ31"/>
    <mergeCell ref="GVK31:GVL31"/>
    <mergeCell ref="GVM31:GVN31"/>
    <mergeCell ref="GUU31:GUV31"/>
    <mergeCell ref="GUW31:GUX31"/>
    <mergeCell ref="GUY31:GUZ31"/>
    <mergeCell ref="GVA31:GVB31"/>
    <mergeCell ref="GVC31:GVD31"/>
    <mergeCell ref="GZU31:GZV31"/>
    <mergeCell ref="GZW31:GZX31"/>
    <mergeCell ref="GZY31:GZZ31"/>
    <mergeCell ref="HAA31:HAB31"/>
    <mergeCell ref="HAC31:HAD31"/>
    <mergeCell ref="GZK31:GZL31"/>
    <mergeCell ref="GZM31:GZN31"/>
    <mergeCell ref="GZO31:GZP31"/>
    <mergeCell ref="GZQ31:GZR31"/>
    <mergeCell ref="GZS31:GZT31"/>
    <mergeCell ref="GZA31:GZB31"/>
    <mergeCell ref="GZC31:GZD31"/>
    <mergeCell ref="GZE31:GZF31"/>
    <mergeCell ref="GZG31:GZH31"/>
    <mergeCell ref="GZI31:GZJ31"/>
    <mergeCell ref="GYQ31:GYR31"/>
    <mergeCell ref="GYS31:GYT31"/>
    <mergeCell ref="GYU31:GYV31"/>
    <mergeCell ref="GYW31:GYX31"/>
    <mergeCell ref="GYY31:GYZ31"/>
    <mergeCell ref="GYG31:GYH31"/>
    <mergeCell ref="GYI31:GYJ31"/>
    <mergeCell ref="GYK31:GYL31"/>
    <mergeCell ref="GYM31:GYN31"/>
    <mergeCell ref="GYO31:GYP31"/>
    <mergeCell ref="GXW31:GXX31"/>
    <mergeCell ref="GXY31:GXZ31"/>
    <mergeCell ref="GYA31:GYB31"/>
    <mergeCell ref="GYC31:GYD31"/>
    <mergeCell ref="GYE31:GYF31"/>
    <mergeCell ref="GXM31:GXN31"/>
    <mergeCell ref="GXO31:GXP31"/>
    <mergeCell ref="GXQ31:GXR31"/>
    <mergeCell ref="GXS31:GXT31"/>
    <mergeCell ref="GXU31:GXV31"/>
    <mergeCell ref="HCM31:HCN31"/>
    <mergeCell ref="HCO31:HCP31"/>
    <mergeCell ref="HCQ31:HCR31"/>
    <mergeCell ref="HCS31:HCT31"/>
    <mergeCell ref="HCU31:HCV31"/>
    <mergeCell ref="HCC31:HCD31"/>
    <mergeCell ref="HCE31:HCF31"/>
    <mergeCell ref="HCG31:HCH31"/>
    <mergeCell ref="HCI31:HCJ31"/>
    <mergeCell ref="HCK31:HCL31"/>
    <mergeCell ref="HBS31:HBT31"/>
    <mergeCell ref="HBU31:HBV31"/>
    <mergeCell ref="HBW31:HBX31"/>
    <mergeCell ref="HBY31:HBZ31"/>
    <mergeCell ref="HCA31:HCB31"/>
    <mergeCell ref="HBI31:HBJ31"/>
    <mergeCell ref="HBK31:HBL31"/>
    <mergeCell ref="HBM31:HBN31"/>
    <mergeCell ref="HBO31:HBP31"/>
    <mergeCell ref="HBQ31:HBR31"/>
    <mergeCell ref="HAY31:HAZ31"/>
    <mergeCell ref="HBA31:HBB31"/>
    <mergeCell ref="HBC31:HBD31"/>
    <mergeCell ref="HBE31:HBF31"/>
    <mergeCell ref="HBG31:HBH31"/>
    <mergeCell ref="HAO31:HAP31"/>
    <mergeCell ref="HAQ31:HAR31"/>
    <mergeCell ref="HAS31:HAT31"/>
    <mergeCell ref="HAU31:HAV31"/>
    <mergeCell ref="HAW31:HAX31"/>
    <mergeCell ref="HAE31:HAF31"/>
    <mergeCell ref="HAG31:HAH31"/>
    <mergeCell ref="HAI31:HAJ31"/>
    <mergeCell ref="HAK31:HAL31"/>
    <mergeCell ref="HAM31:HAN31"/>
    <mergeCell ref="HFE31:HFF31"/>
    <mergeCell ref="HFG31:HFH31"/>
    <mergeCell ref="HFI31:HFJ31"/>
    <mergeCell ref="HFK31:HFL31"/>
    <mergeCell ref="HFM31:HFN31"/>
    <mergeCell ref="HEU31:HEV31"/>
    <mergeCell ref="HEW31:HEX31"/>
    <mergeCell ref="HEY31:HEZ31"/>
    <mergeCell ref="HFA31:HFB31"/>
    <mergeCell ref="HFC31:HFD31"/>
    <mergeCell ref="HEK31:HEL31"/>
    <mergeCell ref="HEM31:HEN31"/>
    <mergeCell ref="HEO31:HEP31"/>
    <mergeCell ref="HEQ31:HER31"/>
    <mergeCell ref="HES31:HET31"/>
    <mergeCell ref="HEA31:HEB31"/>
    <mergeCell ref="HEC31:HED31"/>
    <mergeCell ref="HEE31:HEF31"/>
    <mergeCell ref="HEG31:HEH31"/>
    <mergeCell ref="HEI31:HEJ31"/>
    <mergeCell ref="HDQ31:HDR31"/>
    <mergeCell ref="HDS31:HDT31"/>
    <mergeCell ref="HDU31:HDV31"/>
    <mergeCell ref="HDW31:HDX31"/>
    <mergeCell ref="HDY31:HDZ31"/>
    <mergeCell ref="HDG31:HDH31"/>
    <mergeCell ref="HDI31:HDJ31"/>
    <mergeCell ref="HDK31:HDL31"/>
    <mergeCell ref="HDM31:HDN31"/>
    <mergeCell ref="HDO31:HDP31"/>
    <mergeCell ref="HCW31:HCX31"/>
    <mergeCell ref="HCY31:HCZ31"/>
    <mergeCell ref="HDA31:HDB31"/>
    <mergeCell ref="HDC31:HDD31"/>
    <mergeCell ref="HDE31:HDF31"/>
    <mergeCell ref="HHW31:HHX31"/>
    <mergeCell ref="HHY31:HHZ31"/>
    <mergeCell ref="HIA31:HIB31"/>
    <mergeCell ref="HIC31:HID31"/>
    <mergeCell ref="HIE31:HIF31"/>
    <mergeCell ref="HHM31:HHN31"/>
    <mergeCell ref="HHO31:HHP31"/>
    <mergeCell ref="HHQ31:HHR31"/>
    <mergeCell ref="HHS31:HHT31"/>
    <mergeCell ref="HHU31:HHV31"/>
    <mergeCell ref="HHC31:HHD31"/>
    <mergeCell ref="HHE31:HHF31"/>
    <mergeCell ref="HHG31:HHH31"/>
    <mergeCell ref="HHI31:HHJ31"/>
    <mergeCell ref="HHK31:HHL31"/>
    <mergeCell ref="HGS31:HGT31"/>
    <mergeCell ref="HGU31:HGV31"/>
    <mergeCell ref="HGW31:HGX31"/>
    <mergeCell ref="HGY31:HGZ31"/>
    <mergeCell ref="HHA31:HHB31"/>
    <mergeCell ref="HGI31:HGJ31"/>
    <mergeCell ref="HGK31:HGL31"/>
    <mergeCell ref="HGM31:HGN31"/>
    <mergeCell ref="HGO31:HGP31"/>
    <mergeCell ref="HGQ31:HGR31"/>
    <mergeCell ref="HFY31:HFZ31"/>
    <mergeCell ref="HGA31:HGB31"/>
    <mergeCell ref="HGC31:HGD31"/>
    <mergeCell ref="HGE31:HGF31"/>
    <mergeCell ref="HGG31:HGH31"/>
    <mergeCell ref="HFO31:HFP31"/>
    <mergeCell ref="HFQ31:HFR31"/>
    <mergeCell ref="HFS31:HFT31"/>
    <mergeCell ref="HFU31:HFV31"/>
    <mergeCell ref="HFW31:HFX31"/>
    <mergeCell ref="HKO31:HKP31"/>
    <mergeCell ref="HKQ31:HKR31"/>
    <mergeCell ref="HKS31:HKT31"/>
    <mergeCell ref="HKU31:HKV31"/>
    <mergeCell ref="HKW31:HKX31"/>
    <mergeCell ref="HKE31:HKF31"/>
    <mergeCell ref="HKG31:HKH31"/>
    <mergeCell ref="HKI31:HKJ31"/>
    <mergeCell ref="HKK31:HKL31"/>
    <mergeCell ref="HKM31:HKN31"/>
    <mergeCell ref="HJU31:HJV31"/>
    <mergeCell ref="HJW31:HJX31"/>
    <mergeCell ref="HJY31:HJZ31"/>
    <mergeCell ref="HKA31:HKB31"/>
    <mergeCell ref="HKC31:HKD31"/>
    <mergeCell ref="HJK31:HJL31"/>
    <mergeCell ref="HJM31:HJN31"/>
    <mergeCell ref="HJO31:HJP31"/>
    <mergeCell ref="HJQ31:HJR31"/>
    <mergeCell ref="HJS31:HJT31"/>
    <mergeCell ref="HJA31:HJB31"/>
    <mergeCell ref="HJC31:HJD31"/>
    <mergeCell ref="HJE31:HJF31"/>
    <mergeCell ref="HJG31:HJH31"/>
    <mergeCell ref="HJI31:HJJ31"/>
    <mergeCell ref="HIQ31:HIR31"/>
    <mergeCell ref="HIS31:HIT31"/>
    <mergeCell ref="HIU31:HIV31"/>
    <mergeCell ref="HIW31:HIX31"/>
    <mergeCell ref="HIY31:HIZ31"/>
    <mergeCell ref="HIG31:HIH31"/>
    <mergeCell ref="HII31:HIJ31"/>
    <mergeCell ref="HIK31:HIL31"/>
    <mergeCell ref="HIM31:HIN31"/>
    <mergeCell ref="HIO31:HIP31"/>
    <mergeCell ref="HNG31:HNH31"/>
    <mergeCell ref="HNI31:HNJ31"/>
    <mergeCell ref="HNK31:HNL31"/>
    <mergeCell ref="HNM31:HNN31"/>
    <mergeCell ref="HNO31:HNP31"/>
    <mergeCell ref="HMW31:HMX31"/>
    <mergeCell ref="HMY31:HMZ31"/>
    <mergeCell ref="HNA31:HNB31"/>
    <mergeCell ref="HNC31:HND31"/>
    <mergeCell ref="HNE31:HNF31"/>
    <mergeCell ref="HMM31:HMN31"/>
    <mergeCell ref="HMO31:HMP31"/>
    <mergeCell ref="HMQ31:HMR31"/>
    <mergeCell ref="HMS31:HMT31"/>
    <mergeCell ref="HMU31:HMV31"/>
    <mergeCell ref="HMC31:HMD31"/>
    <mergeCell ref="HME31:HMF31"/>
    <mergeCell ref="HMG31:HMH31"/>
    <mergeCell ref="HMI31:HMJ31"/>
    <mergeCell ref="HMK31:HML31"/>
    <mergeCell ref="HLS31:HLT31"/>
    <mergeCell ref="HLU31:HLV31"/>
    <mergeCell ref="HLW31:HLX31"/>
    <mergeCell ref="HLY31:HLZ31"/>
    <mergeCell ref="HMA31:HMB31"/>
    <mergeCell ref="HLI31:HLJ31"/>
    <mergeCell ref="HLK31:HLL31"/>
    <mergeCell ref="HLM31:HLN31"/>
    <mergeCell ref="HLO31:HLP31"/>
    <mergeCell ref="HLQ31:HLR31"/>
    <mergeCell ref="HKY31:HKZ31"/>
    <mergeCell ref="HLA31:HLB31"/>
    <mergeCell ref="HLC31:HLD31"/>
    <mergeCell ref="HLE31:HLF31"/>
    <mergeCell ref="HLG31:HLH31"/>
    <mergeCell ref="HPY31:HPZ31"/>
    <mergeCell ref="HQA31:HQB31"/>
    <mergeCell ref="HQC31:HQD31"/>
    <mergeCell ref="HQE31:HQF31"/>
    <mergeCell ref="HQG31:HQH31"/>
    <mergeCell ref="HPO31:HPP31"/>
    <mergeCell ref="HPQ31:HPR31"/>
    <mergeCell ref="HPS31:HPT31"/>
    <mergeCell ref="HPU31:HPV31"/>
    <mergeCell ref="HPW31:HPX31"/>
    <mergeCell ref="HPE31:HPF31"/>
    <mergeCell ref="HPG31:HPH31"/>
    <mergeCell ref="HPI31:HPJ31"/>
    <mergeCell ref="HPK31:HPL31"/>
    <mergeCell ref="HPM31:HPN31"/>
    <mergeCell ref="HOU31:HOV31"/>
    <mergeCell ref="HOW31:HOX31"/>
    <mergeCell ref="HOY31:HOZ31"/>
    <mergeCell ref="HPA31:HPB31"/>
    <mergeCell ref="HPC31:HPD31"/>
    <mergeCell ref="HOK31:HOL31"/>
    <mergeCell ref="HOM31:HON31"/>
    <mergeCell ref="HOO31:HOP31"/>
    <mergeCell ref="HOQ31:HOR31"/>
    <mergeCell ref="HOS31:HOT31"/>
    <mergeCell ref="HOA31:HOB31"/>
    <mergeCell ref="HOC31:HOD31"/>
    <mergeCell ref="HOE31:HOF31"/>
    <mergeCell ref="HOG31:HOH31"/>
    <mergeCell ref="HOI31:HOJ31"/>
    <mergeCell ref="HNQ31:HNR31"/>
    <mergeCell ref="HNS31:HNT31"/>
    <mergeCell ref="HNU31:HNV31"/>
    <mergeCell ref="HNW31:HNX31"/>
    <mergeCell ref="HNY31:HNZ31"/>
    <mergeCell ref="HSQ31:HSR31"/>
    <mergeCell ref="HSS31:HST31"/>
    <mergeCell ref="HSU31:HSV31"/>
    <mergeCell ref="HSW31:HSX31"/>
    <mergeCell ref="HSY31:HSZ31"/>
    <mergeCell ref="HSG31:HSH31"/>
    <mergeCell ref="HSI31:HSJ31"/>
    <mergeCell ref="HSK31:HSL31"/>
    <mergeCell ref="HSM31:HSN31"/>
    <mergeCell ref="HSO31:HSP31"/>
    <mergeCell ref="HRW31:HRX31"/>
    <mergeCell ref="HRY31:HRZ31"/>
    <mergeCell ref="HSA31:HSB31"/>
    <mergeCell ref="HSC31:HSD31"/>
    <mergeCell ref="HSE31:HSF31"/>
    <mergeCell ref="HRM31:HRN31"/>
    <mergeCell ref="HRO31:HRP31"/>
    <mergeCell ref="HRQ31:HRR31"/>
    <mergeCell ref="HRS31:HRT31"/>
    <mergeCell ref="HRU31:HRV31"/>
    <mergeCell ref="HRC31:HRD31"/>
    <mergeCell ref="HRE31:HRF31"/>
    <mergeCell ref="HRG31:HRH31"/>
    <mergeCell ref="HRI31:HRJ31"/>
    <mergeCell ref="HRK31:HRL31"/>
    <mergeCell ref="HQS31:HQT31"/>
    <mergeCell ref="HQU31:HQV31"/>
    <mergeCell ref="HQW31:HQX31"/>
    <mergeCell ref="HQY31:HQZ31"/>
    <mergeCell ref="HRA31:HRB31"/>
    <mergeCell ref="HQI31:HQJ31"/>
    <mergeCell ref="HQK31:HQL31"/>
    <mergeCell ref="HQM31:HQN31"/>
    <mergeCell ref="HQO31:HQP31"/>
    <mergeCell ref="HQQ31:HQR31"/>
    <mergeCell ref="HVI31:HVJ31"/>
    <mergeCell ref="HVK31:HVL31"/>
    <mergeCell ref="HVM31:HVN31"/>
    <mergeCell ref="HVO31:HVP31"/>
    <mergeCell ref="HVQ31:HVR31"/>
    <mergeCell ref="HUY31:HUZ31"/>
    <mergeCell ref="HVA31:HVB31"/>
    <mergeCell ref="HVC31:HVD31"/>
    <mergeCell ref="HVE31:HVF31"/>
    <mergeCell ref="HVG31:HVH31"/>
    <mergeCell ref="HUO31:HUP31"/>
    <mergeCell ref="HUQ31:HUR31"/>
    <mergeCell ref="HUS31:HUT31"/>
    <mergeCell ref="HUU31:HUV31"/>
    <mergeCell ref="HUW31:HUX31"/>
    <mergeCell ref="HUE31:HUF31"/>
    <mergeCell ref="HUG31:HUH31"/>
    <mergeCell ref="HUI31:HUJ31"/>
    <mergeCell ref="HUK31:HUL31"/>
    <mergeCell ref="HUM31:HUN31"/>
    <mergeCell ref="HTU31:HTV31"/>
    <mergeCell ref="HTW31:HTX31"/>
    <mergeCell ref="HTY31:HTZ31"/>
    <mergeCell ref="HUA31:HUB31"/>
    <mergeCell ref="HUC31:HUD31"/>
    <mergeCell ref="HTK31:HTL31"/>
    <mergeCell ref="HTM31:HTN31"/>
    <mergeCell ref="HTO31:HTP31"/>
    <mergeCell ref="HTQ31:HTR31"/>
    <mergeCell ref="HTS31:HTT31"/>
    <mergeCell ref="HTA31:HTB31"/>
    <mergeCell ref="HTC31:HTD31"/>
    <mergeCell ref="HTE31:HTF31"/>
    <mergeCell ref="HTG31:HTH31"/>
    <mergeCell ref="HTI31:HTJ31"/>
    <mergeCell ref="HYA31:HYB31"/>
    <mergeCell ref="HYC31:HYD31"/>
    <mergeCell ref="HYE31:HYF31"/>
    <mergeCell ref="HYG31:HYH31"/>
    <mergeCell ref="HYI31:HYJ31"/>
    <mergeCell ref="HXQ31:HXR31"/>
    <mergeCell ref="HXS31:HXT31"/>
    <mergeCell ref="HXU31:HXV31"/>
    <mergeCell ref="HXW31:HXX31"/>
    <mergeCell ref="HXY31:HXZ31"/>
    <mergeCell ref="HXG31:HXH31"/>
    <mergeCell ref="HXI31:HXJ31"/>
    <mergeCell ref="HXK31:HXL31"/>
    <mergeCell ref="HXM31:HXN31"/>
    <mergeCell ref="HXO31:HXP31"/>
    <mergeCell ref="HWW31:HWX31"/>
    <mergeCell ref="HWY31:HWZ31"/>
    <mergeCell ref="HXA31:HXB31"/>
    <mergeCell ref="HXC31:HXD31"/>
    <mergeCell ref="HXE31:HXF31"/>
    <mergeCell ref="HWM31:HWN31"/>
    <mergeCell ref="HWO31:HWP31"/>
    <mergeCell ref="HWQ31:HWR31"/>
    <mergeCell ref="HWS31:HWT31"/>
    <mergeCell ref="HWU31:HWV31"/>
    <mergeCell ref="HWC31:HWD31"/>
    <mergeCell ref="HWE31:HWF31"/>
    <mergeCell ref="HWG31:HWH31"/>
    <mergeCell ref="HWI31:HWJ31"/>
    <mergeCell ref="HWK31:HWL31"/>
    <mergeCell ref="HVS31:HVT31"/>
    <mergeCell ref="HVU31:HVV31"/>
    <mergeCell ref="HVW31:HVX31"/>
    <mergeCell ref="HVY31:HVZ31"/>
    <mergeCell ref="HWA31:HWB31"/>
    <mergeCell ref="IAS31:IAT31"/>
    <mergeCell ref="IAU31:IAV31"/>
    <mergeCell ref="IAW31:IAX31"/>
    <mergeCell ref="IAY31:IAZ31"/>
    <mergeCell ref="IBA31:IBB31"/>
    <mergeCell ref="IAI31:IAJ31"/>
    <mergeCell ref="IAK31:IAL31"/>
    <mergeCell ref="IAM31:IAN31"/>
    <mergeCell ref="IAO31:IAP31"/>
    <mergeCell ref="IAQ31:IAR31"/>
    <mergeCell ref="HZY31:HZZ31"/>
    <mergeCell ref="IAA31:IAB31"/>
    <mergeCell ref="IAC31:IAD31"/>
    <mergeCell ref="IAE31:IAF31"/>
    <mergeCell ref="IAG31:IAH31"/>
    <mergeCell ref="HZO31:HZP31"/>
    <mergeCell ref="HZQ31:HZR31"/>
    <mergeCell ref="HZS31:HZT31"/>
    <mergeCell ref="HZU31:HZV31"/>
    <mergeCell ref="HZW31:HZX31"/>
    <mergeCell ref="HZE31:HZF31"/>
    <mergeCell ref="HZG31:HZH31"/>
    <mergeCell ref="HZI31:HZJ31"/>
    <mergeCell ref="HZK31:HZL31"/>
    <mergeCell ref="HZM31:HZN31"/>
    <mergeCell ref="HYU31:HYV31"/>
    <mergeCell ref="HYW31:HYX31"/>
    <mergeCell ref="HYY31:HYZ31"/>
    <mergeCell ref="HZA31:HZB31"/>
    <mergeCell ref="HZC31:HZD31"/>
    <mergeCell ref="HYK31:HYL31"/>
    <mergeCell ref="HYM31:HYN31"/>
    <mergeCell ref="HYO31:HYP31"/>
    <mergeCell ref="HYQ31:HYR31"/>
    <mergeCell ref="HYS31:HYT31"/>
    <mergeCell ref="IDK31:IDL31"/>
    <mergeCell ref="IDM31:IDN31"/>
    <mergeCell ref="IDO31:IDP31"/>
    <mergeCell ref="IDQ31:IDR31"/>
    <mergeCell ref="IDS31:IDT31"/>
    <mergeCell ref="IDA31:IDB31"/>
    <mergeCell ref="IDC31:IDD31"/>
    <mergeCell ref="IDE31:IDF31"/>
    <mergeCell ref="IDG31:IDH31"/>
    <mergeCell ref="IDI31:IDJ31"/>
    <mergeCell ref="ICQ31:ICR31"/>
    <mergeCell ref="ICS31:ICT31"/>
    <mergeCell ref="ICU31:ICV31"/>
    <mergeCell ref="ICW31:ICX31"/>
    <mergeCell ref="ICY31:ICZ31"/>
    <mergeCell ref="ICG31:ICH31"/>
    <mergeCell ref="ICI31:ICJ31"/>
    <mergeCell ref="ICK31:ICL31"/>
    <mergeCell ref="ICM31:ICN31"/>
    <mergeCell ref="ICO31:ICP31"/>
    <mergeCell ref="IBW31:IBX31"/>
    <mergeCell ref="IBY31:IBZ31"/>
    <mergeCell ref="ICA31:ICB31"/>
    <mergeCell ref="ICC31:ICD31"/>
    <mergeCell ref="ICE31:ICF31"/>
    <mergeCell ref="IBM31:IBN31"/>
    <mergeCell ref="IBO31:IBP31"/>
    <mergeCell ref="IBQ31:IBR31"/>
    <mergeCell ref="IBS31:IBT31"/>
    <mergeCell ref="IBU31:IBV31"/>
    <mergeCell ref="IBC31:IBD31"/>
    <mergeCell ref="IBE31:IBF31"/>
    <mergeCell ref="IBG31:IBH31"/>
    <mergeCell ref="IBI31:IBJ31"/>
    <mergeCell ref="IBK31:IBL31"/>
    <mergeCell ref="IGC31:IGD31"/>
    <mergeCell ref="IGE31:IGF31"/>
    <mergeCell ref="IGG31:IGH31"/>
    <mergeCell ref="IGI31:IGJ31"/>
    <mergeCell ref="IGK31:IGL31"/>
    <mergeCell ref="IFS31:IFT31"/>
    <mergeCell ref="IFU31:IFV31"/>
    <mergeCell ref="IFW31:IFX31"/>
    <mergeCell ref="IFY31:IFZ31"/>
    <mergeCell ref="IGA31:IGB31"/>
    <mergeCell ref="IFI31:IFJ31"/>
    <mergeCell ref="IFK31:IFL31"/>
    <mergeCell ref="IFM31:IFN31"/>
    <mergeCell ref="IFO31:IFP31"/>
    <mergeCell ref="IFQ31:IFR31"/>
    <mergeCell ref="IEY31:IEZ31"/>
    <mergeCell ref="IFA31:IFB31"/>
    <mergeCell ref="IFC31:IFD31"/>
    <mergeCell ref="IFE31:IFF31"/>
    <mergeCell ref="IFG31:IFH31"/>
    <mergeCell ref="IEO31:IEP31"/>
    <mergeCell ref="IEQ31:IER31"/>
    <mergeCell ref="IES31:IET31"/>
    <mergeCell ref="IEU31:IEV31"/>
    <mergeCell ref="IEW31:IEX31"/>
    <mergeCell ref="IEE31:IEF31"/>
    <mergeCell ref="IEG31:IEH31"/>
    <mergeCell ref="IEI31:IEJ31"/>
    <mergeCell ref="IEK31:IEL31"/>
    <mergeCell ref="IEM31:IEN31"/>
    <mergeCell ref="IDU31:IDV31"/>
    <mergeCell ref="IDW31:IDX31"/>
    <mergeCell ref="IDY31:IDZ31"/>
    <mergeCell ref="IEA31:IEB31"/>
    <mergeCell ref="IEC31:IED31"/>
    <mergeCell ref="IIU31:IIV31"/>
    <mergeCell ref="IIW31:IIX31"/>
    <mergeCell ref="IIY31:IIZ31"/>
    <mergeCell ref="IJA31:IJB31"/>
    <mergeCell ref="IJC31:IJD31"/>
    <mergeCell ref="IIK31:IIL31"/>
    <mergeCell ref="IIM31:IIN31"/>
    <mergeCell ref="IIO31:IIP31"/>
    <mergeCell ref="IIQ31:IIR31"/>
    <mergeCell ref="IIS31:IIT31"/>
    <mergeCell ref="IIA31:IIB31"/>
    <mergeCell ref="IIC31:IID31"/>
    <mergeCell ref="IIE31:IIF31"/>
    <mergeCell ref="IIG31:IIH31"/>
    <mergeCell ref="III31:IIJ31"/>
    <mergeCell ref="IHQ31:IHR31"/>
    <mergeCell ref="IHS31:IHT31"/>
    <mergeCell ref="IHU31:IHV31"/>
    <mergeCell ref="IHW31:IHX31"/>
    <mergeCell ref="IHY31:IHZ31"/>
    <mergeCell ref="IHG31:IHH31"/>
    <mergeCell ref="IHI31:IHJ31"/>
    <mergeCell ref="IHK31:IHL31"/>
    <mergeCell ref="IHM31:IHN31"/>
    <mergeCell ref="IHO31:IHP31"/>
    <mergeCell ref="IGW31:IGX31"/>
    <mergeCell ref="IGY31:IGZ31"/>
    <mergeCell ref="IHA31:IHB31"/>
    <mergeCell ref="IHC31:IHD31"/>
    <mergeCell ref="IHE31:IHF31"/>
    <mergeCell ref="IGM31:IGN31"/>
    <mergeCell ref="IGO31:IGP31"/>
    <mergeCell ref="IGQ31:IGR31"/>
    <mergeCell ref="IGS31:IGT31"/>
    <mergeCell ref="IGU31:IGV31"/>
    <mergeCell ref="ILM31:ILN31"/>
    <mergeCell ref="ILO31:ILP31"/>
    <mergeCell ref="ILQ31:ILR31"/>
    <mergeCell ref="ILS31:ILT31"/>
    <mergeCell ref="ILU31:ILV31"/>
    <mergeCell ref="ILC31:ILD31"/>
    <mergeCell ref="ILE31:ILF31"/>
    <mergeCell ref="ILG31:ILH31"/>
    <mergeCell ref="ILI31:ILJ31"/>
    <mergeCell ref="ILK31:ILL31"/>
    <mergeCell ref="IKS31:IKT31"/>
    <mergeCell ref="IKU31:IKV31"/>
    <mergeCell ref="IKW31:IKX31"/>
    <mergeCell ref="IKY31:IKZ31"/>
    <mergeCell ref="ILA31:ILB31"/>
    <mergeCell ref="IKI31:IKJ31"/>
    <mergeCell ref="IKK31:IKL31"/>
    <mergeCell ref="IKM31:IKN31"/>
    <mergeCell ref="IKO31:IKP31"/>
    <mergeCell ref="IKQ31:IKR31"/>
    <mergeCell ref="IJY31:IJZ31"/>
    <mergeCell ref="IKA31:IKB31"/>
    <mergeCell ref="IKC31:IKD31"/>
    <mergeCell ref="IKE31:IKF31"/>
    <mergeCell ref="IKG31:IKH31"/>
    <mergeCell ref="IJO31:IJP31"/>
    <mergeCell ref="IJQ31:IJR31"/>
    <mergeCell ref="IJS31:IJT31"/>
    <mergeCell ref="IJU31:IJV31"/>
    <mergeCell ref="IJW31:IJX31"/>
    <mergeCell ref="IJE31:IJF31"/>
    <mergeCell ref="IJG31:IJH31"/>
    <mergeCell ref="IJI31:IJJ31"/>
    <mergeCell ref="IJK31:IJL31"/>
    <mergeCell ref="IJM31:IJN31"/>
    <mergeCell ref="IOE31:IOF31"/>
    <mergeCell ref="IOG31:IOH31"/>
    <mergeCell ref="IOI31:IOJ31"/>
    <mergeCell ref="IOK31:IOL31"/>
    <mergeCell ref="IOM31:ION31"/>
    <mergeCell ref="INU31:INV31"/>
    <mergeCell ref="INW31:INX31"/>
    <mergeCell ref="INY31:INZ31"/>
    <mergeCell ref="IOA31:IOB31"/>
    <mergeCell ref="IOC31:IOD31"/>
    <mergeCell ref="INK31:INL31"/>
    <mergeCell ref="INM31:INN31"/>
    <mergeCell ref="INO31:INP31"/>
    <mergeCell ref="INQ31:INR31"/>
    <mergeCell ref="INS31:INT31"/>
    <mergeCell ref="INA31:INB31"/>
    <mergeCell ref="INC31:IND31"/>
    <mergeCell ref="INE31:INF31"/>
    <mergeCell ref="ING31:INH31"/>
    <mergeCell ref="INI31:INJ31"/>
    <mergeCell ref="IMQ31:IMR31"/>
    <mergeCell ref="IMS31:IMT31"/>
    <mergeCell ref="IMU31:IMV31"/>
    <mergeCell ref="IMW31:IMX31"/>
    <mergeCell ref="IMY31:IMZ31"/>
    <mergeCell ref="IMG31:IMH31"/>
    <mergeCell ref="IMI31:IMJ31"/>
    <mergeCell ref="IMK31:IML31"/>
    <mergeCell ref="IMM31:IMN31"/>
    <mergeCell ref="IMO31:IMP31"/>
    <mergeCell ref="ILW31:ILX31"/>
    <mergeCell ref="ILY31:ILZ31"/>
    <mergeCell ref="IMA31:IMB31"/>
    <mergeCell ref="IMC31:IMD31"/>
    <mergeCell ref="IME31:IMF31"/>
    <mergeCell ref="IQW31:IQX31"/>
    <mergeCell ref="IQY31:IQZ31"/>
    <mergeCell ref="IRA31:IRB31"/>
    <mergeCell ref="IRC31:IRD31"/>
    <mergeCell ref="IRE31:IRF31"/>
    <mergeCell ref="IQM31:IQN31"/>
    <mergeCell ref="IQO31:IQP31"/>
    <mergeCell ref="IQQ31:IQR31"/>
    <mergeCell ref="IQS31:IQT31"/>
    <mergeCell ref="IQU31:IQV31"/>
    <mergeCell ref="IQC31:IQD31"/>
    <mergeCell ref="IQE31:IQF31"/>
    <mergeCell ref="IQG31:IQH31"/>
    <mergeCell ref="IQI31:IQJ31"/>
    <mergeCell ref="IQK31:IQL31"/>
    <mergeCell ref="IPS31:IPT31"/>
    <mergeCell ref="IPU31:IPV31"/>
    <mergeCell ref="IPW31:IPX31"/>
    <mergeCell ref="IPY31:IPZ31"/>
    <mergeCell ref="IQA31:IQB31"/>
    <mergeCell ref="IPI31:IPJ31"/>
    <mergeCell ref="IPK31:IPL31"/>
    <mergeCell ref="IPM31:IPN31"/>
    <mergeCell ref="IPO31:IPP31"/>
    <mergeCell ref="IPQ31:IPR31"/>
    <mergeCell ref="IOY31:IOZ31"/>
    <mergeCell ref="IPA31:IPB31"/>
    <mergeCell ref="IPC31:IPD31"/>
    <mergeCell ref="IPE31:IPF31"/>
    <mergeCell ref="IPG31:IPH31"/>
    <mergeCell ref="IOO31:IOP31"/>
    <mergeCell ref="IOQ31:IOR31"/>
    <mergeCell ref="IOS31:IOT31"/>
    <mergeCell ref="IOU31:IOV31"/>
    <mergeCell ref="IOW31:IOX31"/>
    <mergeCell ref="ITO31:ITP31"/>
    <mergeCell ref="ITQ31:ITR31"/>
    <mergeCell ref="ITS31:ITT31"/>
    <mergeCell ref="ITU31:ITV31"/>
    <mergeCell ref="ITW31:ITX31"/>
    <mergeCell ref="ITE31:ITF31"/>
    <mergeCell ref="ITG31:ITH31"/>
    <mergeCell ref="ITI31:ITJ31"/>
    <mergeCell ref="ITK31:ITL31"/>
    <mergeCell ref="ITM31:ITN31"/>
    <mergeCell ref="ISU31:ISV31"/>
    <mergeCell ref="ISW31:ISX31"/>
    <mergeCell ref="ISY31:ISZ31"/>
    <mergeCell ref="ITA31:ITB31"/>
    <mergeCell ref="ITC31:ITD31"/>
    <mergeCell ref="ISK31:ISL31"/>
    <mergeCell ref="ISM31:ISN31"/>
    <mergeCell ref="ISO31:ISP31"/>
    <mergeCell ref="ISQ31:ISR31"/>
    <mergeCell ref="ISS31:IST31"/>
    <mergeCell ref="ISA31:ISB31"/>
    <mergeCell ref="ISC31:ISD31"/>
    <mergeCell ref="ISE31:ISF31"/>
    <mergeCell ref="ISG31:ISH31"/>
    <mergeCell ref="ISI31:ISJ31"/>
    <mergeCell ref="IRQ31:IRR31"/>
    <mergeCell ref="IRS31:IRT31"/>
    <mergeCell ref="IRU31:IRV31"/>
    <mergeCell ref="IRW31:IRX31"/>
    <mergeCell ref="IRY31:IRZ31"/>
    <mergeCell ref="IRG31:IRH31"/>
    <mergeCell ref="IRI31:IRJ31"/>
    <mergeCell ref="IRK31:IRL31"/>
    <mergeCell ref="IRM31:IRN31"/>
    <mergeCell ref="IRO31:IRP31"/>
    <mergeCell ref="IWG31:IWH31"/>
    <mergeCell ref="IWI31:IWJ31"/>
    <mergeCell ref="IWK31:IWL31"/>
    <mergeCell ref="IWM31:IWN31"/>
    <mergeCell ref="IWO31:IWP31"/>
    <mergeCell ref="IVW31:IVX31"/>
    <mergeCell ref="IVY31:IVZ31"/>
    <mergeCell ref="IWA31:IWB31"/>
    <mergeCell ref="IWC31:IWD31"/>
    <mergeCell ref="IWE31:IWF31"/>
    <mergeCell ref="IVM31:IVN31"/>
    <mergeCell ref="IVO31:IVP31"/>
    <mergeCell ref="IVQ31:IVR31"/>
    <mergeCell ref="IVS31:IVT31"/>
    <mergeCell ref="IVU31:IVV31"/>
    <mergeCell ref="IVC31:IVD31"/>
    <mergeCell ref="IVE31:IVF31"/>
    <mergeCell ref="IVG31:IVH31"/>
    <mergeCell ref="IVI31:IVJ31"/>
    <mergeCell ref="IVK31:IVL31"/>
    <mergeCell ref="IUS31:IUT31"/>
    <mergeCell ref="IUU31:IUV31"/>
    <mergeCell ref="IUW31:IUX31"/>
    <mergeCell ref="IUY31:IUZ31"/>
    <mergeCell ref="IVA31:IVB31"/>
    <mergeCell ref="IUI31:IUJ31"/>
    <mergeCell ref="IUK31:IUL31"/>
    <mergeCell ref="IUM31:IUN31"/>
    <mergeCell ref="IUO31:IUP31"/>
    <mergeCell ref="IUQ31:IUR31"/>
    <mergeCell ref="ITY31:ITZ31"/>
    <mergeCell ref="IUA31:IUB31"/>
    <mergeCell ref="IUC31:IUD31"/>
    <mergeCell ref="IUE31:IUF31"/>
    <mergeCell ref="IUG31:IUH31"/>
    <mergeCell ref="IYY31:IYZ31"/>
    <mergeCell ref="IZA31:IZB31"/>
    <mergeCell ref="IZC31:IZD31"/>
    <mergeCell ref="IZE31:IZF31"/>
    <mergeCell ref="IZG31:IZH31"/>
    <mergeCell ref="IYO31:IYP31"/>
    <mergeCell ref="IYQ31:IYR31"/>
    <mergeCell ref="IYS31:IYT31"/>
    <mergeCell ref="IYU31:IYV31"/>
    <mergeCell ref="IYW31:IYX31"/>
    <mergeCell ref="IYE31:IYF31"/>
    <mergeCell ref="IYG31:IYH31"/>
    <mergeCell ref="IYI31:IYJ31"/>
    <mergeCell ref="IYK31:IYL31"/>
    <mergeCell ref="IYM31:IYN31"/>
    <mergeCell ref="IXU31:IXV31"/>
    <mergeCell ref="IXW31:IXX31"/>
    <mergeCell ref="IXY31:IXZ31"/>
    <mergeCell ref="IYA31:IYB31"/>
    <mergeCell ref="IYC31:IYD31"/>
    <mergeCell ref="IXK31:IXL31"/>
    <mergeCell ref="IXM31:IXN31"/>
    <mergeCell ref="IXO31:IXP31"/>
    <mergeCell ref="IXQ31:IXR31"/>
    <mergeCell ref="IXS31:IXT31"/>
    <mergeCell ref="IXA31:IXB31"/>
    <mergeCell ref="IXC31:IXD31"/>
    <mergeCell ref="IXE31:IXF31"/>
    <mergeCell ref="IXG31:IXH31"/>
    <mergeCell ref="IXI31:IXJ31"/>
    <mergeCell ref="IWQ31:IWR31"/>
    <mergeCell ref="IWS31:IWT31"/>
    <mergeCell ref="IWU31:IWV31"/>
    <mergeCell ref="IWW31:IWX31"/>
    <mergeCell ref="IWY31:IWZ31"/>
    <mergeCell ref="JBQ31:JBR31"/>
    <mergeCell ref="JBS31:JBT31"/>
    <mergeCell ref="JBU31:JBV31"/>
    <mergeCell ref="JBW31:JBX31"/>
    <mergeCell ref="JBY31:JBZ31"/>
    <mergeCell ref="JBG31:JBH31"/>
    <mergeCell ref="JBI31:JBJ31"/>
    <mergeCell ref="JBK31:JBL31"/>
    <mergeCell ref="JBM31:JBN31"/>
    <mergeCell ref="JBO31:JBP31"/>
    <mergeCell ref="JAW31:JAX31"/>
    <mergeCell ref="JAY31:JAZ31"/>
    <mergeCell ref="JBA31:JBB31"/>
    <mergeCell ref="JBC31:JBD31"/>
    <mergeCell ref="JBE31:JBF31"/>
    <mergeCell ref="JAM31:JAN31"/>
    <mergeCell ref="JAO31:JAP31"/>
    <mergeCell ref="JAQ31:JAR31"/>
    <mergeCell ref="JAS31:JAT31"/>
    <mergeCell ref="JAU31:JAV31"/>
    <mergeCell ref="JAC31:JAD31"/>
    <mergeCell ref="JAE31:JAF31"/>
    <mergeCell ref="JAG31:JAH31"/>
    <mergeCell ref="JAI31:JAJ31"/>
    <mergeCell ref="JAK31:JAL31"/>
    <mergeCell ref="IZS31:IZT31"/>
    <mergeCell ref="IZU31:IZV31"/>
    <mergeCell ref="IZW31:IZX31"/>
    <mergeCell ref="IZY31:IZZ31"/>
    <mergeCell ref="JAA31:JAB31"/>
    <mergeCell ref="IZI31:IZJ31"/>
    <mergeCell ref="IZK31:IZL31"/>
    <mergeCell ref="IZM31:IZN31"/>
    <mergeCell ref="IZO31:IZP31"/>
    <mergeCell ref="IZQ31:IZR31"/>
    <mergeCell ref="JEI31:JEJ31"/>
    <mergeCell ref="JEK31:JEL31"/>
    <mergeCell ref="JEM31:JEN31"/>
    <mergeCell ref="JEO31:JEP31"/>
    <mergeCell ref="JEQ31:JER31"/>
    <mergeCell ref="JDY31:JDZ31"/>
    <mergeCell ref="JEA31:JEB31"/>
    <mergeCell ref="JEC31:JED31"/>
    <mergeCell ref="JEE31:JEF31"/>
    <mergeCell ref="JEG31:JEH31"/>
    <mergeCell ref="JDO31:JDP31"/>
    <mergeCell ref="JDQ31:JDR31"/>
    <mergeCell ref="JDS31:JDT31"/>
    <mergeCell ref="JDU31:JDV31"/>
    <mergeCell ref="JDW31:JDX31"/>
    <mergeCell ref="JDE31:JDF31"/>
    <mergeCell ref="JDG31:JDH31"/>
    <mergeCell ref="JDI31:JDJ31"/>
    <mergeCell ref="JDK31:JDL31"/>
    <mergeCell ref="JDM31:JDN31"/>
    <mergeCell ref="JCU31:JCV31"/>
    <mergeCell ref="JCW31:JCX31"/>
    <mergeCell ref="JCY31:JCZ31"/>
    <mergeCell ref="JDA31:JDB31"/>
    <mergeCell ref="JDC31:JDD31"/>
    <mergeCell ref="JCK31:JCL31"/>
    <mergeCell ref="JCM31:JCN31"/>
    <mergeCell ref="JCO31:JCP31"/>
    <mergeCell ref="JCQ31:JCR31"/>
    <mergeCell ref="JCS31:JCT31"/>
    <mergeCell ref="JCA31:JCB31"/>
    <mergeCell ref="JCC31:JCD31"/>
    <mergeCell ref="JCE31:JCF31"/>
    <mergeCell ref="JCG31:JCH31"/>
    <mergeCell ref="JCI31:JCJ31"/>
    <mergeCell ref="JHA31:JHB31"/>
    <mergeCell ref="JHC31:JHD31"/>
    <mergeCell ref="JHE31:JHF31"/>
    <mergeCell ref="JHG31:JHH31"/>
    <mergeCell ref="JHI31:JHJ31"/>
    <mergeCell ref="JGQ31:JGR31"/>
    <mergeCell ref="JGS31:JGT31"/>
    <mergeCell ref="JGU31:JGV31"/>
    <mergeCell ref="JGW31:JGX31"/>
    <mergeCell ref="JGY31:JGZ31"/>
    <mergeCell ref="JGG31:JGH31"/>
    <mergeCell ref="JGI31:JGJ31"/>
    <mergeCell ref="JGK31:JGL31"/>
    <mergeCell ref="JGM31:JGN31"/>
    <mergeCell ref="JGO31:JGP31"/>
    <mergeCell ref="JFW31:JFX31"/>
    <mergeCell ref="JFY31:JFZ31"/>
    <mergeCell ref="JGA31:JGB31"/>
    <mergeCell ref="JGC31:JGD31"/>
    <mergeCell ref="JGE31:JGF31"/>
    <mergeCell ref="JFM31:JFN31"/>
    <mergeCell ref="JFO31:JFP31"/>
    <mergeCell ref="JFQ31:JFR31"/>
    <mergeCell ref="JFS31:JFT31"/>
    <mergeCell ref="JFU31:JFV31"/>
    <mergeCell ref="JFC31:JFD31"/>
    <mergeCell ref="JFE31:JFF31"/>
    <mergeCell ref="JFG31:JFH31"/>
    <mergeCell ref="JFI31:JFJ31"/>
    <mergeCell ref="JFK31:JFL31"/>
    <mergeCell ref="JES31:JET31"/>
    <mergeCell ref="JEU31:JEV31"/>
    <mergeCell ref="JEW31:JEX31"/>
    <mergeCell ref="JEY31:JEZ31"/>
    <mergeCell ref="JFA31:JFB31"/>
    <mergeCell ref="JJS31:JJT31"/>
    <mergeCell ref="JJU31:JJV31"/>
    <mergeCell ref="JJW31:JJX31"/>
    <mergeCell ref="JJY31:JJZ31"/>
    <mergeCell ref="JKA31:JKB31"/>
    <mergeCell ref="JJI31:JJJ31"/>
    <mergeCell ref="JJK31:JJL31"/>
    <mergeCell ref="JJM31:JJN31"/>
    <mergeCell ref="JJO31:JJP31"/>
    <mergeCell ref="JJQ31:JJR31"/>
    <mergeCell ref="JIY31:JIZ31"/>
    <mergeCell ref="JJA31:JJB31"/>
    <mergeCell ref="JJC31:JJD31"/>
    <mergeCell ref="JJE31:JJF31"/>
    <mergeCell ref="JJG31:JJH31"/>
    <mergeCell ref="JIO31:JIP31"/>
    <mergeCell ref="JIQ31:JIR31"/>
    <mergeCell ref="JIS31:JIT31"/>
    <mergeCell ref="JIU31:JIV31"/>
    <mergeCell ref="JIW31:JIX31"/>
    <mergeCell ref="JIE31:JIF31"/>
    <mergeCell ref="JIG31:JIH31"/>
    <mergeCell ref="JII31:JIJ31"/>
    <mergeCell ref="JIK31:JIL31"/>
    <mergeCell ref="JIM31:JIN31"/>
    <mergeCell ref="JHU31:JHV31"/>
    <mergeCell ref="JHW31:JHX31"/>
    <mergeCell ref="JHY31:JHZ31"/>
    <mergeCell ref="JIA31:JIB31"/>
    <mergeCell ref="JIC31:JID31"/>
    <mergeCell ref="JHK31:JHL31"/>
    <mergeCell ref="JHM31:JHN31"/>
    <mergeCell ref="JHO31:JHP31"/>
    <mergeCell ref="JHQ31:JHR31"/>
    <mergeCell ref="JHS31:JHT31"/>
    <mergeCell ref="JMK31:JML31"/>
    <mergeCell ref="JMM31:JMN31"/>
    <mergeCell ref="JMO31:JMP31"/>
    <mergeCell ref="JMQ31:JMR31"/>
    <mergeCell ref="JMS31:JMT31"/>
    <mergeCell ref="JMA31:JMB31"/>
    <mergeCell ref="JMC31:JMD31"/>
    <mergeCell ref="JME31:JMF31"/>
    <mergeCell ref="JMG31:JMH31"/>
    <mergeCell ref="JMI31:JMJ31"/>
    <mergeCell ref="JLQ31:JLR31"/>
    <mergeCell ref="JLS31:JLT31"/>
    <mergeCell ref="JLU31:JLV31"/>
    <mergeCell ref="JLW31:JLX31"/>
    <mergeCell ref="JLY31:JLZ31"/>
    <mergeCell ref="JLG31:JLH31"/>
    <mergeCell ref="JLI31:JLJ31"/>
    <mergeCell ref="JLK31:JLL31"/>
    <mergeCell ref="JLM31:JLN31"/>
    <mergeCell ref="JLO31:JLP31"/>
    <mergeCell ref="JKW31:JKX31"/>
    <mergeCell ref="JKY31:JKZ31"/>
    <mergeCell ref="JLA31:JLB31"/>
    <mergeCell ref="JLC31:JLD31"/>
    <mergeCell ref="JLE31:JLF31"/>
    <mergeCell ref="JKM31:JKN31"/>
    <mergeCell ref="JKO31:JKP31"/>
    <mergeCell ref="JKQ31:JKR31"/>
    <mergeCell ref="JKS31:JKT31"/>
    <mergeCell ref="JKU31:JKV31"/>
    <mergeCell ref="JKC31:JKD31"/>
    <mergeCell ref="JKE31:JKF31"/>
    <mergeCell ref="JKG31:JKH31"/>
    <mergeCell ref="JKI31:JKJ31"/>
    <mergeCell ref="JKK31:JKL31"/>
    <mergeCell ref="JPC31:JPD31"/>
    <mergeCell ref="JPE31:JPF31"/>
    <mergeCell ref="JPG31:JPH31"/>
    <mergeCell ref="JPI31:JPJ31"/>
    <mergeCell ref="JPK31:JPL31"/>
    <mergeCell ref="JOS31:JOT31"/>
    <mergeCell ref="JOU31:JOV31"/>
    <mergeCell ref="JOW31:JOX31"/>
    <mergeCell ref="JOY31:JOZ31"/>
    <mergeCell ref="JPA31:JPB31"/>
    <mergeCell ref="JOI31:JOJ31"/>
    <mergeCell ref="JOK31:JOL31"/>
    <mergeCell ref="JOM31:JON31"/>
    <mergeCell ref="JOO31:JOP31"/>
    <mergeCell ref="JOQ31:JOR31"/>
    <mergeCell ref="JNY31:JNZ31"/>
    <mergeCell ref="JOA31:JOB31"/>
    <mergeCell ref="JOC31:JOD31"/>
    <mergeCell ref="JOE31:JOF31"/>
    <mergeCell ref="JOG31:JOH31"/>
    <mergeCell ref="JNO31:JNP31"/>
    <mergeCell ref="JNQ31:JNR31"/>
    <mergeCell ref="JNS31:JNT31"/>
    <mergeCell ref="JNU31:JNV31"/>
    <mergeCell ref="JNW31:JNX31"/>
    <mergeCell ref="JNE31:JNF31"/>
    <mergeCell ref="JNG31:JNH31"/>
    <mergeCell ref="JNI31:JNJ31"/>
    <mergeCell ref="JNK31:JNL31"/>
    <mergeCell ref="JNM31:JNN31"/>
    <mergeCell ref="JMU31:JMV31"/>
    <mergeCell ref="JMW31:JMX31"/>
    <mergeCell ref="JMY31:JMZ31"/>
    <mergeCell ref="JNA31:JNB31"/>
    <mergeCell ref="JNC31:JND31"/>
    <mergeCell ref="JRU31:JRV31"/>
    <mergeCell ref="JRW31:JRX31"/>
    <mergeCell ref="JRY31:JRZ31"/>
    <mergeCell ref="JSA31:JSB31"/>
    <mergeCell ref="JSC31:JSD31"/>
    <mergeCell ref="JRK31:JRL31"/>
    <mergeCell ref="JRM31:JRN31"/>
    <mergeCell ref="JRO31:JRP31"/>
    <mergeCell ref="JRQ31:JRR31"/>
    <mergeCell ref="JRS31:JRT31"/>
    <mergeCell ref="JRA31:JRB31"/>
    <mergeCell ref="JRC31:JRD31"/>
    <mergeCell ref="JRE31:JRF31"/>
    <mergeCell ref="JRG31:JRH31"/>
    <mergeCell ref="JRI31:JRJ31"/>
    <mergeCell ref="JQQ31:JQR31"/>
    <mergeCell ref="JQS31:JQT31"/>
    <mergeCell ref="JQU31:JQV31"/>
    <mergeCell ref="JQW31:JQX31"/>
    <mergeCell ref="JQY31:JQZ31"/>
    <mergeCell ref="JQG31:JQH31"/>
    <mergeCell ref="JQI31:JQJ31"/>
    <mergeCell ref="JQK31:JQL31"/>
    <mergeCell ref="JQM31:JQN31"/>
    <mergeCell ref="JQO31:JQP31"/>
    <mergeCell ref="JPW31:JPX31"/>
    <mergeCell ref="JPY31:JPZ31"/>
    <mergeCell ref="JQA31:JQB31"/>
    <mergeCell ref="JQC31:JQD31"/>
    <mergeCell ref="JQE31:JQF31"/>
    <mergeCell ref="JPM31:JPN31"/>
    <mergeCell ref="JPO31:JPP31"/>
    <mergeCell ref="JPQ31:JPR31"/>
    <mergeCell ref="JPS31:JPT31"/>
    <mergeCell ref="JPU31:JPV31"/>
    <mergeCell ref="JUM31:JUN31"/>
    <mergeCell ref="JUO31:JUP31"/>
    <mergeCell ref="JUQ31:JUR31"/>
    <mergeCell ref="JUS31:JUT31"/>
    <mergeCell ref="JUU31:JUV31"/>
    <mergeCell ref="JUC31:JUD31"/>
    <mergeCell ref="JUE31:JUF31"/>
    <mergeCell ref="JUG31:JUH31"/>
    <mergeCell ref="JUI31:JUJ31"/>
    <mergeCell ref="JUK31:JUL31"/>
    <mergeCell ref="JTS31:JTT31"/>
    <mergeCell ref="JTU31:JTV31"/>
    <mergeCell ref="JTW31:JTX31"/>
    <mergeCell ref="JTY31:JTZ31"/>
    <mergeCell ref="JUA31:JUB31"/>
    <mergeCell ref="JTI31:JTJ31"/>
    <mergeCell ref="JTK31:JTL31"/>
    <mergeCell ref="JTM31:JTN31"/>
    <mergeCell ref="JTO31:JTP31"/>
    <mergeCell ref="JTQ31:JTR31"/>
    <mergeCell ref="JSY31:JSZ31"/>
    <mergeCell ref="JTA31:JTB31"/>
    <mergeCell ref="JTC31:JTD31"/>
    <mergeCell ref="JTE31:JTF31"/>
    <mergeCell ref="JTG31:JTH31"/>
    <mergeCell ref="JSO31:JSP31"/>
    <mergeCell ref="JSQ31:JSR31"/>
    <mergeCell ref="JSS31:JST31"/>
    <mergeCell ref="JSU31:JSV31"/>
    <mergeCell ref="JSW31:JSX31"/>
    <mergeCell ref="JSE31:JSF31"/>
    <mergeCell ref="JSG31:JSH31"/>
    <mergeCell ref="JSI31:JSJ31"/>
    <mergeCell ref="JSK31:JSL31"/>
    <mergeCell ref="JSM31:JSN31"/>
    <mergeCell ref="JXE31:JXF31"/>
    <mergeCell ref="JXG31:JXH31"/>
    <mergeCell ref="JXI31:JXJ31"/>
    <mergeCell ref="JXK31:JXL31"/>
    <mergeCell ref="JXM31:JXN31"/>
    <mergeCell ref="JWU31:JWV31"/>
    <mergeCell ref="JWW31:JWX31"/>
    <mergeCell ref="JWY31:JWZ31"/>
    <mergeCell ref="JXA31:JXB31"/>
    <mergeCell ref="JXC31:JXD31"/>
    <mergeCell ref="JWK31:JWL31"/>
    <mergeCell ref="JWM31:JWN31"/>
    <mergeCell ref="JWO31:JWP31"/>
    <mergeCell ref="JWQ31:JWR31"/>
    <mergeCell ref="JWS31:JWT31"/>
    <mergeCell ref="JWA31:JWB31"/>
    <mergeCell ref="JWC31:JWD31"/>
    <mergeCell ref="JWE31:JWF31"/>
    <mergeCell ref="JWG31:JWH31"/>
    <mergeCell ref="JWI31:JWJ31"/>
    <mergeCell ref="JVQ31:JVR31"/>
    <mergeCell ref="JVS31:JVT31"/>
    <mergeCell ref="JVU31:JVV31"/>
    <mergeCell ref="JVW31:JVX31"/>
    <mergeCell ref="JVY31:JVZ31"/>
    <mergeCell ref="JVG31:JVH31"/>
    <mergeCell ref="JVI31:JVJ31"/>
    <mergeCell ref="JVK31:JVL31"/>
    <mergeCell ref="JVM31:JVN31"/>
    <mergeCell ref="JVO31:JVP31"/>
    <mergeCell ref="JUW31:JUX31"/>
    <mergeCell ref="JUY31:JUZ31"/>
    <mergeCell ref="JVA31:JVB31"/>
    <mergeCell ref="JVC31:JVD31"/>
    <mergeCell ref="JVE31:JVF31"/>
    <mergeCell ref="JZW31:JZX31"/>
    <mergeCell ref="JZY31:JZZ31"/>
    <mergeCell ref="KAA31:KAB31"/>
    <mergeCell ref="KAC31:KAD31"/>
    <mergeCell ref="KAE31:KAF31"/>
    <mergeCell ref="JZM31:JZN31"/>
    <mergeCell ref="JZO31:JZP31"/>
    <mergeCell ref="JZQ31:JZR31"/>
    <mergeCell ref="JZS31:JZT31"/>
    <mergeCell ref="JZU31:JZV31"/>
    <mergeCell ref="JZC31:JZD31"/>
    <mergeCell ref="JZE31:JZF31"/>
    <mergeCell ref="JZG31:JZH31"/>
    <mergeCell ref="JZI31:JZJ31"/>
    <mergeCell ref="JZK31:JZL31"/>
    <mergeCell ref="JYS31:JYT31"/>
    <mergeCell ref="JYU31:JYV31"/>
    <mergeCell ref="JYW31:JYX31"/>
    <mergeCell ref="JYY31:JYZ31"/>
    <mergeCell ref="JZA31:JZB31"/>
    <mergeCell ref="JYI31:JYJ31"/>
    <mergeCell ref="JYK31:JYL31"/>
    <mergeCell ref="JYM31:JYN31"/>
    <mergeCell ref="JYO31:JYP31"/>
    <mergeCell ref="JYQ31:JYR31"/>
    <mergeCell ref="JXY31:JXZ31"/>
    <mergeCell ref="JYA31:JYB31"/>
    <mergeCell ref="JYC31:JYD31"/>
    <mergeCell ref="JYE31:JYF31"/>
    <mergeCell ref="JYG31:JYH31"/>
    <mergeCell ref="JXO31:JXP31"/>
    <mergeCell ref="JXQ31:JXR31"/>
    <mergeCell ref="JXS31:JXT31"/>
    <mergeCell ref="JXU31:JXV31"/>
    <mergeCell ref="JXW31:JXX31"/>
    <mergeCell ref="KCO31:KCP31"/>
    <mergeCell ref="KCQ31:KCR31"/>
    <mergeCell ref="KCS31:KCT31"/>
    <mergeCell ref="KCU31:KCV31"/>
    <mergeCell ref="KCW31:KCX31"/>
    <mergeCell ref="KCE31:KCF31"/>
    <mergeCell ref="KCG31:KCH31"/>
    <mergeCell ref="KCI31:KCJ31"/>
    <mergeCell ref="KCK31:KCL31"/>
    <mergeCell ref="KCM31:KCN31"/>
    <mergeCell ref="KBU31:KBV31"/>
    <mergeCell ref="KBW31:KBX31"/>
    <mergeCell ref="KBY31:KBZ31"/>
    <mergeCell ref="KCA31:KCB31"/>
    <mergeCell ref="KCC31:KCD31"/>
    <mergeCell ref="KBK31:KBL31"/>
    <mergeCell ref="KBM31:KBN31"/>
    <mergeCell ref="KBO31:KBP31"/>
    <mergeCell ref="KBQ31:KBR31"/>
    <mergeCell ref="KBS31:KBT31"/>
    <mergeCell ref="KBA31:KBB31"/>
    <mergeCell ref="KBC31:KBD31"/>
    <mergeCell ref="KBE31:KBF31"/>
    <mergeCell ref="KBG31:KBH31"/>
    <mergeCell ref="KBI31:KBJ31"/>
    <mergeCell ref="KAQ31:KAR31"/>
    <mergeCell ref="KAS31:KAT31"/>
    <mergeCell ref="KAU31:KAV31"/>
    <mergeCell ref="KAW31:KAX31"/>
    <mergeCell ref="KAY31:KAZ31"/>
    <mergeCell ref="KAG31:KAH31"/>
    <mergeCell ref="KAI31:KAJ31"/>
    <mergeCell ref="KAK31:KAL31"/>
    <mergeCell ref="KAM31:KAN31"/>
    <mergeCell ref="KAO31:KAP31"/>
    <mergeCell ref="KFG31:KFH31"/>
    <mergeCell ref="KFI31:KFJ31"/>
    <mergeCell ref="KFK31:KFL31"/>
    <mergeCell ref="KFM31:KFN31"/>
    <mergeCell ref="KFO31:KFP31"/>
    <mergeCell ref="KEW31:KEX31"/>
    <mergeCell ref="KEY31:KEZ31"/>
    <mergeCell ref="KFA31:KFB31"/>
    <mergeCell ref="KFC31:KFD31"/>
    <mergeCell ref="KFE31:KFF31"/>
    <mergeCell ref="KEM31:KEN31"/>
    <mergeCell ref="KEO31:KEP31"/>
    <mergeCell ref="KEQ31:KER31"/>
    <mergeCell ref="KES31:KET31"/>
    <mergeCell ref="KEU31:KEV31"/>
    <mergeCell ref="KEC31:KED31"/>
    <mergeCell ref="KEE31:KEF31"/>
    <mergeCell ref="KEG31:KEH31"/>
    <mergeCell ref="KEI31:KEJ31"/>
    <mergeCell ref="KEK31:KEL31"/>
    <mergeCell ref="KDS31:KDT31"/>
    <mergeCell ref="KDU31:KDV31"/>
    <mergeCell ref="KDW31:KDX31"/>
    <mergeCell ref="KDY31:KDZ31"/>
    <mergeCell ref="KEA31:KEB31"/>
    <mergeCell ref="KDI31:KDJ31"/>
    <mergeCell ref="KDK31:KDL31"/>
    <mergeCell ref="KDM31:KDN31"/>
    <mergeCell ref="KDO31:KDP31"/>
    <mergeCell ref="KDQ31:KDR31"/>
    <mergeCell ref="KCY31:KCZ31"/>
    <mergeCell ref="KDA31:KDB31"/>
    <mergeCell ref="KDC31:KDD31"/>
    <mergeCell ref="KDE31:KDF31"/>
    <mergeCell ref="KDG31:KDH31"/>
    <mergeCell ref="KHY31:KHZ31"/>
    <mergeCell ref="KIA31:KIB31"/>
    <mergeCell ref="KIC31:KID31"/>
    <mergeCell ref="KIE31:KIF31"/>
    <mergeCell ref="KIG31:KIH31"/>
    <mergeCell ref="KHO31:KHP31"/>
    <mergeCell ref="KHQ31:KHR31"/>
    <mergeCell ref="KHS31:KHT31"/>
    <mergeCell ref="KHU31:KHV31"/>
    <mergeCell ref="KHW31:KHX31"/>
    <mergeCell ref="KHE31:KHF31"/>
    <mergeCell ref="KHG31:KHH31"/>
    <mergeCell ref="KHI31:KHJ31"/>
    <mergeCell ref="KHK31:KHL31"/>
    <mergeCell ref="KHM31:KHN31"/>
    <mergeCell ref="KGU31:KGV31"/>
    <mergeCell ref="KGW31:KGX31"/>
    <mergeCell ref="KGY31:KGZ31"/>
    <mergeCell ref="KHA31:KHB31"/>
    <mergeCell ref="KHC31:KHD31"/>
    <mergeCell ref="KGK31:KGL31"/>
    <mergeCell ref="KGM31:KGN31"/>
    <mergeCell ref="KGO31:KGP31"/>
    <mergeCell ref="KGQ31:KGR31"/>
    <mergeCell ref="KGS31:KGT31"/>
    <mergeCell ref="KGA31:KGB31"/>
    <mergeCell ref="KGC31:KGD31"/>
    <mergeCell ref="KGE31:KGF31"/>
    <mergeCell ref="KGG31:KGH31"/>
    <mergeCell ref="KGI31:KGJ31"/>
    <mergeCell ref="KFQ31:KFR31"/>
    <mergeCell ref="KFS31:KFT31"/>
    <mergeCell ref="KFU31:KFV31"/>
    <mergeCell ref="KFW31:KFX31"/>
    <mergeCell ref="KFY31:KFZ31"/>
    <mergeCell ref="KKQ31:KKR31"/>
    <mergeCell ref="KKS31:KKT31"/>
    <mergeCell ref="KKU31:KKV31"/>
    <mergeCell ref="KKW31:KKX31"/>
    <mergeCell ref="KKY31:KKZ31"/>
    <mergeCell ref="KKG31:KKH31"/>
    <mergeCell ref="KKI31:KKJ31"/>
    <mergeCell ref="KKK31:KKL31"/>
    <mergeCell ref="KKM31:KKN31"/>
    <mergeCell ref="KKO31:KKP31"/>
    <mergeCell ref="KJW31:KJX31"/>
    <mergeCell ref="KJY31:KJZ31"/>
    <mergeCell ref="KKA31:KKB31"/>
    <mergeCell ref="KKC31:KKD31"/>
    <mergeCell ref="KKE31:KKF31"/>
    <mergeCell ref="KJM31:KJN31"/>
    <mergeCell ref="KJO31:KJP31"/>
    <mergeCell ref="KJQ31:KJR31"/>
    <mergeCell ref="KJS31:KJT31"/>
    <mergeCell ref="KJU31:KJV31"/>
    <mergeCell ref="KJC31:KJD31"/>
    <mergeCell ref="KJE31:KJF31"/>
    <mergeCell ref="KJG31:KJH31"/>
    <mergeCell ref="KJI31:KJJ31"/>
    <mergeCell ref="KJK31:KJL31"/>
    <mergeCell ref="KIS31:KIT31"/>
    <mergeCell ref="KIU31:KIV31"/>
    <mergeCell ref="KIW31:KIX31"/>
    <mergeCell ref="KIY31:KIZ31"/>
    <mergeCell ref="KJA31:KJB31"/>
    <mergeCell ref="KII31:KIJ31"/>
    <mergeCell ref="KIK31:KIL31"/>
    <mergeCell ref="KIM31:KIN31"/>
    <mergeCell ref="KIO31:KIP31"/>
    <mergeCell ref="KIQ31:KIR31"/>
    <mergeCell ref="KNI31:KNJ31"/>
    <mergeCell ref="KNK31:KNL31"/>
    <mergeCell ref="KNM31:KNN31"/>
    <mergeCell ref="KNO31:KNP31"/>
    <mergeCell ref="KNQ31:KNR31"/>
    <mergeCell ref="KMY31:KMZ31"/>
    <mergeCell ref="KNA31:KNB31"/>
    <mergeCell ref="KNC31:KND31"/>
    <mergeCell ref="KNE31:KNF31"/>
    <mergeCell ref="KNG31:KNH31"/>
    <mergeCell ref="KMO31:KMP31"/>
    <mergeCell ref="KMQ31:KMR31"/>
    <mergeCell ref="KMS31:KMT31"/>
    <mergeCell ref="KMU31:KMV31"/>
    <mergeCell ref="KMW31:KMX31"/>
    <mergeCell ref="KME31:KMF31"/>
    <mergeCell ref="KMG31:KMH31"/>
    <mergeCell ref="KMI31:KMJ31"/>
    <mergeCell ref="KMK31:KML31"/>
    <mergeCell ref="KMM31:KMN31"/>
    <mergeCell ref="KLU31:KLV31"/>
    <mergeCell ref="KLW31:KLX31"/>
    <mergeCell ref="KLY31:KLZ31"/>
    <mergeCell ref="KMA31:KMB31"/>
    <mergeCell ref="KMC31:KMD31"/>
    <mergeCell ref="KLK31:KLL31"/>
    <mergeCell ref="KLM31:KLN31"/>
    <mergeCell ref="KLO31:KLP31"/>
    <mergeCell ref="KLQ31:KLR31"/>
    <mergeCell ref="KLS31:KLT31"/>
    <mergeCell ref="KLA31:KLB31"/>
    <mergeCell ref="KLC31:KLD31"/>
    <mergeCell ref="KLE31:KLF31"/>
    <mergeCell ref="KLG31:KLH31"/>
    <mergeCell ref="KLI31:KLJ31"/>
    <mergeCell ref="KQA31:KQB31"/>
    <mergeCell ref="KQC31:KQD31"/>
    <mergeCell ref="KQE31:KQF31"/>
    <mergeCell ref="KQG31:KQH31"/>
    <mergeCell ref="KQI31:KQJ31"/>
    <mergeCell ref="KPQ31:KPR31"/>
    <mergeCell ref="KPS31:KPT31"/>
    <mergeCell ref="KPU31:KPV31"/>
    <mergeCell ref="KPW31:KPX31"/>
    <mergeCell ref="KPY31:KPZ31"/>
    <mergeCell ref="KPG31:KPH31"/>
    <mergeCell ref="KPI31:KPJ31"/>
    <mergeCell ref="KPK31:KPL31"/>
    <mergeCell ref="KPM31:KPN31"/>
    <mergeCell ref="KPO31:KPP31"/>
    <mergeCell ref="KOW31:KOX31"/>
    <mergeCell ref="KOY31:KOZ31"/>
    <mergeCell ref="KPA31:KPB31"/>
    <mergeCell ref="KPC31:KPD31"/>
    <mergeCell ref="KPE31:KPF31"/>
    <mergeCell ref="KOM31:KON31"/>
    <mergeCell ref="KOO31:KOP31"/>
    <mergeCell ref="KOQ31:KOR31"/>
    <mergeCell ref="KOS31:KOT31"/>
    <mergeCell ref="KOU31:KOV31"/>
    <mergeCell ref="KOC31:KOD31"/>
    <mergeCell ref="KOE31:KOF31"/>
    <mergeCell ref="KOG31:KOH31"/>
    <mergeCell ref="KOI31:KOJ31"/>
    <mergeCell ref="KOK31:KOL31"/>
    <mergeCell ref="KNS31:KNT31"/>
    <mergeCell ref="KNU31:KNV31"/>
    <mergeCell ref="KNW31:KNX31"/>
    <mergeCell ref="KNY31:KNZ31"/>
    <mergeCell ref="KOA31:KOB31"/>
    <mergeCell ref="KSS31:KST31"/>
    <mergeCell ref="KSU31:KSV31"/>
    <mergeCell ref="KSW31:KSX31"/>
    <mergeCell ref="KSY31:KSZ31"/>
    <mergeCell ref="KTA31:KTB31"/>
    <mergeCell ref="KSI31:KSJ31"/>
    <mergeCell ref="KSK31:KSL31"/>
    <mergeCell ref="KSM31:KSN31"/>
    <mergeCell ref="KSO31:KSP31"/>
    <mergeCell ref="KSQ31:KSR31"/>
    <mergeCell ref="KRY31:KRZ31"/>
    <mergeCell ref="KSA31:KSB31"/>
    <mergeCell ref="KSC31:KSD31"/>
    <mergeCell ref="KSE31:KSF31"/>
    <mergeCell ref="KSG31:KSH31"/>
    <mergeCell ref="KRO31:KRP31"/>
    <mergeCell ref="KRQ31:KRR31"/>
    <mergeCell ref="KRS31:KRT31"/>
    <mergeCell ref="KRU31:KRV31"/>
    <mergeCell ref="KRW31:KRX31"/>
    <mergeCell ref="KRE31:KRF31"/>
    <mergeCell ref="KRG31:KRH31"/>
    <mergeCell ref="KRI31:KRJ31"/>
    <mergeCell ref="KRK31:KRL31"/>
    <mergeCell ref="KRM31:KRN31"/>
    <mergeCell ref="KQU31:KQV31"/>
    <mergeCell ref="KQW31:KQX31"/>
    <mergeCell ref="KQY31:KQZ31"/>
    <mergeCell ref="KRA31:KRB31"/>
    <mergeCell ref="KRC31:KRD31"/>
    <mergeCell ref="KQK31:KQL31"/>
    <mergeCell ref="KQM31:KQN31"/>
    <mergeCell ref="KQO31:KQP31"/>
    <mergeCell ref="KQQ31:KQR31"/>
    <mergeCell ref="KQS31:KQT31"/>
    <mergeCell ref="KVK31:KVL31"/>
    <mergeCell ref="KVM31:KVN31"/>
    <mergeCell ref="KVO31:KVP31"/>
    <mergeCell ref="KVQ31:KVR31"/>
    <mergeCell ref="KVS31:KVT31"/>
    <mergeCell ref="KVA31:KVB31"/>
    <mergeCell ref="KVC31:KVD31"/>
    <mergeCell ref="KVE31:KVF31"/>
    <mergeCell ref="KVG31:KVH31"/>
    <mergeCell ref="KVI31:KVJ31"/>
    <mergeCell ref="KUQ31:KUR31"/>
    <mergeCell ref="KUS31:KUT31"/>
    <mergeCell ref="KUU31:KUV31"/>
    <mergeCell ref="KUW31:KUX31"/>
    <mergeCell ref="KUY31:KUZ31"/>
    <mergeCell ref="KUG31:KUH31"/>
    <mergeCell ref="KUI31:KUJ31"/>
    <mergeCell ref="KUK31:KUL31"/>
    <mergeCell ref="KUM31:KUN31"/>
    <mergeCell ref="KUO31:KUP31"/>
    <mergeCell ref="KTW31:KTX31"/>
    <mergeCell ref="KTY31:KTZ31"/>
    <mergeCell ref="KUA31:KUB31"/>
    <mergeCell ref="KUC31:KUD31"/>
    <mergeCell ref="KUE31:KUF31"/>
    <mergeCell ref="KTM31:KTN31"/>
    <mergeCell ref="KTO31:KTP31"/>
    <mergeCell ref="KTQ31:KTR31"/>
    <mergeCell ref="KTS31:KTT31"/>
    <mergeCell ref="KTU31:KTV31"/>
    <mergeCell ref="KTC31:KTD31"/>
    <mergeCell ref="KTE31:KTF31"/>
    <mergeCell ref="KTG31:KTH31"/>
    <mergeCell ref="KTI31:KTJ31"/>
    <mergeCell ref="KTK31:KTL31"/>
    <mergeCell ref="KYC31:KYD31"/>
    <mergeCell ref="KYE31:KYF31"/>
    <mergeCell ref="KYG31:KYH31"/>
    <mergeCell ref="KYI31:KYJ31"/>
    <mergeCell ref="KYK31:KYL31"/>
    <mergeCell ref="KXS31:KXT31"/>
    <mergeCell ref="KXU31:KXV31"/>
    <mergeCell ref="KXW31:KXX31"/>
    <mergeCell ref="KXY31:KXZ31"/>
    <mergeCell ref="KYA31:KYB31"/>
    <mergeCell ref="KXI31:KXJ31"/>
    <mergeCell ref="KXK31:KXL31"/>
    <mergeCell ref="KXM31:KXN31"/>
    <mergeCell ref="KXO31:KXP31"/>
    <mergeCell ref="KXQ31:KXR31"/>
    <mergeCell ref="KWY31:KWZ31"/>
    <mergeCell ref="KXA31:KXB31"/>
    <mergeCell ref="KXC31:KXD31"/>
    <mergeCell ref="KXE31:KXF31"/>
    <mergeCell ref="KXG31:KXH31"/>
    <mergeCell ref="KWO31:KWP31"/>
    <mergeCell ref="KWQ31:KWR31"/>
    <mergeCell ref="KWS31:KWT31"/>
    <mergeCell ref="KWU31:KWV31"/>
    <mergeCell ref="KWW31:KWX31"/>
    <mergeCell ref="KWE31:KWF31"/>
    <mergeCell ref="KWG31:KWH31"/>
    <mergeCell ref="KWI31:KWJ31"/>
    <mergeCell ref="KWK31:KWL31"/>
    <mergeCell ref="KWM31:KWN31"/>
    <mergeCell ref="KVU31:KVV31"/>
    <mergeCell ref="KVW31:KVX31"/>
    <mergeCell ref="KVY31:KVZ31"/>
    <mergeCell ref="KWA31:KWB31"/>
    <mergeCell ref="KWC31:KWD31"/>
    <mergeCell ref="LAU31:LAV31"/>
    <mergeCell ref="LAW31:LAX31"/>
    <mergeCell ref="LAY31:LAZ31"/>
    <mergeCell ref="LBA31:LBB31"/>
    <mergeCell ref="LBC31:LBD31"/>
    <mergeCell ref="LAK31:LAL31"/>
    <mergeCell ref="LAM31:LAN31"/>
    <mergeCell ref="LAO31:LAP31"/>
    <mergeCell ref="LAQ31:LAR31"/>
    <mergeCell ref="LAS31:LAT31"/>
    <mergeCell ref="LAA31:LAB31"/>
    <mergeCell ref="LAC31:LAD31"/>
    <mergeCell ref="LAE31:LAF31"/>
    <mergeCell ref="LAG31:LAH31"/>
    <mergeCell ref="LAI31:LAJ31"/>
    <mergeCell ref="KZQ31:KZR31"/>
    <mergeCell ref="KZS31:KZT31"/>
    <mergeCell ref="KZU31:KZV31"/>
    <mergeCell ref="KZW31:KZX31"/>
    <mergeCell ref="KZY31:KZZ31"/>
    <mergeCell ref="KZG31:KZH31"/>
    <mergeCell ref="KZI31:KZJ31"/>
    <mergeCell ref="KZK31:KZL31"/>
    <mergeCell ref="KZM31:KZN31"/>
    <mergeCell ref="KZO31:KZP31"/>
    <mergeCell ref="KYW31:KYX31"/>
    <mergeCell ref="KYY31:KYZ31"/>
    <mergeCell ref="KZA31:KZB31"/>
    <mergeCell ref="KZC31:KZD31"/>
    <mergeCell ref="KZE31:KZF31"/>
    <mergeCell ref="KYM31:KYN31"/>
    <mergeCell ref="KYO31:KYP31"/>
    <mergeCell ref="KYQ31:KYR31"/>
    <mergeCell ref="KYS31:KYT31"/>
    <mergeCell ref="KYU31:KYV31"/>
    <mergeCell ref="LDM31:LDN31"/>
    <mergeCell ref="LDO31:LDP31"/>
    <mergeCell ref="LDQ31:LDR31"/>
    <mergeCell ref="LDS31:LDT31"/>
    <mergeCell ref="LDU31:LDV31"/>
    <mergeCell ref="LDC31:LDD31"/>
    <mergeCell ref="LDE31:LDF31"/>
    <mergeCell ref="LDG31:LDH31"/>
    <mergeCell ref="LDI31:LDJ31"/>
    <mergeCell ref="LDK31:LDL31"/>
    <mergeCell ref="LCS31:LCT31"/>
    <mergeCell ref="LCU31:LCV31"/>
    <mergeCell ref="LCW31:LCX31"/>
    <mergeCell ref="LCY31:LCZ31"/>
    <mergeCell ref="LDA31:LDB31"/>
    <mergeCell ref="LCI31:LCJ31"/>
    <mergeCell ref="LCK31:LCL31"/>
    <mergeCell ref="LCM31:LCN31"/>
    <mergeCell ref="LCO31:LCP31"/>
    <mergeCell ref="LCQ31:LCR31"/>
    <mergeCell ref="LBY31:LBZ31"/>
    <mergeCell ref="LCA31:LCB31"/>
    <mergeCell ref="LCC31:LCD31"/>
    <mergeCell ref="LCE31:LCF31"/>
    <mergeCell ref="LCG31:LCH31"/>
    <mergeCell ref="LBO31:LBP31"/>
    <mergeCell ref="LBQ31:LBR31"/>
    <mergeCell ref="LBS31:LBT31"/>
    <mergeCell ref="LBU31:LBV31"/>
    <mergeCell ref="LBW31:LBX31"/>
    <mergeCell ref="LBE31:LBF31"/>
    <mergeCell ref="LBG31:LBH31"/>
    <mergeCell ref="LBI31:LBJ31"/>
    <mergeCell ref="LBK31:LBL31"/>
    <mergeCell ref="LBM31:LBN31"/>
    <mergeCell ref="LGE31:LGF31"/>
    <mergeCell ref="LGG31:LGH31"/>
    <mergeCell ref="LGI31:LGJ31"/>
    <mergeCell ref="LGK31:LGL31"/>
    <mergeCell ref="LGM31:LGN31"/>
    <mergeCell ref="LFU31:LFV31"/>
    <mergeCell ref="LFW31:LFX31"/>
    <mergeCell ref="LFY31:LFZ31"/>
    <mergeCell ref="LGA31:LGB31"/>
    <mergeCell ref="LGC31:LGD31"/>
    <mergeCell ref="LFK31:LFL31"/>
    <mergeCell ref="LFM31:LFN31"/>
    <mergeCell ref="LFO31:LFP31"/>
    <mergeCell ref="LFQ31:LFR31"/>
    <mergeCell ref="LFS31:LFT31"/>
    <mergeCell ref="LFA31:LFB31"/>
    <mergeCell ref="LFC31:LFD31"/>
    <mergeCell ref="LFE31:LFF31"/>
    <mergeCell ref="LFG31:LFH31"/>
    <mergeCell ref="LFI31:LFJ31"/>
    <mergeCell ref="LEQ31:LER31"/>
    <mergeCell ref="LES31:LET31"/>
    <mergeCell ref="LEU31:LEV31"/>
    <mergeCell ref="LEW31:LEX31"/>
    <mergeCell ref="LEY31:LEZ31"/>
    <mergeCell ref="LEG31:LEH31"/>
    <mergeCell ref="LEI31:LEJ31"/>
    <mergeCell ref="LEK31:LEL31"/>
    <mergeCell ref="LEM31:LEN31"/>
    <mergeCell ref="LEO31:LEP31"/>
    <mergeCell ref="LDW31:LDX31"/>
    <mergeCell ref="LDY31:LDZ31"/>
    <mergeCell ref="LEA31:LEB31"/>
    <mergeCell ref="LEC31:LED31"/>
    <mergeCell ref="LEE31:LEF31"/>
    <mergeCell ref="LIW31:LIX31"/>
    <mergeCell ref="LIY31:LIZ31"/>
    <mergeCell ref="LJA31:LJB31"/>
    <mergeCell ref="LJC31:LJD31"/>
    <mergeCell ref="LJE31:LJF31"/>
    <mergeCell ref="LIM31:LIN31"/>
    <mergeCell ref="LIO31:LIP31"/>
    <mergeCell ref="LIQ31:LIR31"/>
    <mergeCell ref="LIS31:LIT31"/>
    <mergeCell ref="LIU31:LIV31"/>
    <mergeCell ref="LIC31:LID31"/>
    <mergeCell ref="LIE31:LIF31"/>
    <mergeCell ref="LIG31:LIH31"/>
    <mergeCell ref="LII31:LIJ31"/>
    <mergeCell ref="LIK31:LIL31"/>
    <mergeCell ref="LHS31:LHT31"/>
    <mergeCell ref="LHU31:LHV31"/>
    <mergeCell ref="LHW31:LHX31"/>
    <mergeCell ref="LHY31:LHZ31"/>
    <mergeCell ref="LIA31:LIB31"/>
    <mergeCell ref="LHI31:LHJ31"/>
    <mergeCell ref="LHK31:LHL31"/>
    <mergeCell ref="LHM31:LHN31"/>
    <mergeCell ref="LHO31:LHP31"/>
    <mergeCell ref="LHQ31:LHR31"/>
    <mergeCell ref="LGY31:LGZ31"/>
    <mergeCell ref="LHA31:LHB31"/>
    <mergeCell ref="LHC31:LHD31"/>
    <mergeCell ref="LHE31:LHF31"/>
    <mergeCell ref="LHG31:LHH31"/>
    <mergeCell ref="LGO31:LGP31"/>
    <mergeCell ref="LGQ31:LGR31"/>
    <mergeCell ref="LGS31:LGT31"/>
    <mergeCell ref="LGU31:LGV31"/>
    <mergeCell ref="LGW31:LGX31"/>
    <mergeCell ref="LLO31:LLP31"/>
    <mergeCell ref="LLQ31:LLR31"/>
    <mergeCell ref="LLS31:LLT31"/>
    <mergeCell ref="LLU31:LLV31"/>
    <mergeCell ref="LLW31:LLX31"/>
    <mergeCell ref="LLE31:LLF31"/>
    <mergeCell ref="LLG31:LLH31"/>
    <mergeCell ref="LLI31:LLJ31"/>
    <mergeCell ref="LLK31:LLL31"/>
    <mergeCell ref="LLM31:LLN31"/>
    <mergeCell ref="LKU31:LKV31"/>
    <mergeCell ref="LKW31:LKX31"/>
    <mergeCell ref="LKY31:LKZ31"/>
    <mergeCell ref="LLA31:LLB31"/>
    <mergeCell ref="LLC31:LLD31"/>
    <mergeCell ref="LKK31:LKL31"/>
    <mergeCell ref="LKM31:LKN31"/>
    <mergeCell ref="LKO31:LKP31"/>
    <mergeCell ref="LKQ31:LKR31"/>
    <mergeCell ref="LKS31:LKT31"/>
    <mergeCell ref="LKA31:LKB31"/>
    <mergeCell ref="LKC31:LKD31"/>
    <mergeCell ref="LKE31:LKF31"/>
    <mergeCell ref="LKG31:LKH31"/>
    <mergeCell ref="LKI31:LKJ31"/>
    <mergeCell ref="LJQ31:LJR31"/>
    <mergeCell ref="LJS31:LJT31"/>
    <mergeCell ref="LJU31:LJV31"/>
    <mergeCell ref="LJW31:LJX31"/>
    <mergeCell ref="LJY31:LJZ31"/>
    <mergeCell ref="LJG31:LJH31"/>
    <mergeCell ref="LJI31:LJJ31"/>
    <mergeCell ref="LJK31:LJL31"/>
    <mergeCell ref="LJM31:LJN31"/>
    <mergeCell ref="LJO31:LJP31"/>
    <mergeCell ref="LOG31:LOH31"/>
    <mergeCell ref="LOI31:LOJ31"/>
    <mergeCell ref="LOK31:LOL31"/>
    <mergeCell ref="LOM31:LON31"/>
    <mergeCell ref="LOO31:LOP31"/>
    <mergeCell ref="LNW31:LNX31"/>
    <mergeCell ref="LNY31:LNZ31"/>
    <mergeCell ref="LOA31:LOB31"/>
    <mergeCell ref="LOC31:LOD31"/>
    <mergeCell ref="LOE31:LOF31"/>
    <mergeCell ref="LNM31:LNN31"/>
    <mergeCell ref="LNO31:LNP31"/>
    <mergeCell ref="LNQ31:LNR31"/>
    <mergeCell ref="LNS31:LNT31"/>
    <mergeCell ref="LNU31:LNV31"/>
    <mergeCell ref="LNC31:LND31"/>
    <mergeCell ref="LNE31:LNF31"/>
    <mergeCell ref="LNG31:LNH31"/>
    <mergeCell ref="LNI31:LNJ31"/>
    <mergeCell ref="LNK31:LNL31"/>
    <mergeCell ref="LMS31:LMT31"/>
    <mergeCell ref="LMU31:LMV31"/>
    <mergeCell ref="LMW31:LMX31"/>
    <mergeCell ref="LMY31:LMZ31"/>
    <mergeCell ref="LNA31:LNB31"/>
    <mergeCell ref="LMI31:LMJ31"/>
    <mergeCell ref="LMK31:LML31"/>
    <mergeCell ref="LMM31:LMN31"/>
    <mergeCell ref="LMO31:LMP31"/>
    <mergeCell ref="LMQ31:LMR31"/>
    <mergeCell ref="LLY31:LLZ31"/>
    <mergeCell ref="LMA31:LMB31"/>
    <mergeCell ref="LMC31:LMD31"/>
    <mergeCell ref="LME31:LMF31"/>
    <mergeCell ref="LMG31:LMH31"/>
    <mergeCell ref="LQY31:LQZ31"/>
    <mergeCell ref="LRA31:LRB31"/>
    <mergeCell ref="LRC31:LRD31"/>
    <mergeCell ref="LRE31:LRF31"/>
    <mergeCell ref="LRG31:LRH31"/>
    <mergeCell ref="LQO31:LQP31"/>
    <mergeCell ref="LQQ31:LQR31"/>
    <mergeCell ref="LQS31:LQT31"/>
    <mergeCell ref="LQU31:LQV31"/>
    <mergeCell ref="LQW31:LQX31"/>
    <mergeCell ref="LQE31:LQF31"/>
    <mergeCell ref="LQG31:LQH31"/>
    <mergeCell ref="LQI31:LQJ31"/>
    <mergeCell ref="LQK31:LQL31"/>
    <mergeCell ref="LQM31:LQN31"/>
    <mergeCell ref="LPU31:LPV31"/>
    <mergeCell ref="LPW31:LPX31"/>
    <mergeCell ref="LPY31:LPZ31"/>
    <mergeCell ref="LQA31:LQB31"/>
    <mergeCell ref="LQC31:LQD31"/>
    <mergeCell ref="LPK31:LPL31"/>
    <mergeCell ref="LPM31:LPN31"/>
    <mergeCell ref="LPO31:LPP31"/>
    <mergeCell ref="LPQ31:LPR31"/>
    <mergeCell ref="LPS31:LPT31"/>
    <mergeCell ref="LPA31:LPB31"/>
    <mergeCell ref="LPC31:LPD31"/>
    <mergeCell ref="LPE31:LPF31"/>
    <mergeCell ref="LPG31:LPH31"/>
    <mergeCell ref="LPI31:LPJ31"/>
    <mergeCell ref="LOQ31:LOR31"/>
    <mergeCell ref="LOS31:LOT31"/>
    <mergeCell ref="LOU31:LOV31"/>
    <mergeCell ref="LOW31:LOX31"/>
    <mergeCell ref="LOY31:LOZ31"/>
    <mergeCell ref="LTQ31:LTR31"/>
    <mergeCell ref="LTS31:LTT31"/>
    <mergeCell ref="LTU31:LTV31"/>
    <mergeCell ref="LTW31:LTX31"/>
    <mergeCell ref="LTY31:LTZ31"/>
    <mergeCell ref="LTG31:LTH31"/>
    <mergeCell ref="LTI31:LTJ31"/>
    <mergeCell ref="LTK31:LTL31"/>
    <mergeCell ref="LTM31:LTN31"/>
    <mergeCell ref="LTO31:LTP31"/>
    <mergeCell ref="LSW31:LSX31"/>
    <mergeCell ref="LSY31:LSZ31"/>
    <mergeCell ref="LTA31:LTB31"/>
    <mergeCell ref="LTC31:LTD31"/>
    <mergeCell ref="LTE31:LTF31"/>
    <mergeCell ref="LSM31:LSN31"/>
    <mergeCell ref="LSO31:LSP31"/>
    <mergeCell ref="LSQ31:LSR31"/>
    <mergeCell ref="LSS31:LST31"/>
    <mergeCell ref="LSU31:LSV31"/>
    <mergeCell ref="LSC31:LSD31"/>
    <mergeCell ref="LSE31:LSF31"/>
    <mergeCell ref="LSG31:LSH31"/>
    <mergeCell ref="LSI31:LSJ31"/>
    <mergeCell ref="LSK31:LSL31"/>
    <mergeCell ref="LRS31:LRT31"/>
    <mergeCell ref="LRU31:LRV31"/>
    <mergeCell ref="LRW31:LRX31"/>
    <mergeCell ref="LRY31:LRZ31"/>
    <mergeCell ref="LSA31:LSB31"/>
    <mergeCell ref="LRI31:LRJ31"/>
    <mergeCell ref="LRK31:LRL31"/>
    <mergeCell ref="LRM31:LRN31"/>
    <mergeCell ref="LRO31:LRP31"/>
    <mergeCell ref="LRQ31:LRR31"/>
    <mergeCell ref="LWI31:LWJ31"/>
    <mergeCell ref="LWK31:LWL31"/>
    <mergeCell ref="LWM31:LWN31"/>
    <mergeCell ref="LWO31:LWP31"/>
    <mergeCell ref="LWQ31:LWR31"/>
    <mergeCell ref="LVY31:LVZ31"/>
    <mergeCell ref="LWA31:LWB31"/>
    <mergeCell ref="LWC31:LWD31"/>
    <mergeCell ref="LWE31:LWF31"/>
    <mergeCell ref="LWG31:LWH31"/>
    <mergeCell ref="LVO31:LVP31"/>
    <mergeCell ref="LVQ31:LVR31"/>
    <mergeCell ref="LVS31:LVT31"/>
    <mergeCell ref="LVU31:LVV31"/>
    <mergeCell ref="LVW31:LVX31"/>
    <mergeCell ref="LVE31:LVF31"/>
    <mergeCell ref="LVG31:LVH31"/>
    <mergeCell ref="LVI31:LVJ31"/>
    <mergeCell ref="LVK31:LVL31"/>
    <mergeCell ref="LVM31:LVN31"/>
    <mergeCell ref="LUU31:LUV31"/>
    <mergeCell ref="LUW31:LUX31"/>
    <mergeCell ref="LUY31:LUZ31"/>
    <mergeCell ref="LVA31:LVB31"/>
    <mergeCell ref="LVC31:LVD31"/>
    <mergeCell ref="LUK31:LUL31"/>
    <mergeCell ref="LUM31:LUN31"/>
    <mergeCell ref="LUO31:LUP31"/>
    <mergeCell ref="LUQ31:LUR31"/>
    <mergeCell ref="LUS31:LUT31"/>
    <mergeCell ref="LUA31:LUB31"/>
    <mergeCell ref="LUC31:LUD31"/>
    <mergeCell ref="LUE31:LUF31"/>
    <mergeCell ref="LUG31:LUH31"/>
    <mergeCell ref="LUI31:LUJ31"/>
    <mergeCell ref="LZA31:LZB31"/>
    <mergeCell ref="LZC31:LZD31"/>
    <mergeCell ref="LZE31:LZF31"/>
    <mergeCell ref="LZG31:LZH31"/>
    <mergeCell ref="LZI31:LZJ31"/>
    <mergeCell ref="LYQ31:LYR31"/>
    <mergeCell ref="LYS31:LYT31"/>
    <mergeCell ref="LYU31:LYV31"/>
    <mergeCell ref="LYW31:LYX31"/>
    <mergeCell ref="LYY31:LYZ31"/>
    <mergeCell ref="LYG31:LYH31"/>
    <mergeCell ref="LYI31:LYJ31"/>
    <mergeCell ref="LYK31:LYL31"/>
    <mergeCell ref="LYM31:LYN31"/>
    <mergeCell ref="LYO31:LYP31"/>
    <mergeCell ref="LXW31:LXX31"/>
    <mergeCell ref="LXY31:LXZ31"/>
    <mergeCell ref="LYA31:LYB31"/>
    <mergeCell ref="LYC31:LYD31"/>
    <mergeCell ref="LYE31:LYF31"/>
    <mergeCell ref="LXM31:LXN31"/>
    <mergeCell ref="LXO31:LXP31"/>
    <mergeCell ref="LXQ31:LXR31"/>
    <mergeCell ref="LXS31:LXT31"/>
    <mergeCell ref="LXU31:LXV31"/>
    <mergeCell ref="LXC31:LXD31"/>
    <mergeCell ref="LXE31:LXF31"/>
    <mergeCell ref="LXG31:LXH31"/>
    <mergeCell ref="LXI31:LXJ31"/>
    <mergeCell ref="LXK31:LXL31"/>
    <mergeCell ref="LWS31:LWT31"/>
    <mergeCell ref="LWU31:LWV31"/>
    <mergeCell ref="LWW31:LWX31"/>
    <mergeCell ref="LWY31:LWZ31"/>
    <mergeCell ref="LXA31:LXB31"/>
    <mergeCell ref="MBS31:MBT31"/>
    <mergeCell ref="MBU31:MBV31"/>
    <mergeCell ref="MBW31:MBX31"/>
    <mergeCell ref="MBY31:MBZ31"/>
    <mergeCell ref="MCA31:MCB31"/>
    <mergeCell ref="MBI31:MBJ31"/>
    <mergeCell ref="MBK31:MBL31"/>
    <mergeCell ref="MBM31:MBN31"/>
    <mergeCell ref="MBO31:MBP31"/>
    <mergeCell ref="MBQ31:MBR31"/>
    <mergeCell ref="MAY31:MAZ31"/>
    <mergeCell ref="MBA31:MBB31"/>
    <mergeCell ref="MBC31:MBD31"/>
    <mergeCell ref="MBE31:MBF31"/>
    <mergeCell ref="MBG31:MBH31"/>
    <mergeCell ref="MAO31:MAP31"/>
    <mergeCell ref="MAQ31:MAR31"/>
    <mergeCell ref="MAS31:MAT31"/>
    <mergeCell ref="MAU31:MAV31"/>
    <mergeCell ref="MAW31:MAX31"/>
    <mergeCell ref="MAE31:MAF31"/>
    <mergeCell ref="MAG31:MAH31"/>
    <mergeCell ref="MAI31:MAJ31"/>
    <mergeCell ref="MAK31:MAL31"/>
    <mergeCell ref="MAM31:MAN31"/>
    <mergeCell ref="LZU31:LZV31"/>
    <mergeCell ref="LZW31:LZX31"/>
    <mergeCell ref="LZY31:LZZ31"/>
    <mergeCell ref="MAA31:MAB31"/>
    <mergeCell ref="MAC31:MAD31"/>
    <mergeCell ref="LZK31:LZL31"/>
    <mergeCell ref="LZM31:LZN31"/>
    <mergeCell ref="LZO31:LZP31"/>
    <mergeCell ref="LZQ31:LZR31"/>
    <mergeCell ref="LZS31:LZT31"/>
    <mergeCell ref="MEK31:MEL31"/>
    <mergeCell ref="MEM31:MEN31"/>
    <mergeCell ref="MEO31:MEP31"/>
    <mergeCell ref="MEQ31:MER31"/>
    <mergeCell ref="MES31:MET31"/>
    <mergeCell ref="MEA31:MEB31"/>
    <mergeCell ref="MEC31:MED31"/>
    <mergeCell ref="MEE31:MEF31"/>
    <mergeCell ref="MEG31:MEH31"/>
    <mergeCell ref="MEI31:MEJ31"/>
    <mergeCell ref="MDQ31:MDR31"/>
    <mergeCell ref="MDS31:MDT31"/>
    <mergeCell ref="MDU31:MDV31"/>
    <mergeCell ref="MDW31:MDX31"/>
    <mergeCell ref="MDY31:MDZ31"/>
    <mergeCell ref="MDG31:MDH31"/>
    <mergeCell ref="MDI31:MDJ31"/>
    <mergeCell ref="MDK31:MDL31"/>
    <mergeCell ref="MDM31:MDN31"/>
    <mergeCell ref="MDO31:MDP31"/>
    <mergeCell ref="MCW31:MCX31"/>
    <mergeCell ref="MCY31:MCZ31"/>
    <mergeCell ref="MDA31:MDB31"/>
    <mergeCell ref="MDC31:MDD31"/>
    <mergeCell ref="MDE31:MDF31"/>
    <mergeCell ref="MCM31:MCN31"/>
    <mergeCell ref="MCO31:MCP31"/>
    <mergeCell ref="MCQ31:MCR31"/>
    <mergeCell ref="MCS31:MCT31"/>
    <mergeCell ref="MCU31:MCV31"/>
    <mergeCell ref="MCC31:MCD31"/>
    <mergeCell ref="MCE31:MCF31"/>
    <mergeCell ref="MCG31:MCH31"/>
    <mergeCell ref="MCI31:MCJ31"/>
    <mergeCell ref="MCK31:MCL31"/>
    <mergeCell ref="MHC31:MHD31"/>
    <mergeCell ref="MHE31:MHF31"/>
    <mergeCell ref="MHG31:MHH31"/>
    <mergeCell ref="MHI31:MHJ31"/>
    <mergeCell ref="MHK31:MHL31"/>
    <mergeCell ref="MGS31:MGT31"/>
    <mergeCell ref="MGU31:MGV31"/>
    <mergeCell ref="MGW31:MGX31"/>
    <mergeCell ref="MGY31:MGZ31"/>
    <mergeCell ref="MHA31:MHB31"/>
    <mergeCell ref="MGI31:MGJ31"/>
    <mergeCell ref="MGK31:MGL31"/>
    <mergeCell ref="MGM31:MGN31"/>
    <mergeCell ref="MGO31:MGP31"/>
    <mergeCell ref="MGQ31:MGR31"/>
    <mergeCell ref="MFY31:MFZ31"/>
    <mergeCell ref="MGA31:MGB31"/>
    <mergeCell ref="MGC31:MGD31"/>
    <mergeCell ref="MGE31:MGF31"/>
    <mergeCell ref="MGG31:MGH31"/>
    <mergeCell ref="MFO31:MFP31"/>
    <mergeCell ref="MFQ31:MFR31"/>
    <mergeCell ref="MFS31:MFT31"/>
    <mergeCell ref="MFU31:MFV31"/>
    <mergeCell ref="MFW31:MFX31"/>
    <mergeCell ref="MFE31:MFF31"/>
    <mergeCell ref="MFG31:MFH31"/>
    <mergeCell ref="MFI31:MFJ31"/>
    <mergeCell ref="MFK31:MFL31"/>
    <mergeCell ref="MFM31:MFN31"/>
    <mergeCell ref="MEU31:MEV31"/>
    <mergeCell ref="MEW31:MEX31"/>
    <mergeCell ref="MEY31:MEZ31"/>
    <mergeCell ref="MFA31:MFB31"/>
    <mergeCell ref="MFC31:MFD31"/>
    <mergeCell ref="MJU31:MJV31"/>
    <mergeCell ref="MJW31:MJX31"/>
    <mergeCell ref="MJY31:MJZ31"/>
    <mergeCell ref="MKA31:MKB31"/>
    <mergeCell ref="MKC31:MKD31"/>
    <mergeCell ref="MJK31:MJL31"/>
    <mergeCell ref="MJM31:MJN31"/>
    <mergeCell ref="MJO31:MJP31"/>
    <mergeCell ref="MJQ31:MJR31"/>
    <mergeCell ref="MJS31:MJT31"/>
    <mergeCell ref="MJA31:MJB31"/>
    <mergeCell ref="MJC31:MJD31"/>
    <mergeCell ref="MJE31:MJF31"/>
    <mergeCell ref="MJG31:MJH31"/>
    <mergeCell ref="MJI31:MJJ31"/>
    <mergeCell ref="MIQ31:MIR31"/>
    <mergeCell ref="MIS31:MIT31"/>
    <mergeCell ref="MIU31:MIV31"/>
    <mergeCell ref="MIW31:MIX31"/>
    <mergeCell ref="MIY31:MIZ31"/>
    <mergeCell ref="MIG31:MIH31"/>
    <mergeCell ref="MII31:MIJ31"/>
    <mergeCell ref="MIK31:MIL31"/>
    <mergeCell ref="MIM31:MIN31"/>
    <mergeCell ref="MIO31:MIP31"/>
    <mergeCell ref="MHW31:MHX31"/>
    <mergeCell ref="MHY31:MHZ31"/>
    <mergeCell ref="MIA31:MIB31"/>
    <mergeCell ref="MIC31:MID31"/>
    <mergeCell ref="MIE31:MIF31"/>
    <mergeCell ref="MHM31:MHN31"/>
    <mergeCell ref="MHO31:MHP31"/>
    <mergeCell ref="MHQ31:MHR31"/>
    <mergeCell ref="MHS31:MHT31"/>
    <mergeCell ref="MHU31:MHV31"/>
    <mergeCell ref="MMM31:MMN31"/>
    <mergeCell ref="MMO31:MMP31"/>
    <mergeCell ref="MMQ31:MMR31"/>
    <mergeCell ref="MMS31:MMT31"/>
    <mergeCell ref="MMU31:MMV31"/>
    <mergeCell ref="MMC31:MMD31"/>
    <mergeCell ref="MME31:MMF31"/>
    <mergeCell ref="MMG31:MMH31"/>
    <mergeCell ref="MMI31:MMJ31"/>
    <mergeCell ref="MMK31:MML31"/>
    <mergeCell ref="MLS31:MLT31"/>
    <mergeCell ref="MLU31:MLV31"/>
    <mergeCell ref="MLW31:MLX31"/>
    <mergeCell ref="MLY31:MLZ31"/>
    <mergeCell ref="MMA31:MMB31"/>
    <mergeCell ref="MLI31:MLJ31"/>
    <mergeCell ref="MLK31:MLL31"/>
    <mergeCell ref="MLM31:MLN31"/>
    <mergeCell ref="MLO31:MLP31"/>
    <mergeCell ref="MLQ31:MLR31"/>
    <mergeCell ref="MKY31:MKZ31"/>
    <mergeCell ref="MLA31:MLB31"/>
    <mergeCell ref="MLC31:MLD31"/>
    <mergeCell ref="MLE31:MLF31"/>
    <mergeCell ref="MLG31:MLH31"/>
    <mergeCell ref="MKO31:MKP31"/>
    <mergeCell ref="MKQ31:MKR31"/>
    <mergeCell ref="MKS31:MKT31"/>
    <mergeCell ref="MKU31:MKV31"/>
    <mergeCell ref="MKW31:MKX31"/>
    <mergeCell ref="MKE31:MKF31"/>
    <mergeCell ref="MKG31:MKH31"/>
    <mergeCell ref="MKI31:MKJ31"/>
    <mergeCell ref="MKK31:MKL31"/>
    <mergeCell ref="MKM31:MKN31"/>
    <mergeCell ref="MPE31:MPF31"/>
    <mergeCell ref="MPG31:MPH31"/>
    <mergeCell ref="MPI31:MPJ31"/>
    <mergeCell ref="MPK31:MPL31"/>
    <mergeCell ref="MPM31:MPN31"/>
    <mergeCell ref="MOU31:MOV31"/>
    <mergeCell ref="MOW31:MOX31"/>
    <mergeCell ref="MOY31:MOZ31"/>
    <mergeCell ref="MPA31:MPB31"/>
    <mergeCell ref="MPC31:MPD31"/>
    <mergeCell ref="MOK31:MOL31"/>
    <mergeCell ref="MOM31:MON31"/>
    <mergeCell ref="MOO31:MOP31"/>
    <mergeCell ref="MOQ31:MOR31"/>
    <mergeCell ref="MOS31:MOT31"/>
    <mergeCell ref="MOA31:MOB31"/>
    <mergeCell ref="MOC31:MOD31"/>
    <mergeCell ref="MOE31:MOF31"/>
    <mergeCell ref="MOG31:MOH31"/>
    <mergeCell ref="MOI31:MOJ31"/>
    <mergeCell ref="MNQ31:MNR31"/>
    <mergeCell ref="MNS31:MNT31"/>
    <mergeCell ref="MNU31:MNV31"/>
    <mergeCell ref="MNW31:MNX31"/>
    <mergeCell ref="MNY31:MNZ31"/>
    <mergeCell ref="MNG31:MNH31"/>
    <mergeCell ref="MNI31:MNJ31"/>
    <mergeCell ref="MNK31:MNL31"/>
    <mergeCell ref="MNM31:MNN31"/>
    <mergeCell ref="MNO31:MNP31"/>
    <mergeCell ref="MMW31:MMX31"/>
    <mergeCell ref="MMY31:MMZ31"/>
    <mergeCell ref="MNA31:MNB31"/>
    <mergeCell ref="MNC31:MND31"/>
    <mergeCell ref="MNE31:MNF31"/>
    <mergeCell ref="MRW31:MRX31"/>
    <mergeCell ref="MRY31:MRZ31"/>
    <mergeCell ref="MSA31:MSB31"/>
    <mergeCell ref="MSC31:MSD31"/>
    <mergeCell ref="MSE31:MSF31"/>
    <mergeCell ref="MRM31:MRN31"/>
    <mergeCell ref="MRO31:MRP31"/>
    <mergeCell ref="MRQ31:MRR31"/>
    <mergeCell ref="MRS31:MRT31"/>
    <mergeCell ref="MRU31:MRV31"/>
    <mergeCell ref="MRC31:MRD31"/>
    <mergeCell ref="MRE31:MRF31"/>
    <mergeCell ref="MRG31:MRH31"/>
    <mergeCell ref="MRI31:MRJ31"/>
    <mergeCell ref="MRK31:MRL31"/>
    <mergeCell ref="MQS31:MQT31"/>
    <mergeCell ref="MQU31:MQV31"/>
    <mergeCell ref="MQW31:MQX31"/>
    <mergeCell ref="MQY31:MQZ31"/>
    <mergeCell ref="MRA31:MRB31"/>
    <mergeCell ref="MQI31:MQJ31"/>
    <mergeCell ref="MQK31:MQL31"/>
    <mergeCell ref="MQM31:MQN31"/>
    <mergeCell ref="MQO31:MQP31"/>
    <mergeCell ref="MQQ31:MQR31"/>
    <mergeCell ref="MPY31:MPZ31"/>
    <mergeCell ref="MQA31:MQB31"/>
    <mergeCell ref="MQC31:MQD31"/>
    <mergeCell ref="MQE31:MQF31"/>
    <mergeCell ref="MQG31:MQH31"/>
    <mergeCell ref="MPO31:MPP31"/>
    <mergeCell ref="MPQ31:MPR31"/>
    <mergeCell ref="MPS31:MPT31"/>
    <mergeCell ref="MPU31:MPV31"/>
    <mergeCell ref="MPW31:MPX31"/>
    <mergeCell ref="MUO31:MUP31"/>
    <mergeCell ref="MUQ31:MUR31"/>
    <mergeCell ref="MUS31:MUT31"/>
    <mergeCell ref="MUU31:MUV31"/>
    <mergeCell ref="MUW31:MUX31"/>
    <mergeCell ref="MUE31:MUF31"/>
    <mergeCell ref="MUG31:MUH31"/>
    <mergeCell ref="MUI31:MUJ31"/>
    <mergeCell ref="MUK31:MUL31"/>
    <mergeCell ref="MUM31:MUN31"/>
    <mergeCell ref="MTU31:MTV31"/>
    <mergeCell ref="MTW31:MTX31"/>
    <mergeCell ref="MTY31:MTZ31"/>
    <mergeCell ref="MUA31:MUB31"/>
    <mergeCell ref="MUC31:MUD31"/>
    <mergeCell ref="MTK31:MTL31"/>
    <mergeCell ref="MTM31:MTN31"/>
    <mergeCell ref="MTO31:MTP31"/>
    <mergeCell ref="MTQ31:MTR31"/>
    <mergeCell ref="MTS31:MTT31"/>
    <mergeCell ref="MTA31:MTB31"/>
    <mergeCell ref="MTC31:MTD31"/>
    <mergeCell ref="MTE31:MTF31"/>
    <mergeCell ref="MTG31:MTH31"/>
    <mergeCell ref="MTI31:MTJ31"/>
    <mergeCell ref="MSQ31:MSR31"/>
    <mergeCell ref="MSS31:MST31"/>
    <mergeCell ref="MSU31:MSV31"/>
    <mergeCell ref="MSW31:MSX31"/>
    <mergeCell ref="MSY31:MSZ31"/>
    <mergeCell ref="MSG31:MSH31"/>
    <mergeCell ref="MSI31:MSJ31"/>
    <mergeCell ref="MSK31:MSL31"/>
    <mergeCell ref="MSM31:MSN31"/>
    <mergeCell ref="MSO31:MSP31"/>
    <mergeCell ref="MXG31:MXH31"/>
    <mergeCell ref="MXI31:MXJ31"/>
    <mergeCell ref="MXK31:MXL31"/>
    <mergeCell ref="MXM31:MXN31"/>
    <mergeCell ref="MXO31:MXP31"/>
    <mergeCell ref="MWW31:MWX31"/>
    <mergeCell ref="MWY31:MWZ31"/>
    <mergeCell ref="MXA31:MXB31"/>
    <mergeCell ref="MXC31:MXD31"/>
    <mergeCell ref="MXE31:MXF31"/>
    <mergeCell ref="MWM31:MWN31"/>
    <mergeCell ref="MWO31:MWP31"/>
    <mergeCell ref="MWQ31:MWR31"/>
    <mergeCell ref="MWS31:MWT31"/>
    <mergeCell ref="MWU31:MWV31"/>
    <mergeCell ref="MWC31:MWD31"/>
    <mergeCell ref="MWE31:MWF31"/>
    <mergeCell ref="MWG31:MWH31"/>
    <mergeCell ref="MWI31:MWJ31"/>
    <mergeCell ref="MWK31:MWL31"/>
    <mergeCell ref="MVS31:MVT31"/>
    <mergeCell ref="MVU31:MVV31"/>
    <mergeCell ref="MVW31:MVX31"/>
    <mergeCell ref="MVY31:MVZ31"/>
    <mergeCell ref="MWA31:MWB31"/>
    <mergeCell ref="MVI31:MVJ31"/>
    <mergeCell ref="MVK31:MVL31"/>
    <mergeCell ref="MVM31:MVN31"/>
    <mergeCell ref="MVO31:MVP31"/>
    <mergeCell ref="MVQ31:MVR31"/>
    <mergeCell ref="MUY31:MUZ31"/>
    <mergeCell ref="MVA31:MVB31"/>
    <mergeCell ref="MVC31:MVD31"/>
    <mergeCell ref="MVE31:MVF31"/>
    <mergeCell ref="MVG31:MVH31"/>
    <mergeCell ref="MZY31:MZZ31"/>
    <mergeCell ref="NAA31:NAB31"/>
    <mergeCell ref="NAC31:NAD31"/>
    <mergeCell ref="NAE31:NAF31"/>
    <mergeCell ref="NAG31:NAH31"/>
    <mergeCell ref="MZO31:MZP31"/>
    <mergeCell ref="MZQ31:MZR31"/>
    <mergeCell ref="MZS31:MZT31"/>
    <mergeCell ref="MZU31:MZV31"/>
    <mergeCell ref="MZW31:MZX31"/>
    <mergeCell ref="MZE31:MZF31"/>
    <mergeCell ref="MZG31:MZH31"/>
    <mergeCell ref="MZI31:MZJ31"/>
    <mergeCell ref="MZK31:MZL31"/>
    <mergeCell ref="MZM31:MZN31"/>
    <mergeCell ref="MYU31:MYV31"/>
    <mergeCell ref="MYW31:MYX31"/>
    <mergeCell ref="MYY31:MYZ31"/>
    <mergeCell ref="MZA31:MZB31"/>
    <mergeCell ref="MZC31:MZD31"/>
    <mergeCell ref="MYK31:MYL31"/>
    <mergeCell ref="MYM31:MYN31"/>
    <mergeCell ref="MYO31:MYP31"/>
    <mergeCell ref="MYQ31:MYR31"/>
    <mergeCell ref="MYS31:MYT31"/>
    <mergeCell ref="MYA31:MYB31"/>
    <mergeCell ref="MYC31:MYD31"/>
    <mergeCell ref="MYE31:MYF31"/>
    <mergeCell ref="MYG31:MYH31"/>
    <mergeCell ref="MYI31:MYJ31"/>
    <mergeCell ref="MXQ31:MXR31"/>
    <mergeCell ref="MXS31:MXT31"/>
    <mergeCell ref="MXU31:MXV31"/>
    <mergeCell ref="MXW31:MXX31"/>
    <mergeCell ref="MXY31:MXZ31"/>
    <mergeCell ref="NCQ31:NCR31"/>
    <mergeCell ref="NCS31:NCT31"/>
    <mergeCell ref="NCU31:NCV31"/>
    <mergeCell ref="NCW31:NCX31"/>
    <mergeCell ref="NCY31:NCZ31"/>
    <mergeCell ref="NCG31:NCH31"/>
    <mergeCell ref="NCI31:NCJ31"/>
    <mergeCell ref="NCK31:NCL31"/>
    <mergeCell ref="NCM31:NCN31"/>
    <mergeCell ref="NCO31:NCP31"/>
    <mergeCell ref="NBW31:NBX31"/>
    <mergeCell ref="NBY31:NBZ31"/>
    <mergeCell ref="NCA31:NCB31"/>
    <mergeCell ref="NCC31:NCD31"/>
    <mergeCell ref="NCE31:NCF31"/>
    <mergeCell ref="NBM31:NBN31"/>
    <mergeCell ref="NBO31:NBP31"/>
    <mergeCell ref="NBQ31:NBR31"/>
    <mergeCell ref="NBS31:NBT31"/>
    <mergeCell ref="NBU31:NBV31"/>
    <mergeCell ref="NBC31:NBD31"/>
    <mergeCell ref="NBE31:NBF31"/>
    <mergeCell ref="NBG31:NBH31"/>
    <mergeCell ref="NBI31:NBJ31"/>
    <mergeCell ref="NBK31:NBL31"/>
    <mergeCell ref="NAS31:NAT31"/>
    <mergeCell ref="NAU31:NAV31"/>
    <mergeCell ref="NAW31:NAX31"/>
    <mergeCell ref="NAY31:NAZ31"/>
    <mergeCell ref="NBA31:NBB31"/>
    <mergeCell ref="NAI31:NAJ31"/>
    <mergeCell ref="NAK31:NAL31"/>
    <mergeCell ref="NAM31:NAN31"/>
    <mergeCell ref="NAO31:NAP31"/>
    <mergeCell ref="NAQ31:NAR31"/>
    <mergeCell ref="NFI31:NFJ31"/>
    <mergeCell ref="NFK31:NFL31"/>
    <mergeCell ref="NFM31:NFN31"/>
    <mergeCell ref="NFO31:NFP31"/>
    <mergeCell ref="NFQ31:NFR31"/>
    <mergeCell ref="NEY31:NEZ31"/>
    <mergeCell ref="NFA31:NFB31"/>
    <mergeCell ref="NFC31:NFD31"/>
    <mergeCell ref="NFE31:NFF31"/>
    <mergeCell ref="NFG31:NFH31"/>
    <mergeCell ref="NEO31:NEP31"/>
    <mergeCell ref="NEQ31:NER31"/>
    <mergeCell ref="NES31:NET31"/>
    <mergeCell ref="NEU31:NEV31"/>
    <mergeCell ref="NEW31:NEX31"/>
    <mergeCell ref="NEE31:NEF31"/>
    <mergeCell ref="NEG31:NEH31"/>
    <mergeCell ref="NEI31:NEJ31"/>
    <mergeCell ref="NEK31:NEL31"/>
    <mergeCell ref="NEM31:NEN31"/>
    <mergeCell ref="NDU31:NDV31"/>
    <mergeCell ref="NDW31:NDX31"/>
    <mergeCell ref="NDY31:NDZ31"/>
    <mergeCell ref="NEA31:NEB31"/>
    <mergeCell ref="NEC31:NED31"/>
    <mergeCell ref="NDK31:NDL31"/>
    <mergeCell ref="NDM31:NDN31"/>
    <mergeCell ref="NDO31:NDP31"/>
    <mergeCell ref="NDQ31:NDR31"/>
    <mergeCell ref="NDS31:NDT31"/>
    <mergeCell ref="NDA31:NDB31"/>
    <mergeCell ref="NDC31:NDD31"/>
    <mergeCell ref="NDE31:NDF31"/>
    <mergeCell ref="NDG31:NDH31"/>
    <mergeCell ref="NDI31:NDJ31"/>
    <mergeCell ref="NIA31:NIB31"/>
    <mergeCell ref="NIC31:NID31"/>
    <mergeCell ref="NIE31:NIF31"/>
    <mergeCell ref="NIG31:NIH31"/>
    <mergeCell ref="NII31:NIJ31"/>
    <mergeCell ref="NHQ31:NHR31"/>
    <mergeCell ref="NHS31:NHT31"/>
    <mergeCell ref="NHU31:NHV31"/>
    <mergeCell ref="NHW31:NHX31"/>
    <mergeCell ref="NHY31:NHZ31"/>
    <mergeCell ref="NHG31:NHH31"/>
    <mergeCell ref="NHI31:NHJ31"/>
    <mergeCell ref="NHK31:NHL31"/>
    <mergeCell ref="NHM31:NHN31"/>
    <mergeCell ref="NHO31:NHP31"/>
    <mergeCell ref="NGW31:NGX31"/>
    <mergeCell ref="NGY31:NGZ31"/>
    <mergeCell ref="NHA31:NHB31"/>
    <mergeCell ref="NHC31:NHD31"/>
    <mergeCell ref="NHE31:NHF31"/>
    <mergeCell ref="NGM31:NGN31"/>
    <mergeCell ref="NGO31:NGP31"/>
    <mergeCell ref="NGQ31:NGR31"/>
    <mergeCell ref="NGS31:NGT31"/>
    <mergeCell ref="NGU31:NGV31"/>
    <mergeCell ref="NGC31:NGD31"/>
    <mergeCell ref="NGE31:NGF31"/>
    <mergeCell ref="NGG31:NGH31"/>
    <mergeCell ref="NGI31:NGJ31"/>
    <mergeCell ref="NGK31:NGL31"/>
    <mergeCell ref="NFS31:NFT31"/>
    <mergeCell ref="NFU31:NFV31"/>
    <mergeCell ref="NFW31:NFX31"/>
    <mergeCell ref="NFY31:NFZ31"/>
    <mergeCell ref="NGA31:NGB31"/>
    <mergeCell ref="NKS31:NKT31"/>
    <mergeCell ref="NKU31:NKV31"/>
    <mergeCell ref="NKW31:NKX31"/>
    <mergeCell ref="NKY31:NKZ31"/>
    <mergeCell ref="NLA31:NLB31"/>
    <mergeCell ref="NKI31:NKJ31"/>
    <mergeCell ref="NKK31:NKL31"/>
    <mergeCell ref="NKM31:NKN31"/>
    <mergeCell ref="NKO31:NKP31"/>
    <mergeCell ref="NKQ31:NKR31"/>
    <mergeCell ref="NJY31:NJZ31"/>
    <mergeCell ref="NKA31:NKB31"/>
    <mergeCell ref="NKC31:NKD31"/>
    <mergeCell ref="NKE31:NKF31"/>
    <mergeCell ref="NKG31:NKH31"/>
    <mergeCell ref="NJO31:NJP31"/>
    <mergeCell ref="NJQ31:NJR31"/>
    <mergeCell ref="NJS31:NJT31"/>
    <mergeCell ref="NJU31:NJV31"/>
    <mergeCell ref="NJW31:NJX31"/>
    <mergeCell ref="NJE31:NJF31"/>
    <mergeCell ref="NJG31:NJH31"/>
    <mergeCell ref="NJI31:NJJ31"/>
    <mergeCell ref="NJK31:NJL31"/>
    <mergeCell ref="NJM31:NJN31"/>
    <mergeCell ref="NIU31:NIV31"/>
    <mergeCell ref="NIW31:NIX31"/>
    <mergeCell ref="NIY31:NIZ31"/>
    <mergeCell ref="NJA31:NJB31"/>
    <mergeCell ref="NJC31:NJD31"/>
    <mergeCell ref="NIK31:NIL31"/>
    <mergeCell ref="NIM31:NIN31"/>
    <mergeCell ref="NIO31:NIP31"/>
    <mergeCell ref="NIQ31:NIR31"/>
    <mergeCell ref="NIS31:NIT31"/>
    <mergeCell ref="NNK31:NNL31"/>
    <mergeCell ref="NNM31:NNN31"/>
    <mergeCell ref="NNO31:NNP31"/>
    <mergeCell ref="NNQ31:NNR31"/>
    <mergeCell ref="NNS31:NNT31"/>
    <mergeCell ref="NNA31:NNB31"/>
    <mergeCell ref="NNC31:NND31"/>
    <mergeCell ref="NNE31:NNF31"/>
    <mergeCell ref="NNG31:NNH31"/>
    <mergeCell ref="NNI31:NNJ31"/>
    <mergeCell ref="NMQ31:NMR31"/>
    <mergeCell ref="NMS31:NMT31"/>
    <mergeCell ref="NMU31:NMV31"/>
    <mergeCell ref="NMW31:NMX31"/>
    <mergeCell ref="NMY31:NMZ31"/>
    <mergeCell ref="NMG31:NMH31"/>
    <mergeCell ref="NMI31:NMJ31"/>
    <mergeCell ref="NMK31:NML31"/>
    <mergeCell ref="NMM31:NMN31"/>
    <mergeCell ref="NMO31:NMP31"/>
    <mergeCell ref="NLW31:NLX31"/>
    <mergeCell ref="NLY31:NLZ31"/>
    <mergeCell ref="NMA31:NMB31"/>
    <mergeCell ref="NMC31:NMD31"/>
    <mergeCell ref="NME31:NMF31"/>
    <mergeCell ref="NLM31:NLN31"/>
    <mergeCell ref="NLO31:NLP31"/>
    <mergeCell ref="NLQ31:NLR31"/>
    <mergeCell ref="NLS31:NLT31"/>
    <mergeCell ref="NLU31:NLV31"/>
    <mergeCell ref="NLC31:NLD31"/>
    <mergeCell ref="NLE31:NLF31"/>
    <mergeCell ref="NLG31:NLH31"/>
    <mergeCell ref="NLI31:NLJ31"/>
    <mergeCell ref="NLK31:NLL31"/>
    <mergeCell ref="NQC31:NQD31"/>
    <mergeCell ref="NQE31:NQF31"/>
    <mergeCell ref="NQG31:NQH31"/>
    <mergeCell ref="NQI31:NQJ31"/>
    <mergeCell ref="NQK31:NQL31"/>
    <mergeCell ref="NPS31:NPT31"/>
    <mergeCell ref="NPU31:NPV31"/>
    <mergeCell ref="NPW31:NPX31"/>
    <mergeCell ref="NPY31:NPZ31"/>
    <mergeCell ref="NQA31:NQB31"/>
    <mergeCell ref="NPI31:NPJ31"/>
    <mergeCell ref="NPK31:NPL31"/>
    <mergeCell ref="NPM31:NPN31"/>
    <mergeCell ref="NPO31:NPP31"/>
    <mergeCell ref="NPQ31:NPR31"/>
    <mergeCell ref="NOY31:NOZ31"/>
    <mergeCell ref="NPA31:NPB31"/>
    <mergeCell ref="NPC31:NPD31"/>
    <mergeCell ref="NPE31:NPF31"/>
    <mergeCell ref="NPG31:NPH31"/>
    <mergeCell ref="NOO31:NOP31"/>
    <mergeCell ref="NOQ31:NOR31"/>
    <mergeCell ref="NOS31:NOT31"/>
    <mergeCell ref="NOU31:NOV31"/>
    <mergeCell ref="NOW31:NOX31"/>
    <mergeCell ref="NOE31:NOF31"/>
    <mergeCell ref="NOG31:NOH31"/>
    <mergeCell ref="NOI31:NOJ31"/>
    <mergeCell ref="NOK31:NOL31"/>
    <mergeCell ref="NOM31:NON31"/>
    <mergeCell ref="NNU31:NNV31"/>
    <mergeCell ref="NNW31:NNX31"/>
    <mergeCell ref="NNY31:NNZ31"/>
    <mergeCell ref="NOA31:NOB31"/>
    <mergeCell ref="NOC31:NOD31"/>
    <mergeCell ref="NSU31:NSV31"/>
    <mergeCell ref="NSW31:NSX31"/>
    <mergeCell ref="NSY31:NSZ31"/>
    <mergeCell ref="NTA31:NTB31"/>
    <mergeCell ref="NTC31:NTD31"/>
    <mergeCell ref="NSK31:NSL31"/>
    <mergeCell ref="NSM31:NSN31"/>
    <mergeCell ref="NSO31:NSP31"/>
    <mergeCell ref="NSQ31:NSR31"/>
    <mergeCell ref="NSS31:NST31"/>
    <mergeCell ref="NSA31:NSB31"/>
    <mergeCell ref="NSC31:NSD31"/>
    <mergeCell ref="NSE31:NSF31"/>
    <mergeCell ref="NSG31:NSH31"/>
    <mergeCell ref="NSI31:NSJ31"/>
    <mergeCell ref="NRQ31:NRR31"/>
    <mergeCell ref="NRS31:NRT31"/>
    <mergeCell ref="NRU31:NRV31"/>
    <mergeCell ref="NRW31:NRX31"/>
    <mergeCell ref="NRY31:NRZ31"/>
    <mergeCell ref="NRG31:NRH31"/>
    <mergeCell ref="NRI31:NRJ31"/>
    <mergeCell ref="NRK31:NRL31"/>
    <mergeCell ref="NRM31:NRN31"/>
    <mergeCell ref="NRO31:NRP31"/>
    <mergeCell ref="NQW31:NQX31"/>
    <mergeCell ref="NQY31:NQZ31"/>
    <mergeCell ref="NRA31:NRB31"/>
    <mergeCell ref="NRC31:NRD31"/>
    <mergeCell ref="NRE31:NRF31"/>
    <mergeCell ref="NQM31:NQN31"/>
    <mergeCell ref="NQO31:NQP31"/>
    <mergeCell ref="NQQ31:NQR31"/>
    <mergeCell ref="NQS31:NQT31"/>
    <mergeCell ref="NQU31:NQV31"/>
    <mergeCell ref="NVM31:NVN31"/>
    <mergeCell ref="NVO31:NVP31"/>
    <mergeCell ref="NVQ31:NVR31"/>
    <mergeCell ref="NVS31:NVT31"/>
    <mergeCell ref="NVU31:NVV31"/>
    <mergeCell ref="NVC31:NVD31"/>
    <mergeCell ref="NVE31:NVF31"/>
    <mergeCell ref="NVG31:NVH31"/>
    <mergeCell ref="NVI31:NVJ31"/>
    <mergeCell ref="NVK31:NVL31"/>
    <mergeCell ref="NUS31:NUT31"/>
    <mergeCell ref="NUU31:NUV31"/>
    <mergeCell ref="NUW31:NUX31"/>
    <mergeCell ref="NUY31:NUZ31"/>
    <mergeCell ref="NVA31:NVB31"/>
    <mergeCell ref="NUI31:NUJ31"/>
    <mergeCell ref="NUK31:NUL31"/>
    <mergeCell ref="NUM31:NUN31"/>
    <mergeCell ref="NUO31:NUP31"/>
    <mergeCell ref="NUQ31:NUR31"/>
    <mergeCell ref="NTY31:NTZ31"/>
    <mergeCell ref="NUA31:NUB31"/>
    <mergeCell ref="NUC31:NUD31"/>
    <mergeCell ref="NUE31:NUF31"/>
    <mergeCell ref="NUG31:NUH31"/>
    <mergeCell ref="NTO31:NTP31"/>
    <mergeCell ref="NTQ31:NTR31"/>
    <mergeCell ref="NTS31:NTT31"/>
    <mergeCell ref="NTU31:NTV31"/>
    <mergeCell ref="NTW31:NTX31"/>
    <mergeCell ref="NTE31:NTF31"/>
    <mergeCell ref="NTG31:NTH31"/>
    <mergeCell ref="NTI31:NTJ31"/>
    <mergeCell ref="NTK31:NTL31"/>
    <mergeCell ref="NTM31:NTN31"/>
    <mergeCell ref="NYE31:NYF31"/>
    <mergeCell ref="NYG31:NYH31"/>
    <mergeCell ref="NYI31:NYJ31"/>
    <mergeCell ref="NYK31:NYL31"/>
    <mergeCell ref="NYM31:NYN31"/>
    <mergeCell ref="NXU31:NXV31"/>
    <mergeCell ref="NXW31:NXX31"/>
    <mergeCell ref="NXY31:NXZ31"/>
    <mergeCell ref="NYA31:NYB31"/>
    <mergeCell ref="NYC31:NYD31"/>
    <mergeCell ref="NXK31:NXL31"/>
    <mergeCell ref="NXM31:NXN31"/>
    <mergeCell ref="NXO31:NXP31"/>
    <mergeCell ref="NXQ31:NXR31"/>
    <mergeCell ref="NXS31:NXT31"/>
    <mergeCell ref="NXA31:NXB31"/>
    <mergeCell ref="NXC31:NXD31"/>
    <mergeCell ref="NXE31:NXF31"/>
    <mergeCell ref="NXG31:NXH31"/>
    <mergeCell ref="NXI31:NXJ31"/>
    <mergeCell ref="NWQ31:NWR31"/>
    <mergeCell ref="NWS31:NWT31"/>
    <mergeCell ref="NWU31:NWV31"/>
    <mergeCell ref="NWW31:NWX31"/>
    <mergeCell ref="NWY31:NWZ31"/>
    <mergeCell ref="NWG31:NWH31"/>
    <mergeCell ref="NWI31:NWJ31"/>
    <mergeCell ref="NWK31:NWL31"/>
    <mergeCell ref="NWM31:NWN31"/>
    <mergeCell ref="NWO31:NWP31"/>
    <mergeCell ref="NVW31:NVX31"/>
    <mergeCell ref="NVY31:NVZ31"/>
    <mergeCell ref="NWA31:NWB31"/>
    <mergeCell ref="NWC31:NWD31"/>
    <mergeCell ref="NWE31:NWF31"/>
    <mergeCell ref="OAW31:OAX31"/>
    <mergeCell ref="OAY31:OAZ31"/>
    <mergeCell ref="OBA31:OBB31"/>
    <mergeCell ref="OBC31:OBD31"/>
    <mergeCell ref="OBE31:OBF31"/>
    <mergeCell ref="OAM31:OAN31"/>
    <mergeCell ref="OAO31:OAP31"/>
    <mergeCell ref="OAQ31:OAR31"/>
    <mergeCell ref="OAS31:OAT31"/>
    <mergeCell ref="OAU31:OAV31"/>
    <mergeCell ref="OAC31:OAD31"/>
    <mergeCell ref="OAE31:OAF31"/>
    <mergeCell ref="OAG31:OAH31"/>
    <mergeCell ref="OAI31:OAJ31"/>
    <mergeCell ref="OAK31:OAL31"/>
    <mergeCell ref="NZS31:NZT31"/>
    <mergeCell ref="NZU31:NZV31"/>
    <mergeCell ref="NZW31:NZX31"/>
    <mergeCell ref="NZY31:NZZ31"/>
    <mergeCell ref="OAA31:OAB31"/>
    <mergeCell ref="NZI31:NZJ31"/>
    <mergeCell ref="NZK31:NZL31"/>
    <mergeCell ref="NZM31:NZN31"/>
    <mergeCell ref="NZO31:NZP31"/>
    <mergeCell ref="NZQ31:NZR31"/>
    <mergeCell ref="NYY31:NYZ31"/>
    <mergeCell ref="NZA31:NZB31"/>
    <mergeCell ref="NZC31:NZD31"/>
    <mergeCell ref="NZE31:NZF31"/>
    <mergeCell ref="NZG31:NZH31"/>
    <mergeCell ref="NYO31:NYP31"/>
    <mergeCell ref="NYQ31:NYR31"/>
    <mergeCell ref="NYS31:NYT31"/>
    <mergeCell ref="NYU31:NYV31"/>
    <mergeCell ref="NYW31:NYX31"/>
    <mergeCell ref="ODO31:ODP31"/>
    <mergeCell ref="ODQ31:ODR31"/>
    <mergeCell ref="ODS31:ODT31"/>
    <mergeCell ref="ODU31:ODV31"/>
    <mergeCell ref="ODW31:ODX31"/>
    <mergeCell ref="ODE31:ODF31"/>
    <mergeCell ref="ODG31:ODH31"/>
    <mergeCell ref="ODI31:ODJ31"/>
    <mergeCell ref="ODK31:ODL31"/>
    <mergeCell ref="ODM31:ODN31"/>
    <mergeCell ref="OCU31:OCV31"/>
    <mergeCell ref="OCW31:OCX31"/>
    <mergeCell ref="OCY31:OCZ31"/>
    <mergeCell ref="ODA31:ODB31"/>
    <mergeCell ref="ODC31:ODD31"/>
    <mergeCell ref="OCK31:OCL31"/>
    <mergeCell ref="OCM31:OCN31"/>
    <mergeCell ref="OCO31:OCP31"/>
    <mergeCell ref="OCQ31:OCR31"/>
    <mergeCell ref="OCS31:OCT31"/>
    <mergeCell ref="OCA31:OCB31"/>
    <mergeCell ref="OCC31:OCD31"/>
    <mergeCell ref="OCE31:OCF31"/>
    <mergeCell ref="OCG31:OCH31"/>
    <mergeCell ref="OCI31:OCJ31"/>
    <mergeCell ref="OBQ31:OBR31"/>
    <mergeCell ref="OBS31:OBT31"/>
    <mergeCell ref="OBU31:OBV31"/>
    <mergeCell ref="OBW31:OBX31"/>
    <mergeCell ref="OBY31:OBZ31"/>
    <mergeCell ref="OBG31:OBH31"/>
    <mergeCell ref="OBI31:OBJ31"/>
    <mergeCell ref="OBK31:OBL31"/>
    <mergeCell ref="OBM31:OBN31"/>
    <mergeCell ref="OBO31:OBP31"/>
    <mergeCell ref="OGG31:OGH31"/>
    <mergeCell ref="OGI31:OGJ31"/>
    <mergeCell ref="OGK31:OGL31"/>
    <mergeCell ref="OGM31:OGN31"/>
    <mergeCell ref="OGO31:OGP31"/>
    <mergeCell ref="OFW31:OFX31"/>
    <mergeCell ref="OFY31:OFZ31"/>
    <mergeCell ref="OGA31:OGB31"/>
    <mergeCell ref="OGC31:OGD31"/>
    <mergeCell ref="OGE31:OGF31"/>
    <mergeCell ref="OFM31:OFN31"/>
    <mergeCell ref="OFO31:OFP31"/>
    <mergeCell ref="OFQ31:OFR31"/>
    <mergeCell ref="OFS31:OFT31"/>
    <mergeCell ref="OFU31:OFV31"/>
    <mergeCell ref="OFC31:OFD31"/>
    <mergeCell ref="OFE31:OFF31"/>
    <mergeCell ref="OFG31:OFH31"/>
    <mergeCell ref="OFI31:OFJ31"/>
    <mergeCell ref="OFK31:OFL31"/>
    <mergeCell ref="OES31:OET31"/>
    <mergeCell ref="OEU31:OEV31"/>
    <mergeCell ref="OEW31:OEX31"/>
    <mergeCell ref="OEY31:OEZ31"/>
    <mergeCell ref="OFA31:OFB31"/>
    <mergeCell ref="OEI31:OEJ31"/>
    <mergeCell ref="OEK31:OEL31"/>
    <mergeCell ref="OEM31:OEN31"/>
    <mergeCell ref="OEO31:OEP31"/>
    <mergeCell ref="OEQ31:OER31"/>
    <mergeCell ref="ODY31:ODZ31"/>
    <mergeCell ref="OEA31:OEB31"/>
    <mergeCell ref="OEC31:OED31"/>
    <mergeCell ref="OEE31:OEF31"/>
    <mergeCell ref="OEG31:OEH31"/>
    <mergeCell ref="OIY31:OIZ31"/>
    <mergeCell ref="OJA31:OJB31"/>
    <mergeCell ref="OJC31:OJD31"/>
    <mergeCell ref="OJE31:OJF31"/>
    <mergeCell ref="OJG31:OJH31"/>
    <mergeCell ref="OIO31:OIP31"/>
    <mergeCell ref="OIQ31:OIR31"/>
    <mergeCell ref="OIS31:OIT31"/>
    <mergeCell ref="OIU31:OIV31"/>
    <mergeCell ref="OIW31:OIX31"/>
    <mergeCell ref="OIE31:OIF31"/>
    <mergeCell ref="OIG31:OIH31"/>
    <mergeCell ref="OII31:OIJ31"/>
    <mergeCell ref="OIK31:OIL31"/>
    <mergeCell ref="OIM31:OIN31"/>
    <mergeCell ref="OHU31:OHV31"/>
    <mergeCell ref="OHW31:OHX31"/>
    <mergeCell ref="OHY31:OHZ31"/>
    <mergeCell ref="OIA31:OIB31"/>
    <mergeCell ref="OIC31:OID31"/>
    <mergeCell ref="OHK31:OHL31"/>
    <mergeCell ref="OHM31:OHN31"/>
    <mergeCell ref="OHO31:OHP31"/>
    <mergeCell ref="OHQ31:OHR31"/>
    <mergeCell ref="OHS31:OHT31"/>
    <mergeCell ref="OHA31:OHB31"/>
    <mergeCell ref="OHC31:OHD31"/>
    <mergeCell ref="OHE31:OHF31"/>
    <mergeCell ref="OHG31:OHH31"/>
    <mergeCell ref="OHI31:OHJ31"/>
    <mergeCell ref="OGQ31:OGR31"/>
    <mergeCell ref="OGS31:OGT31"/>
    <mergeCell ref="OGU31:OGV31"/>
    <mergeCell ref="OGW31:OGX31"/>
    <mergeCell ref="OGY31:OGZ31"/>
    <mergeCell ref="OLQ31:OLR31"/>
    <mergeCell ref="OLS31:OLT31"/>
    <mergeCell ref="OLU31:OLV31"/>
    <mergeCell ref="OLW31:OLX31"/>
    <mergeCell ref="OLY31:OLZ31"/>
    <mergeCell ref="OLG31:OLH31"/>
    <mergeCell ref="OLI31:OLJ31"/>
    <mergeCell ref="OLK31:OLL31"/>
    <mergeCell ref="OLM31:OLN31"/>
    <mergeCell ref="OLO31:OLP31"/>
    <mergeCell ref="OKW31:OKX31"/>
    <mergeCell ref="OKY31:OKZ31"/>
    <mergeCell ref="OLA31:OLB31"/>
    <mergeCell ref="OLC31:OLD31"/>
    <mergeCell ref="OLE31:OLF31"/>
    <mergeCell ref="OKM31:OKN31"/>
    <mergeCell ref="OKO31:OKP31"/>
    <mergeCell ref="OKQ31:OKR31"/>
    <mergeCell ref="OKS31:OKT31"/>
    <mergeCell ref="OKU31:OKV31"/>
    <mergeCell ref="OKC31:OKD31"/>
    <mergeCell ref="OKE31:OKF31"/>
    <mergeCell ref="OKG31:OKH31"/>
    <mergeCell ref="OKI31:OKJ31"/>
    <mergeCell ref="OKK31:OKL31"/>
    <mergeCell ref="OJS31:OJT31"/>
    <mergeCell ref="OJU31:OJV31"/>
    <mergeCell ref="OJW31:OJX31"/>
    <mergeCell ref="OJY31:OJZ31"/>
    <mergeCell ref="OKA31:OKB31"/>
    <mergeCell ref="OJI31:OJJ31"/>
    <mergeCell ref="OJK31:OJL31"/>
    <mergeCell ref="OJM31:OJN31"/>
    <mergeCell ref="OJO31:OJP31"/>
    <mergeCell ref="OJQ31:OJR31"/>
    <mergeCell ref="OOI31:OOJ31"/>
    <mergeCell ref="OOK31:OOL31"/>
    <mergeCell ref="OOM31:OON31"/>
    <mergeCell ref="OOO31:OOP31"/>
    <mergeCell ref="OOQ31:OOR31"/>
    <mergeCell ref="ONY31:ONZ31"/>
    <mergeCell ref="OOA31:OOB31"/>
    <mergeCell ref="OOC31:OOD31"/>
    <mergeCell ref="OOE31:OOF31"/>
    <mergeCell ref="OOG31:OOH31"/>
    <mergeCell ref="ONO31:ONP31"/>
    <mergeCell ref="ONQ31:ONR31"/>
    <mergeCell ref="ONS31:ONT31"/>
    <mergeCell ref="ONU31:ONV31"/>
    <mergeCell ref="ONW31:ONX31"/>
    <mergeCell ref="ONE31:ONF31"/>
    <mergeCell ref="ONG31:ONH31"/>
    <mergeCell ref="ONI31:ONJ31"/>
    <mergeCell ref="ONK31:ONL31"/>
    <mergeCell ref="ONM31:ONN31"/>
    <mergeCell ref="OMU31:OMV31"/>
    <mergeCell ref="OMW31:OMX31"/>
    <mergeCell ref="OMY31:OMZ31"/>
    <mergeCell ref="ONA31:ONB31"/>
    <mergeCell ref="ONC31:OND31"/>
    <mergeCell ref="OMK31:OML31"/>
    <mergeCell ref="OMM31:OMN31"/>
    <mergeCell ref="OMO31:OMP31"/>
    <mergeCell ref="OMQ31:OMR31"/>
    <mergeCell ref="OMS31:OMT31"/>
    <mergeCell ref="OMA31:OMB31"/>
    <mergeCell ref="OMC31:OMD31"/>
    <mergeCell ref="OME31:OMF31"/>
    <mergeCell ref="OMG31:OMH31"/>
    <mergeCell ref="OMI31:OMJ31"/>
    <mergeCell ref="ORA31:ORB31"/>
    <mergeCell ref="ORC31:ORD31"/>
    <mergeCell ref="ORE31:ORF31"/>
    <mergeCell ref="ORG31:ORH31"/>
    <mergeCell ref="ORI31:ORJ31"/>
    <mergeCell ref="OQQ31:OQR31"/>
    <mergeCell ref="OQS31:OQT31"/>
    <mergeCell ref="OQU31:OQV31"/>
    <mergeCell ref="OQW31:OQX31"/>
    <mergeCell ref="OQY31:OQZ31"/>
    <mergeCell ref="OQG31:OQH31"/>
    <mergeCell ref="OQI31:OQJ31"/>
    <mergeCell ref="OQK31:OQL31"/>
    <mergeCell ref="OQM31:OQN31"/>
    <mergeCell ref="OQO31:OQP31"/>
    <mergeCell ref="OPW31:OPX31"/>
    <mergeCell ref="OPY31:OPZ31"/>
    <mergeCell ref="OQA31:OQB31"/>
    <mergeCell ref="OQC31:OQD31"/>
    <mergeCell ref="OQE31:OQF31"/>
    <mergeCell ref="OPM31:OPN31"/>
    <mergeCell ref="OPO31:OPP31"/>
    <mergeCell ref="OPQ31:OPR31"/>
    <mergeCell ref="OPS31:OPT31"/>
    <mergeCell ref="OPU31:OPV31"/>
    <mergeCell ref="OPC31:OPD31"/>
    <mergeCell ref="OPE31:OPF31"/>
    <mergeCell ref="OPG31:OPH31"/>
    <mergeCell ref="OPI31:OPJ31"/>
    <mergeCell ref="OPK31:OPL31"/>
    <mergeCell ref="OOS31:OOT31"/>
    <mergeCell ref="OOU31:OOV31"/>
    <mergeCell ref="OOW31:OOX31"/>
    <mergeCell ref="OOY31:OOZ31"/>
    <mergeCell ref="OPA31:OPB31"/>
    <mergeCell ref="OTS31:OTT31"/>
    <mergeCell ref="OTU31:OTV31"/>
    <mergeCell ref="OTW31:OTX31"/>
    <mergeCell ref="OTY31:OTZ31"/>
    <mergeCell ref="OUA31:OUB31"/>
    <mergeCell ref="OTI31:OTJ31"/>
    <mergeCell ref="OTK31:OTL31"/>
    <mergeCell ref="OTM31:OTN31"/>
    <mergeCell ref="OTO31:OTP31"/>
    <mergeCell ref="OTQ31:OTR31"/>
    <mergeCell ref="OSY31:OSZ31"/>
    <mergeCell ref="OTA31:OTB31"/>
    <mergeCell ref="OTC31:OTD31"/>
    <mergeCell ref="OTE31:OTF31"/>
    <mergeCell ref="OTG31:OTH31"/>
    <mergeCell ref="OSO31:OSP31"/>
    <mergeCell ref="OSQ31:OSR31"/>
    <mergeCell ref="OSS31:OST31"/>
    <mergeCell ref="OSU31:OSV31"/>
    <mergeCell ref="OSW31:OSX31"/>
    <mergeCell ref="OSE31:OSF31"/>
    <mergeCell ref="OSG31:OSH31"/>
    <mergeCell ref="OSI31:OSJ31"/>
    <mergeCell ref="OSK31:OSL31"/>
    <mergeCell ref="OSM31:OSN31"/>
    <mergeCell ref="ORU31:ORV31"/>
    <mergeCell ref="ORW31:ORX31"/>
    <mergeCell ref="ORY31:ORZ31"/>
    <mergeCell ref="OSA31:OSB31"/>
    <mergeCell ref="OSC31:OSD31"/>
    <mergeCell ref="ORK31:ORL31"/>
    <mergeCell ref="ORM31:ORN31"/>
    <mergeCell ref="ORO31:ORP31"/>
    <mergeCell ref="ORQ31:ORR31"/>
    <mergeCell ref="ORS31:ORT31"/>
    <mergeCell ref="OWK31:OWL31"/>
    <mergeCell ref="OWM31:OWN31"/>
    <mergeCell ref="OWO31:OWP31"/>
    <mergeCell ref="OWQ31:OWR31"/>
    <mergeCell ref="OWS31:OWT31"/>
    <mergeCell ref="OWA31:OWB31"/>
    <mergeCell ref="OWC31:OWD31"/>
    <mergeCell ref="OWE31:OWF31"/>
    <mergeCell ref="OWG31:OWH31"/>
    <mergeCell ref="OWI31:OWJ31"/>
    <mergeCell ref="OVQ31:OVR31"/>
    <mergeCell ref="OVS31:OVT31"/>
    <mergeCell ref="OVU31:OVV31"/>
    <mergeCell ref="OVW31:OVX31"/>
    <mergeCell ref="OVY31:OVZ31"/>
    <mergeCell ref="OVG31:OVH31"/>
    <mergeCell ref="OVI31:OVJ31"/>
    <mergeCell ref="OVK31:OVL31"/>
    <mergeCell ref="OVM31:OVN31"/>
    <mergeCell ref="OVO31:OVP31"/>
    <mergeCell ref="OUW31:OUX31"/>
    <mergeCell ref="OUY31:OUZ31"/>
    <mergeCell ref="OVA31:OVB31"/>
    <mergeCell ref="OVC31:OVD31"/>
    <mergeCell ref="OVE31:OVF31"/>
    <mergeCell ref="OUM31:OUN31"/>
    <mergeCell ref="OUO31:OUP31"/>
    <mergeCell ref="OUQ31:OUR31"/>
    <mergeCell ref="OUS31:OUT31"/>
    <mergeCell ref="OUU31:OUV31"/>
    <mergeCell ref="OUC31:OUD31"/>
    <mergeCell ref="OUE31:OUF31"/>
    <mergeCell ref="OUG31:OUH31"/>
    <mergeCell ref="OUI31:OUJ31"/>
    <mergeCell ref="OUK31:OUL31"/>
    <mergeCell ref="OZC31:OZD31"/>
    <mergeCell ref="OZE31:OZF31"/>
    <mergeCell ref="OZG31:OZH31"/>
    <mergeCell ref="OZI31:OZJ31"/>
    <mergeCell ref="OZK31:OZL31"/>
    <mergeCell ref="OYS31:OYT31"/>
    <mergeCell ref="OYU31:OYV31"/>
    <mergeCell ref="OYW31:OYX31"/>
    <mergeCell ref="OYY31:OYZ31"/>
    <mergeCell ref="OZA31:OZB31"/>
    <mergeCell ref="OYI31:OYJ31"/>
    <mergeCell ref="OYK31:OYL31"/>
    <mergeCell ref="OYM31:OYN31"/>
    <mergeCell ref="OYO31:OYP31"/>
    <mergeCell ref="OYQ31:OYR31"/>
    <mergeCell ref="OXY31:OXZ31"/>
    <mergeCell ref="OYA31:OYB31"/>
    <mergeCell ref="OYC31:OYD31"/>
    <mergeCell ref="OYE31:OYF31"/>
    <mergeCell ref="OYG31:OYH31"/>
    <mergeCell ref="OXO31:OXP31"/>
    <mergeCell ref="OXQ31:OXR31"/>
    <mergeCell ref="OXS31:OXT31"/>
    <mergeCell ref="OXU31:OXV31"/>
    <mergeCell ref="OXW31:OXX31"/>
    <mergeCell ref="OXE31:OXF31"/>
    <mergeCell ref="OXG31:OXH31"/>
    <mergeCell ref="OXI31:OXJ31"/>
    <mergeCell ref="OXK31:OXL31"/>
    <mergeCell ref="OXM31:OXN31"/>
    <mergeCell ref="OWU31:OWV31"/>
    <mergeCell ref="OWW31:OWX31"/>
    <mergeCell ref="OWY31:OWZ31"/>
    <mergeCell ref="OXA31:OXB31"/>
    <mergeCell ref="OXC31:OXD31"/>
    <mergeCell ref="PBU31:PBV31"/>
    <mergeCell ref="PBW31:PBX31"/>
    <mergeCell ref="PBY31:PBZ31"/>
    <mergeCell ref="PCA31:PCB31"/>
    <mergeCell ref="PCC31:PCD31"/>
    <mergeCell ref="PBK31:PBL31"/>
    <mergeCell ref="PBM31:PBN31"/>
    <mergeCell ref="PBO31:PBP31"/>
    <mergeCell ref="PBQ31:PBR31"/>
    <mergeCell ref="PBS31:PBT31"/>
    <mergeCell ref="PBA31:PBB31"/>
    <mergeCell ref="PBC31:PBD31"/>
    <mergeCell ref="PBE31:PBF31"/>
    <mergeCell ref="PBG31:PBH31"/>
    <mergeCell ref="PBI31:PBJ31"/>
    <mergeCell ref="PAQ31:PAR31"/>
    <mergeCell ref="PAS31:PAT31"/>
    <mergeCell ref="PAU31:PAV31"/>
    <mergeCell ref="PAW31:PAX31"/>
    <mergeCell ref="PAY31:PAZ31"/>
    <mergeCell ref="PAG31:PAH31"/>
    <mergeCell ref="PAI31:PAJ31"/>
    <mergeCell ref="PAK31:PAL31"/>
    <mergeCell ref="PAM31:PAN31"/>
    <mergeCell ref="PAO31:PAP31"/>
    <mergeCell ref="OZW31:OZX31"/>
    <mergeCell ref="OZY31:OZZ31"/>
    <mergeCell ref="PAA31:PAB31"/>
    <mergeCell ref="PAC31:PAD31"/>
    <mergeCell ref="PAE31:PAF31"/>
    <mergeCell ref="OZM31:OZN31"/>
    <mergeCell ref="OZO31:OZP31"/>
    <mergeCell ref="OZQ31:OZR31"/>
    <mergeCell ref="OZS31:OZT31"/>
    <mergeCell ref="OZU31:OZV31"/>
    <mergeCell ref="PEM31:PEN31"/>
    <mergeCell ref="PEO31:PEP31"/>
    <mergeCell ref="PEQ31:PER31"/>
    <mergeCell ref="PES31:PET31"/>
    <mergeCell ref="PEU31:PEV31"/>
    <mergeCell ref="PEC31:PED31"/>
    <mergeCell ref="PEE31:PEF31"/>
    <mergeCell ref="PEG31:PEH31"/>
    <mergeCell ref="PEI31:PEJ31"/>
    <mergeCell ref="PEK31:PEL31"/>
    <mergeCell ref="PDS31:PDT31"/>
    <mergeCell ref="PDU31:PDV31"/>
    <mergeCell ref="PDW31:PDX31"/>
    <mergeCell ref="PDY31:PDZ31"/>
    <mergeCell ref="PEA31:PEB31"/>
    <mergeCell ref="PDI31:PDJ31"/>
    <mergeCell ref="PDK31:PDL31"/>
    <mergeCell ref="PDM31:PDN31"/>
    <mergeCell ref="PDO31:PDP31"/>
    <mergeCell ref="PDQ31:PDR31"/>
    <mergeCell ref="PCY31:PCZ31"/>
    <mergeCell ref="PDA31:PDB31"/>
    <mergeCell ref="PDC31:PDD31"/>
    <mergeCell ref="PDE31:PDF31"/>
    <mergeCell ref="PDG31:PDH31"/>
    <mergeCell ref="PCO31:PCP31"/>
    <mergeCell ref="PCQ31:PCR31"/>
    <mergeCell ref="PCS31:PCT31"/>
    <mergeCell ref="PCU31:PCV31"/>
    <mergeCell ref="PCW31:PCX31"/>
    <mergeCell ref="PCE31:PCF31"/>
    <mergeCell ref="PCG31:PCH31"/>
    <mergeCell ref="PCI31:PCJ31"/>
    <mergeCell ref="PCK31:PCL31"/>
    <mergeCell ref="PCM31:PCN31"/>
    <mergeCell ref="PHE31:PHF31"/>
    <mergeCell ref="PHG31:PHH31"/>
    <mergeCell ref="PHI31:PHJ31"/>
    <mergeCell ref="PHK31:PHL31"/>
    <mergeCell ref="PHM31:PHN31"/>
    <mergeCell ref="PGU31:PGV31"/>
    <mergeCell ref="PGW31:PGX31"/>
    <mergeCell ref="PGY31:PGZ31"/>
    <mergeCell ref="PHA31:PHB31"/>
    <mergeCell ref="PHC31:PHD31"/>
    <mergeCell ref="PGK31:PGL31"/>
    <mergeCell ref="PGM31:PGN31"/>
    <mergeCell ref="PGO31:PGP31"/>
    <mergeCell ref="PGQ31:PGR31"/>
    <mergeCell ref="PGS31:PGT31"/>
    <mergeCell ref="PGA31:PGB31"/>
    <mergeCell ref="PGC31:PGD31"/>
    <mergeCell ref="PGE31:PGF31"/>
    <mergeCell ref="PGG31:PGH31"/>
    <mergeCell ref="PGI31:PGJ31"/>
    <mergeCell ref="PFQ31:PFR31"/>
    <mergeCell ref="PFS31:PFT31"/>
    <mergeCell ref="PFU31:PFV31"/>
    <mergeCell ref="PFW31:PFX31"/>
    <mergeCell ref="PFY31:PFZ31"/>
    <mergeCell ref="PFG31:PFH31"/>
    <mergeCell ref="PFI31:PFJ31"/>
    <mergeCell ref="PFK31:PFL31"/>
    <mergeCell ref="PFM31:PFN31"/>
    <mergeCell ref="PFO31:PFP31"/>
    <mergeCell ref="PEW31:PEX31"/>
    <mergeCell ref="PEY31:PEZ31"/>
    <mergeCell ref="PFA31:PFB31"/>
    <mergeCell ref="PFC31:PFD31"/>
    <mergeCell ref="PFE31:PFF31"/>
    <mergeCell ref="PJW31:PJX31"/>
    <mergeCell ref="PJY31:PJZ31"/>
    <mergeCell ref="PKA31:PKB31"/>
    <mergeCell ref="PKC31:PKD31"/>
    <mergeCell ref="PKE31:PKF31"/>
    <mergeCell ref="PJM31:PJN31"/>
    <mergeCell ref="PJO31:PJP31"/>
    <mergeCell ref="PJQ31:PJR31"/>
    <mergeCell ref="PJS31:PJT31"/>
    <mergeCell ref="PJU31:PJV31"/>
    <mergeCell ref="PJC31:PJD31"/>
    <mergeCell ref="PJE31:PJF31"/>
    <mergeCell ref="PJG31:PJH31"/>
    <mergeCell ref="PJI31:PJJ31"/>
    <mergeCell ref="PJK31:PJL31"/>
    <mergeCell ref="PIS31:PIT31"/>
    <mergeCell ref="PIU31:PIV31"/>
    <mergeCell ref="PIW31:PIX31"/>
    <mergeCell ref="PIY31:PIZ31"/>
    <mergeCell ref="PJA31:PJB31"/>
    <mergeCell ref="PII31:PIJ31"/>
    <mergeCell ref="PIK31:PIL31"/>
    <mergeCell ref="PIM31:PIN31"/>
    <mergeCell ref="PIO31:PIP31"/>
    <mergeCell ref="PIQ31:PIR31"/>
    <mergeCell ref="PHY31:PHZ31"/>
    <mergeCell ref="PIA31:PIB31"/>
    <mergeCell ref="PIC31:PID31"/>
    <mergeCell ref="PIE31:PIF31"/>
    <mergeCell ref="PIG31:PIH31"/>
    <mergeCell ref="PHO31:PHP31"/>
    <mergeCell ref="PHQ31:PHR31"/>
    <mergeCell ref="PHS31:PHT31"/>
    <mergeCell ref="PHU31:PHV31"/>
    <mergeCell ref="PHW31:PHX31"/>
    <mergeCell ref="PMO31:PMP31"/>
    <mergeCell ref="PMQ31:PMR31"/>
    <mergeCell ref="PMS31:PMT31"/>
    <mergeCell ref="PMU31:PMV31"/>
    <mergeCell ref="PMW31:PMX31"/>
    <mergeCell ref="PME31:PMF31"/>
    <mergeCell ref="PMG31:PMH31"/>
    <mergeCell ref="PMI31:PMJ31"/>
    <mergeCell ref="PMK31:PML31"/>
    <mergeCell ref="PMM31:PMN31"/>
    <mergeCell ref="PLU31:PLV31"/>
    <mergeCell ref="PLW31:PLX31"/>
    <mergeCell ref="PLY31:PLZ31"/>
    <mergeCell ref="PMA31:PMB31"/>
    <mergeCell ref="PMC31:PMD31"/>
    <mergeCell ref="PLK31:PLL31"/>
    <mergeCell ref="PLM31:PLN31"/>
    <mergeCell ref="PLO31:PLP31"/>
    <mergeCell ref="PLQ31:PLR31"/>
    <mergeCell ref="PLS31:PLT31"/>
    <mergeCell ref="PLA31:PLB31"/>
    <mergeCell ref="PLC31:PLD31"/>
    <mergeCell ref="PLE31:PLF31"/>
    <mergeCell ref="PLG31:PLH31"/>
    <mergeCell ref="PLI31:PLJ31"/>
    <mergeCell ref="PKQ31:PKR31"/>
    <mergeCell ref="PKS31:PKT31"/>
    <mergeCell ref="PKU31:PKV31"/>
    <mergeCell ref="PKW31:PKX31"/>
    <mergeCell ref="PKY31:PKZ31"/>
    <mergeCell ref="PKG31:PKH31"/>
    <mergeCell ref="PKI31:PKJ31"/>
    <mergeCell ref="PKK31:PKL31"/>
    <mergeCell ref="PKM31:PKN31"/>
    <mergeCell ref="PKO31:PKP31"/>
    <mergeCell ref="PPG31:PPH31"/>
    <mergeCell ref="PPI31:PPJ31"/>
    <mergeCell ref="PPK31:PPL31"/>
    <mergeCell ref="PPM31:PPN31"/>
    <mergeCell ref="PPO31:PPP31"/>
    <mergeCell ref="POW31:POX31"/>
    <mergeCell ref="POY31:POZ31"/>
    <mergeCell ref="PPA31:PPB31"/>
    <mergeCell ref="PPC31:PPD31"/>
    <mergeCell ref="PPE31:PPF31"/>
    <mergeCell ref="POM31:PON31"/>
    <mergeCell ref="POO31:POP31"/>
    <mergeCell ref="POQ31:POR31"/>
    <mergeCell ref="POS31:POT31"/>
    <mergeCell ref="POU31:POV31"/>
    <mergeCell ref="POC31:POD31"/>
    <mergeCell ref="POE31:POF31"/>
    <mergeCell ref="POG31:POH31"/>
    <mergeCell ref="POI31:POJ31"/>
    <mergeCell ref="POK31:POL31"/>
    <mergeCell ref="PNS31:PNT31"/>
    <mergeCell ref="PNU31:PNV31"/>
    <mergeCell ref="PNW31:PNX31"/>
    <mergeCell ref="PNY31:PNZ31"/>
    <mergeCell ref="POA31:POB31"/>
    <mergeCell ref="PNI31:PNJ31"/>
    <mergeCell ref="PNK31:PNL31"/>
    <mergeCell ref="PNM31:PNN31"/>
    <mergeCell ref="PNO31:PNP31"/>
    <mergeCell ref="PNQ31:PNR31"/>
    <mergeCell ref="PMY31:PMZ31"/>
    <mergeCell ref="PNA31:PNB31"/>
    <mergeCell ref="PNC31:PND31"/>
    <mergeCell ref="PNE31:PNF31"/>
    <mergeCell ref="PNG31:PNH31"/>
    <mergeCell ref="PRY31:PRZ31"/>
    <mergeCell ref="PSA31:PSB31"/>
    <mergeCell ref="PSC31:PSD31"/>
    <mergeCell ref="PSE31:PSF31"/>
    <mergeCell ref="PSG31:PSH31"/>
    <mergeCell ref="PRO31:PRP31"/>
    <mergeCell ref="PRQ31:PRR31"/>
    <mergeCell ref="PRS31:PRT31"/>
    <mergeCell ref="PRU31:PRV31"/>
    <mergeCell ref="PRW31:PRX31"/>
    <mergeCell ref="PRE31:PRF31"/>
    <mergeCell ref="PRG31:PRH31"/>
    <mergeCell ref="PRI31:PRJ31"/>
    <mergeCell ref="PRK31:PRL31"/>
    <mergeCell ref="PRM31:PRN31"/>
    <mergeCell ref="PQU31:PQV31"/>
    <mergeCell ref="PQW31:PQX31"/>
    <mergeCell ref="PQY31:PQZ31"/>
    <mergeCell ref="PRA31:PRB31"/>
    <mergeCell ref="PRC31:PRD31"/>
    <mergeCell ref="PQK31:PQL31"/>
    <mergeCell ref="PQM31:PQN31"/>
    <mergeCell ref="PQO31:PQP31"/>
    <mergeCell ref="PQQ31:PQR31"/>
    <mergeCell ref="PQS31:PQT31"/>
    <mergeCell ref="PQA31:PQB31"/>
    <mergeCell ref="PQC31:PQD31"/>
    <mergeCell ref="PQE31:PQF31"/>
    <mergeCell ref="PQG31:PQH31"/>
    <mergeCell ref="PQI31:PQJ31"/>
    <mergeCell ref="PPQ31:PPR31"/>
    <mergeCell ref="PPS31:PPT31"/>
    <mergeCell ref="PPU31:PPV31"/>
    <mergeCell ref="PPW31:PPX31"/>
    <mergeCell ref="PPY31:PPZ31"/>
    <mergeCell ref="PUQ31:PUR31"/>
    <mergeCell ref="PUS31:PUT31"/>
    <mergeCell ref="PUU31:PUV31"/>
    <mergeCell ref="PUW31:PUX31"/>
    <mergeCell ref="PUY31:PUZ31"/>
    <mergeCell ref="PUG31:PUH31"/>
    <mergeCell ref="PUI31:PUJ31"/>
    <mergeCell ref="PUK31:PUL31"/>
    <mergeCell ref="PUM31:PUN31"/>
    <mergeCell ref="PUO31:PUP31"/>
    <mergeCell ref="PTW31:PTX31"/>
    <mergeCell ref="PTY31:PTZ31"/>
    <mergeCell ref="PUA31:PUB31"/>
    <mergeCell ref="PUC31:PUD31"/>
    <mergeCell ref="PUE31:PUF31"/>
    <mergeCell ref="PTM31:PTN31"/>
    <mergeCell ref="PTO31:PTP31"/>
    <mergeCell ref="PTQ31:PTR31"/>
    <mergeCell ref="PTS31:PTT31"/>
    <mergeCell ref="PTU31:PTV31"/>
    <mergeCell ref="PTC31:PTD31"/>
    <mergeCell ref="PTE31:PTF31"/>
    <mergeCell ref="PTG31:PTH31"/>
    <mergeCell ref="PTI31:PTJ31"/>
    <mergeCell ref="PTK31:PTL31"/>
    <mergeCell ref="PSS31:PST31"/>
    <mergeCell ref="PSU31:PSV31"/>
    <mergeCell ref="PSW31:PSX31"/>
    <mergeCell ref="PSY31:PSZ31"/>
    <mergeCell ref="PTA31:PTB31"/>
    <mergeCell ref="PSI31:PSJ31"/>
    <mergeCell ref="PSK31:PSL31"/>
    <mergeCell ref="PSM31:PSN31"/>
    <mergeCell ref="PSO31:PSP31"/>
    <mergeCell ref="PSQ31:PSR31"/>
    <mergeCell ref="PXI31:PXJ31"/>
    <mergeCell ref="PXK31:PXL31"/>
    <mergeCell ref="PXM31:PXN31"/>
    <mergeCell ref="PXO31:PXP31"/>
    <mergeCell ref="PXQ31:PXR31"/>
    <mergeCell ref="PWY31:PWZ31"/>
    <mergeCell ref="PXA31:PXB31"/>
    <mergeCell ref="PXC31:PXD31"/>
    <mergeCell ref="PXE31:PXF31"/>
    <mergeCell ref="PXG31:PXH31"/>
    <mergeCell ref="PWO31:PWP31"/>
    <mergeCell ref="PWQ31:PWR31"/>
    <mergeCell ref="PWS31:PWT31"/>
    <mergeCell ref="PWU31:PWV31"/>
    <mergeCell ref="PWW31:PWX31"/>
    <mergeCell ref="PWE31:PWF31"/>
    <mergeCell ref="PWG31:PWH31"/>
    <mergeCell ref="PWI31:PWJ31"/>
    <mergeCell ref="PWK31:PWL31"/>
    <mergeCell ref="PWM31:PWN31"/>
    <mergeCell ref="PVU31:PVV31"/>
    <mergeCell ref="PVW31:PVX31"/>
    <mergeCell ref="PVY31:PVZ31"/>
    <mergeCell ref="PWA31:PWB31"/>
    <mergeCell ref="PWC31:PWD31"/>
    <mergeCell ref="PVK31:PVL31"/>
    <mergeCell ref="PVM31:PVN31"/>
    <mergeCell ref="PVO31:PVP31"/>
    <mergeCell ref="PVQ31:PVR31"/>
    <mergeCell ref="PVS31:PVT31"/>
    <mergeCell ref="PVA31:PVB31"/>
    <mergeCell ref="PVC31:PVD31"/>
    <mergeCell ref="PVE31:PVF31"/>
    <mergeCell ref="PVG31:PVH31"/>
    <mergeCell ref="PVI31:PVJ31"/>
    <mergeCell ref="QAA31:QAB31"/>
    <mergeCell ref="QAC31:QAD31"/>
    <mergeCell ref="QAE31:QAF31"/>
    <mergeCell ref="QAG31:QAH31"/>
    <mergeCell ref="QAI31:QAJ31"/>
    <mergeCell ref="PZQ31:PZR31"/>
    <mergeCell ref="PZS31:PZT31"/>
    <mergeCell ref="PZU31:PZV31"/>
    <mergeCell ref="PZW31:PZX31"/>
    <mergeCell ref="PZY31:PZZ31"/>
    <mergeCell ref="PZG31:PZH31"/>
    <mergeCell ref="PZI31:PZJ31"/>
    <mergeCell ref="PZK31:PZL31"/>
    <mergeCell ref="PZM31:PZN31"/>
    <mergeCell ref="PZO31:PZP31"/>
    <mergeCell ref="PYW31:PYX31"/>
    <mergeCell ref="PYY31:PYZ31"/>
    <mergeCell ref="PZA31:PZB31"/>
    <mergeCell ref="PZC31:PZD31"/>
    <mergeCell ref="PZE31:PZF31"/>
    <mergeCell ref="PYM31:PYN31"/>
    <mergeCell ref="PYO31:PYP31"/>
    <mergeCell ref="PYQ31:PYR31"/>
    <mergeCell ref="PYS31:PYT31"/>
    <mergeCell ref="PYU31:PYV31"/>
    <mergeCell ref="PYC31:PYD31"/>
    <mergeCell ref="PYE31:PYF31"/>
    <mergeCell ref="PYG31:PYH31"/>
    <mergeCell ref="PYI31:PYJ31"/>
    <mergeCell ref="PYK31:PYL31"/>
    <mergeCell ref="PXS31:PXT31"/>
    <mergeCell ref="PXU31:PXV31"/>
    <mergeCell ref="PXW31:PXX31"/>
    <mergeCell ref="PXY31:PXZ31"/>
    <mergeCell ref="PYA31:PYB31"/>
    <mergeCell ref="QCS31:QCT31"/>
    <mergeCell ref="QCU31:QCV31"/>
    <mergeCell ref="QCW31:QCX31"/>
    <mergeCell ref="QCY31:QCZ31"/>
    <mergeCell ref="QDA31:QDB31"/>
    <mergeCell ref="QCI31:QCJ31"/>
    <mergeCell ref="QCK31:QCL31"/>
    <mergeCell ref="QCM31:QCN31"/>
    <mergeCell ref="QCO31:QCP31"/>
    <mergeCell ref="QCQ31:QCR31"/>
    <mergeCell ref="QBY31:QBZ31"/>
    <mergeCell ref="QCA31:QCB31"/>
    <mergeCell ref="QCC31:QCD31"/>
    <mergeCell ref="QCE31:QCF31"/>
    <mergeCell ref="QCG31:QCH31"/>
    <mergeCell ref="QBO31:QBP31"/>
    <mergeCell ref="QBQ31:QBR31"/>
    <mergeCell ref="QBS31:QBT31"/>
    <mergeCell ref="QBU31:QBV31"/>
    <mergeCell ref="QBW31:QBX31"/>
    <mergeCell ref="QBE31:QBF31"/>
    <mergeCell ref="QBG31:QBH31"/>
    <mergeCell ref="QBI31:QBJ31"/>
    <mergeCell ref="QBK31:QBL31"/>
    <mergeCell ref="QBM31:QBN31"/>
    <mergeCell ref="QAU31:QAV31"/>
    <mergeCell ref="QAW31:QAX31"/>
    <mergeCell ref="QAY31:QAZ31"/>
    <mergeCell ref="QBA31:QBB31"/>
    <mergeCell ref="QBC31:QBD31"/>
    <mergeCell ref="QAK31:QAL31"/>
    <mergeCell ref="QAM31:QAN31"/>
    <mergeCell ref="QAO31:QAP31"/>
    <mergeCell ref="QAQ31:QAR31"/>
    <mergeCell ref="QAS31:QAT31"/>
    <mergeCell ref="QFK31:QFL31"/>
    <mergeCell ref="QFM31:QFN31"/>
    <mergeCell ref="QFO31:QFP31"/>
    <mergeCell ref="QFQ31:QFR31"/>
    <mergeCell ref="QFS31:QFT31"/>
    <mergeCell ref="QFA31:QFB31"/>
    <mergeCell ref="QFC31:QFD31"/>
    <mergeCell ref="QFE31:QFF31"/>
    <mergeCell ref="QFG31:QFH31"/>
    <mergeCell ref="QFI31:QFJ31"/>
    <mergeCell ref="QEQ31:QER31"/>
    <mergeCell ref="QES31:QET31"/>
    <mergeCell ref="QEU31:QEV31"/>
    <mergeCell ref="QEW31:QEX31"/>
    <mergeCell ref="QEY31:QEZ31"/>
    <mergeCell ref="QEG31:QEH31"/>
    <mergeCell ref="QEI31:QEJ31"/>
    <mergeCell ref="QEK31:QEL31"/>
    <mergeCell ref="QEM31:QEN31"/>
    <mergeCell ref="QEO31:QEP31"/>
    <mergeCell ref="QDW31:QDX31"/>
    <mergeCell ref="QDY31:QDZ31"/>
    <mergeCell ref="QEA31:QEB31"/>
    <mergeCell ref="QEC31:QED31"/>
    <mergeCell ref="QEE31:QEF31"/>
    <mergeCell ref="QDM31:QDN31"/>
    <mergeCell ref="QDO31:QDP31"/>
    <mergeCell ref="QDQ31:QDR31"/>
    <mergeCell ref="QDS31:QDT31"/>
    <mergeCell ref="QDU31:QDV31"/>
    <mergeCell ref="QDC31:QDD31"/>
    <mergeCell ref="QDE31:QDF31"/>
    <mergeCell ref="QDG31:QDH31"/>
    <mergeCell ref="QDI31:QDJ31"/>
    <mergeCell ref="QDK31:QDL31"/>
    <mergeCell ref="QIC31:QID31"/>
    <mergeCell ref="QIE31:QIF31"/>
    <mergeCell ref="QIG31:QIH31"/>
    <mergeCell ref="QII31:QIJ31"/>
    <mergeCell ref="QIK31:QIL31"/>
    <mergeCell ref="QHS31:QHT31"/>
    <mergeCell ref="QHU31:QHV31"/>
    <mergeCell ref="QHW31:QHX31"/>
    <mergeCell ref="QHY31:QHZ31"/>
    <mergeCell ref="QIA31:QIB31"/>
    <mergeCell ref="QHI31:QHJ31"/>
    <mergeCell ref="QHK31:QHL31"/>
    <mergeCell ref="QHM31:QHN31"/>
    <mergeCell ref="QHO31:QHP31"/>
    <mergeCell ref="QHQ31:QHR31"/>
    <mergeCell ref="QGY31:QGZ31"/>
    <mergeCell ref="QHA31:QHB31"/>
    <mergeCell ref="QHC31:QHD31"/>
    <mergeCell ref="QHE31:QHF31"/>
    <mergeCell ref="QHG31:QHH31"/>
    <mergeCell ref="QGO31:QGP31"/>
    <mergeCell ref="QGQ31:QGR31"/>
    <mergeCell ref="QGS31:QGT31"/>
    <mergeCell ref="QGU31:QGV31"/>
    <mergeCell ref="QGW31:QGX31"/>
    <mergeCell ref="QGE31:QGF31"/>
    <mergeCell ref="QGG31:QGH31"/>
    <mergeCell ref="QGI31:QGJ31"/>
    <mergeCell ref="QGK31:QGL31"/>
    <mergeCell ref="QGM31:QGN31"/>
    <mergeCell ref="QFU31:QFV31"/>
    <mergeCell ref="QFW31:QFX31"/>
    <mergeCell ref="QFY31:QFZ31"/>
    <mergeCell ref="QGA31:QGB31"/>
    <mergeCell ref="QGC31:QGD31"/>
    <mergeCell ref="QKU31:QKV31"/>
    <mergeCell ref="QKW31:QKX31"/>
    <mergeCell ref="QKY31:QKZ31"/>
    <mergeCell ref="QLA31:QLB31"/>
    <mergeCell ref="QLC31:QLD31"/>
    <mergeCell ref="QKK31:QKL31"/>
    <mergeCell ref="QKM31:QKN31"/>
    <mergeCell ref="QKO31:QKP31"/>
    <mergeCell ref="QKQ31:QKR31"/>
    <mergeCell ref="QKS31:QKT31"/>
    <mergeCell ref="QKA31:QKB31"/>
    <mergeCell ref="QKC31:QKD31"/>
    <mergeCell ref="QKE31:QKF31"/>
    <mergeCell ref="QKG31:QKH31"/>
    <mergeCell ref="QKI31:QKJ31"/>
    <mergeCell ref="QJQ31:QJR31"/>
    <mergeCell ref="QJS31:QJT31"/>
    <mergeCell ref="QJU31:QJV31"/>
    <mergeCell ref="QJW31:QJX31"/>
    <mergeCell ref="QJY31:QJZ31"/>
    <mergeCell ref="QJG31:QJH31"/>
    <mergeCell ref="QJI31:QJJ31"/>
    <mergeCell ref="QJK31:QJL31"/>
    <mergeCell ref="QJM31:QJN31"/>
    <mergeCell ref="QJO31:QJP31"/>
    <mergeCell ref="QIW31:QIX31"/>
    <mergeCell ref="QIY31:QIZ31"/>
    <mergeCell ref="QJA31:QJB31"/>
    <mergeCell ref="QJC31:QJD31"/>
    <mergeCell ref="QJE31:QJF31"/>
    <mergeCell ref="QIM31:QIN31"/>
    <mergeCell ref="QIO31:QIP31"/>
    <mergeCell ref="QIQ31:QIR31"/>
    <mergeCell ref="QIS31:QIT31"/>
    <mergeCell ref="QIU31:QIV31"/>
    <mergeCell ref="QNM31:QNN31"/>
    <mergeCell ref="QNO31:QNP31"/>
    <mergeCell ref="QNQ31:QNR31"/>
    <mergeCell ref="QNS31:QNT31"/>
    <mergeCell ref="QNU31:QNV31"/>
    <mergeCell ref="QNC31:QND31"/>
    <mergeCell ref="QNE31:QNF31"/>
    <mergeCell ref="QNG31:QNH31"/>
    <mergeCell ref="QNI31:QNJ31"/>
    <mergeCell ref="QNK31:QNL31"/>
    <mergeCell ref="QMS31:QMT31"/>
    <mergeCell ref="QMU31:QMV31"/>
    <mergeCell ref="QMW31:QMX31"/>
    <mergeCell ref="QMY31:QMZ31"/>
    <mergeCell ref="QNA31:QNB31"/>
    <mergeCell ref="QMI31:QMJ31"/>
    <mergeCell ref="QMK31:QML31"/>
    <mergeCell ref="QMM31:QMN31"/>
    <mergeCell ref="QMO31:QMP31"/>
    <mergeCell ref="QMQ31:QMR31"/>
    <mergeCell ref="QLY31:QLZ31"/>
    <mergeCell ref="QMA31:QMB31"/>
    <mergeCell ref="QMC31:QMD31"/>
    <mergeCell ref="QME31:QMF31"/>
    <mergeCell ref="QMG31:QMH31"/>
    <mergeCell ref="QLO31:QLP31"/>
    <mergeCell ref="QLQ31:QLR31"/>
    <mergeCell ref="QLS31:QLT31"/>
    <mergeCell ref="QLU31:QLV31"/>
    <mergeCell ref="QLW31:QLX31"/>
    <mergeCell ref="QLE31:QLF31"/>
    <mergeCell ref="QLG31:QLH31"/>
    <mergeCell ref="QLI31:QLJ31"/>
    <mergeCell ref="QLK31:QLL31"/>
    <mergeCell ref="QLM31:QLN31"/>
    <mergeCell ref="QQE31:QQF31"/>
    <mergeCell ref="QQG31:QQH31"/>
    <mergeCell ref="QQI31:QQJ31"/>
    <mergeCell ref="QQK31:QQL31"/>
    <mergeCell ref="QQM31:QQN31"/>
    <mergeCell ref="QPU31:QPV31"/>
    <mergeCell ref="QPW31:QPX31"/>
    <mergeCell ref="QPY31:QPZ31"/>
    <mergeCell ref="QQA31:QQB31"/>
    <mergeCell ref="QQC31:QQD31"/>
    <mergeCell ref="QPK31:QPL31"/>
    <mergeCell ref="QPM31:QPN31"/>
    <mergeCell ref="QPO31:QPP31"/>
    <mergeCell ref="QPQ31:QPR31"/>
    <mergeCell ref="QPS31:QPT31"/>
    <mergeCell ref="QPA31:QPB31"/>
    <mergeCell ref="QPC31:QPD31"/>
    <mergeCell ref="QPE31:QPF31"/>
    <mergeCell ref="QPG31:QPH31"/>
    <mergeCell ref="QPI31:QPJ31"/>
    <mergeCell ref="QOQ31:QOR31"/>
    <mergeCell ref="QOS31:QOT31"/>
    <mergeCell ref="QOU31:QOV31"/>
    <mergeCell ref="QOW31:QOX31"/>
    <mergeCell ref="QOY31:QOZ31"/>
    <mergeCell ref="QOG31:QOH31"/>
    <mergeCell ref="QOI31:QOJ31"/>
    <mergeCell ref="QOK31:QOL31"/>
    <mergeCell ref="QOM31:QON31"/>
    <mergeCell ref="QOO31:QOP31"/>
    <mergeCell ref="QNW31:QNX31"/>
    <mergeCell ref="QNY31:QNZ31"/>
    <mergeCell ref="QOA31:QOB31"/>
    <mergeCell ref="QOC31:QOD31"/>
    <mergeCell ref="QOE31:QOF31"/>
    <mergeCell ref="QSW31:QSX31"/>
    <mergeCell ref="QSY31:QSZ31"/>
    <mergeCell ref="QTA31:QTB31"/>
    <mergeCell ref="QTC31:QTD31"/>
    <mergeCell ref="QTE31:QTF31"/>
    <mergeCell ref="QSM31:QSN31"/>
    <mergeCell ref="QSO31:QSP31"/>
    <mergeCell ref="QSQ31:QSR31"/>
    <mergeCell ref="QSS31:QST31"/>
    <mergeCell ref="QSU31:QSV31"/>
    <mergeCell ref="QSC31:QSD31"/>
    <mergeCell ref="QSE31:QSF31"/>
    <mergeCell ref="QSG31:QSH31"/>
    <mergeCell ref="QSI31:QSJ31"/>
    <mergeCell ref="QSK31:QSL31"/>
    <mergeCell ref="QRS31:QRT31"/>
    <mergeCell ref="QRU31:QRV31"/>
    <mergeCell ref="QRW31:QRX31"/>
    <mergeCell ref="QRY31:QRZ31"/>
    <mergeCell ref="QSA31:QSB31"/>
    <mergeCell ref="QRI31:QRJ31"/>
    <mergeCell ref="QRK31:QRL31"/>
    <mergeCell ref="QRM31:QRN31"/>
    <mergeCell ref="QRO31:QRP31"/>
    <mergeCell ref="QRQ31:QRR31"/>
    <mergeCell ref="QQY31:QQZ31"/>
    <mergeCell ref="QRA31:QRB31"/>
    <mergeCell ref="QRC31:QRD31"/>
    <mergeCell ref="QRE31:QRF31"/>
    <mergeCell ref="QRG31:QRH31"/>
    <mergeCell ref="QQO31:QQP31"/>
    <mergeCell ref="QQQ31:QQR31"/>
    <mergeCell ref="QQS31:QQT31"/>
    <mergeCell ref="QQU31:QQV31"/>
    <mergeCell ref="QQW31:QQX31"/>
    <mergeCell ref="QVO31:QVP31"/>
    <mergeCell ref="QVQ31:QVR31"/>
    <mergeCell ref="QVS31:QVT31"/>
    <mergeCell ref="QVU31:QVV31"/>
    <mergeCell ref="QVW31:QVX31"/>
    <mergeCell ref="QVE31:QVF31"/>
    <mergeCell ref="QVG31:QVH31"/>
    <mergeCell ref="QVI31:QVJ31"/>
    <mergeCell ref="QVK31:QVL31"/>
    <mergeCell ref="QVM31:QVN31"/>
    <mergeCell ref="QUU31:QUV31"/>
    <mergeCell ref="QUW31:QUX31"/>
    <mergeCell ref="QUY31:QUZ31"/>
    <mergeCell ref="QVA31:QVB31"/>
    <mergeCell ref="QVC31:QVD31"/>
    <mergeCell ref="QUK31:QUL31"/>
    <mergeCell ref="QUM31:QUN31"/>
    <mergeCell ref="QUO31:QUP31"/>
    <mergeCell ref="QUQ31:QUR31"/>
    <mergeCell ref="QUS31:QUT31"/>
    <mergeCell ref="QUA31:QUB31"/>
    <mergeCell ref="QUC31:QUD31"/>
    <mergeCell ref="QUE31:QUF31"/>
    <mergeCell ref="QUG31:QUH31"/>
    <mergeCell ref="QUI31:QUJ31"/>
    <mergeCell ref="QTQ31:QTR31"/>
    <mergeCell ref="QTS31:QTT31"/>
    <mergeCell ref="QTU31:QTV31"/>
    <mergeCell ref="QTW31:QTX31"/>
    <mergeCell ref="QTY31:QTZ31"/>
    <mergeCell ref="QTG31:QTH31"/>
    <mergeCell ref="QTI31:QTJ31"/>
    <mergeCell ref="QTK31:QTL31"/>
    <mergeCell ref="QTM31:QTN31"/>
    <mergeCell ref="QTO31:QTP31"/>
    <mergeCell ref="QYG31:QYH31"/>
    <mergeCell ref="QYI31:QYJ31"/>
    <mergeCell ref="QYK31:QYL31"/>
    <mergeCell ref="QYM31:QYN31"/>
    <mergeCell ref="QYO31:QYP31"/>
    <mergeCell ref="QXW31:QXX31"/>
    <mergeCell ref="QXY31:QXZ31"/>
    <mergeCell ref="QYA31:QYB31"/>
    <mergeCell ref="QYC31:QYD31"/>
    <mergeCell ref="QYE31:QYF31"/>
    <mergeCell ref="QXM31:QXN31"/>
    <mergeCell ref="QXO31:QXP31"/>
    <mergeCell ref="QXQ31:QXR31"/>
    <mergeCell ref="QXS31:QXT31"/>
    <mergeCell ref="QXU31:QXV31"/>
    <mergeCell ref="QXC31:QXD31"/>
    <mergeCell ref="QXE31:QXF31"/>
    <mergeCell ref="QXG31:QXH31"/>
    <mergeCell ref="QXI31:QXJ31"/>
    <mergeCell ref="QXK31:QXL31"/>
    <mergeCell ref="QWS31:QWT31"/>
    <mergeCell ref="QWU31:QWV31"/>
    <mergeCell ref="QWW31:QWX31"/>
    <mergeCell ref="QWY31:QWZ31"/>
    <mergeCell ref="QXA31:QXB31"/>
    <mergeCell ref="QWI31:QWJ31"/>
    <mergeCell ref="QWK31:QWL31"/>
    <mergeCell ref="QWM31:QWN31"/>
    <mergeCell ref="QWO31:QWP31"/>
    <mergeCell ref="QWQ31:QWR31"/>
    <mergeCell ref="QVY31:QVZ31"/>
    <mergeCell ref="QWA31:QWB31"/>
    <mergeCell ref="QWC31:QWD31"/>
    <mergeCell ref="QWE31:QWF31"/>
    <mergeCell ref="QWG31:QWH31"/>
    <mergeCell ref="RAY31:RAZ31"/>
    <mergeCell ref="RBA31:RBB31"/>
    <mergeCell ref="RBC31:RBD31"/>
    <mergeCell ref="RBE31:RBF31"/>
    <mergeCell ref="RBG31:RBH31"/>
    <mergeCell ref="RAO31:RAP31"/>
    <mergeCell ref="RAQ31:RAR31"/>
    <mergeCell ref="RAS31:RAT31"/>
    <mergeCell ref="RAU31:RAV31"/>
    <mergeCell ref="RAW31:RAX31"/>
    <mergeCell ref="RAE31:RAF31"/>
    <mergeCell ref="RAG31:RAH31"/>
    <mergeCell ref="RAI31:RAJ31"/>
    <mergeCell ref="RAK31:RAL31"/>
    <mergeCell ref="RAM31:RAN31"/>
    <mergeCell ref="QZU31:QZV31"/>
    <mergeCell ref="QZW31:QZX31"/>
    <mergeCell ref="QZY31:QZZ31"/>
    <mergeCell ref="RAA31:RAB31"/>
    <mergeCell ref="RAC31:RAD31"/>
    <mergeCell ref="QZK31:QZL31"/>
    <mergeCell ref="QZM31:QZN31"/>
    <mergeCell ref="QZO31:QZP31"/>
    <mergeCell ref="QZQ31:QZR31"/>
    <mergeCell ref="QZS31:QZT31"/>
    <mergeCell ref="QZA31:QZB31"/>
    <mergeCell ref="QZC31:QZD31"/>
    <mergeCell ref="QZE31:QZF31"/>
    <mergeCell ref="QZG31:QZH31"/>
    <mergeCell ref="QZI31:QZJ31"/>
    <mergeCell ref="QYQ31:QYR31"/>
    <mergeCell ref="QYS31:QYT31"/>
    <mergeCell ref="QYU31:QYV31"/>
    <mergeCell ref="QYW31:QYX31"/>
    <mergeCell ref="QYY31:QYZ31"/>
    <mergeCell ref="RDQ31:RDR31"/>
    <mergeCell ref="RDS31:RDT31"/>
    <mergeCell ref="RDU31:RDV31"/>
    <mergeCell ref="RDW31:RDX31"/>
    <mergeCell ref="RDY31:RDZ31"/>
    <mergeCell ref="RDG31:RDH31"/>
    <mergeCell ref="RDI31:RDJ31"/>
    <mergeCell ref="RDK31:RDL31"/>
    <mergeCell ref="RDM31:RDN31"/>
    <mergeCell ref="RDO31:RDP31"/>
    <mergeCell ref="RCW31:RCX31"/>
    <mergeCell ref="RCY31:RCZ31"/>
    <mergeCell ref="RDA31:RDB31"/>
    <mergeCell ref="RDC31:RDD31"/>
    <mergeCell ref="RDE31:RDF31"/>
    <mergeCell ref="RCM31:RCN31"/>
    <mergeCell ref="RCO31:RCP31"/>
    <mergeCell ref="RCQ31:RCR31"/>
    <mergeCell ref="RCS31:RCT31"/>
    <mergeCell ref="RCU31:RCV31"/>
    <mergeCell ref="RCC31:RCD31"/>
    <mergeCell ref="RCE31:RCF31"/>
    <mergeCell ref="RCG31:RCH31"/>
    <mergeCell ref="RCI31:RCJ31"/>
    <mergeCell ref="RCK31:RCL31"/>
    <mergeCell ref="RBS31:RBT31"/>
    <mergeCell ref="RBU31:RBV31"/>
    <mergeCell ref="RBW31:RBX31"/>
    <mergeCell ref="RBY31:RBZ31"/>
    <mergeCell ref="RCA31:RCB31"/>
    <mergeCell ref="RBI31:RBJ31"/>
    <mergeCell ref="RBK31:RBL31"/>
    <mergeCell ref="RBM31:RBN31"/>
    <mergeCell ref="RBO31:RBP31"/>
    <mergeCell ref="RBQ31:RBR31"/>
    <mergeCell ref="RGI31:RGJ31"/>
    <mergeCell ref="RGK31:RGL31"/>
    <mergeCell ref="RGM31:RGN31"/>
    <mergeCell ref="RGO31:RGP31"/>
    <mergeCell ref="RGQ31:RGR31"/>
    <mergeCell ref="RFY31:RFZ31"/>
    <mergeCell ref="RGA31:RGB31"/>
    <mergeCell ref="RGC31:RGD31"/>
    <mergeCell ref="RGE31:RGF31"/>
    <mergeCell ref="RGG31:RGH31"/>
    <mergeCell ref="RFO31:RFP31"/>
    <mergeCell ref="RFQ31:RFR31"/>
    <mergeCell ref="RFS31:RFT31"/>
    <mergeCell ref="RFU31:RFV31"/>
    <mergeCell ref="RFW31:RFX31"/>
    <mergeCell ref="RFE31:RFF31"/>
    <mergeCell ref="RFG31:RFH31"/>
    <mergeCell ref="RFI31:RFJ31"/>
    <mergeCell ref="RFK31:RFL31"/>
    <mergeCell ref="RFM31:RFN31"/>
    <mergeCell ref="REU31:REV31"/>
    <mergeCell ref="REW31:REX31"/>
    <mergeCell ref="REY31:REZ31"/>
    <mergeCell ref="RFA31:RFB31"/>
    <mergeCell ref="RFC31:RFD31"/>
    <mergeCell ref="REK31:REL31"/>
    <mergeCell ref="REM31:REN31"/>
    <mergeCell ref="REO31:REP31"/>
    <mergeCell ref="REQ31:RER31"/>
    <mergeCell ref="RES31:RET31"/>
    <mergeCell ref="REA31:REB31"/>
    <mergeCell ref="REC31:RED31"/>
    <mergeCell ref="REE31:REF31"/>
    <mergeCell ref="REG31:REH31"/>
    <mergeCell ref="REI31:REJ31"/>
    <mergeCell ref="RJA31:RJB31"/>
    <mergeCell ref="RJC31:RJD31"/>
    <mergeCell ref="RJE31:RJF31"/>
    <mergeCell ref="RJG31:RJH31"/>
    <mergeCell ref="RJI31:RJJ31"/>
    <mergeCell ref="RIQ31:RIR31"/>
    <mergeCell ref="RIS31:RIT31"/>
    <mergeCell ref="RIU31:RIV31"/>
    <mergeCell ref="RIW31:RIX31"/>
    <mergeCell ref="RIY31:RIZ31"/>
    <mergeCell ref="RIG31:RIH31"/>
    <mergeCell ref="RII31:RIJ31"/>
    <mergeCell ref="RIK31:RIL31"/>
    <mergeCell ref="RIM31:RIN31"/>
    <mergeCell ref="RIO31:RIP31"/>
    <mergeCell ref="RHW31:RHX31"/>
    <mergeCell ref="RHY31:RHZ31"/>
    <mergeCell ref="RIA31:RIB31"/>
    <mergeCell ref="RIC31:RID31"/>
    <mergeCell ref="RIE31:RIF31"/>
    <mergeCell ref="RHM31:RHN31"/>
    <mergeCell ref="RHO31:RHP31"/>
    <mergeCell ref="RHQ31:RHR31"/>
    <mergeCell ref="RHS31:RHT31"/>
    <mergeCell ref="RHU31:RHV31"/>
    <mergeCell ref="RHC31:RHD31"/>
    <mergeCell ref="RHE31:RHF31"/>
    <mergeCell ref="RHG31:RHH31"/>
    <mergeCell ref="RHI31:RHJ31"/>
    <mergeCell ref="RHK31:RHL31"/>
    <mergeCell ref="RGS31:RGT31"/>
    <mergeCell ref="RGU31:RGV31"/>
    <mergeCell ref="RGW31:RGX31"/>
    <mergeCell ref="RGY31:RGZ31"/>
    <mergeCell ref="RHA31:RHB31"/>
    <mergeCell ref="RLS31:RLT31"/>
    <mergeCell ref="RLU31:RLV31"/>
    <mergeCell ref="RLW31:RLX31"/>
    <mergeCell ref="RLY31:RLZ31"/>
    <mergeCell ref="RMA31:RMB31"/>
    <mergeCell ref="RLI31:RLJ31"/>
    <mergeCell ref="RLK31:RLL31"/>
    <mergeCell ref="RLM31:RLN31"/>
    <mergeCell ref="RLO31:RLP31"/>
    <mergeCell ref="RLQ31:RLR31"/>
    <mergeCell ref="RKY31:RKZ31"/>
    <mergeCell ref="RLA31:RLB31"/>
    <mergeCell ref="RLC31:RLD31"/>
    <mergeCell ref="RLE31:RLF31"/>
    <mergeCell ref="RLG31:RLH31"/>
    <mergeCell ref="RKO31:RKP31"/>
    <mergeCell ref="RKQ31:RKR31"/>
    <mergeCell ref="RKS31:RKT31"/>
    <mergeCell ref="RKU31:RKV31"/>
    <mergeCell ref="RKW31:RKX31"/>
    <mergeCell ref="RKE31:RKF31"/>
    <mergeCell ref="RKG31:RKH31"/>
    <mergeCell ref="RKI31:RKJ31"/>
    <mergeCell ref="RKK31:RKL31"/>
    <mergeCell ref="RKM31:RKN31"/>
    <mergeCell ref="RJU31:RJV31"/>
    <mergeCell ref="RJW31:RJX31"/>
    <mergeCell ref="RJY31:RJZ31"/>
    <mergeCell ref="RKA31:RKB31"/>
    <mergeCell ref="RKC31:RKD31"/>
    <mergeCell ref="RJK31:RJL31"/>
    <mergeCell ref="RJM31:RJN31"/>
    <mergeCell ref="RJO31:RJP31"/>
    <mergeCell ref="RJQ31:RJR31"/>
    <mergeCell ref="RJS31:RJT31"/>
    <mergeCell ref="ROK31:ROL31"/>
    <mergeCell ref="ROM31:RON31"/>
    <mergeCell ref="ROO31:ROP31"/>
    <mergeCell ref="ROQ31:ROR31"/>
    <mergeCell ref="ROS31:ROT31"/>
    <mergeCell ref="ROA31:ROB31"/>
    <mergeCell ref="ROC31:ROD31"/>
    <mergeCell ref="ROE31:ROF31"/>
    <mergeCell ref="ROG31:ROH31"/>
    <mergeCell ref="ROI31:ROJ31"/>
    <mergeCell ref="RNQ31:RNR31"/>
    <mergeCell ref="RNS31:RNT31"/>
    <mergeCell ref="RNU31:RNV31"/>
    <mergeCell ref="RNW31:RNX31"/>
    <mergeCell ref="RNY31:RNZ31"/>
    <mergeCell ref="RNG31:RNH31"/>
    <mergeCell ref="RNI31:RNJ31"/>
    <mergeCell ref="RNK31:RNL31"/>
    <mergeCell ref="RNM31:RNN31"/>
    <mergeCell ref="RNO31:RNP31"/>
    <mergeCell ref="RMW31:RMX31"/>
    <mergeCell ref="RMY31:RMZ31"/>
    <mergeCell ref="RNA31:RNB31"/>
    <mergeCell ref="RNC31:RND31"/>
    <mergeCell ref="RNE31:RNF31"/>
    <mergeCell ref="RMM31:RMN31"/>
    <mergeCell ref="RMO31:RMP31"/>
    <mergeCell ref="RMQ31:RMR31"/>
    <mergeCell ref="RMS31:RMT31"/>
    <mergeCell ref="RMU31:RMV31"/>
    <mergeCell ref="RMC31:RMD31"/>
    <mergeCell ref="RME31:RMF31"/>
    <mergeCell ref="RMG31:RMH31"/>
    <mergeCell ref="RMI31:RMJ31"/>
    <mergeCell ref="RMK31:RML31"/>
    <mergeCell ref="RRC31:RRD31"/>
    <mergeCell ref="RRE31:RRF31"/>
    <mergeCell ref="RRG31:RRH31"/>
    <mergeCell ref="RRI31:RRJ31"/>
    <mergeCell ref="RRK31:RRL31"/>
    <mergeCell ref="RQS31:RQT31"/>
    <mergeCell ref="RQU31:RQV31"/>
    <mergeCell ref="RQW31:RQX31"/>
    <mergeCell ref="RQY31:RQZ31"/>
    <mergeCell ref="RRA31:RRB31"/>
    <mergeCell ref="RQI31:RQJ31"/>
    <mergeCell ref="RQK31:RQL31"/>
    <mergeCell ref="RQM31:RQN31"/>
    <mergeCell ref="RQO31:RQP31"/>
    <mergeCell ref="RQQ31:RQR31"/>
    <mergeCell ref="RPY31:RPZ31"/>
    <mergeCell ref="RQA31:RQB31"/>
    <mergeCell ref="RQC31:RQD31"/>
    <mergeCell ref="RQE31:RQF31"/>
    <mergeCell ref="RQG31:RQH31"/>
    <mergeCell ref="RPO31:RPP31"/>
    <mergeCell ref="RPQ31:RPR31"/>
    <mergeCell ref="RPS31:RPT31"/>
    <mergeCell ref="RPU31:RPV31"/>
    <mergeCell ref="RPW31:RPX31"/>
    <mergeCell ref="RPE31:RPF31"/>
    <mergeCell ref="RPG31:RPH31"/>
    <mergeCell ref="RPI31:RPJ31"/>
    <mergeCell ref="RPK31:RPL31"/>
    <mergeCell ref="RPM31:RPN31"/>
    <mergeCell ref="ROU31:ROV31"/>
    <mergeCell ref="ROW31:ROX31"/>
    <mergeCell ref="ROY31:ROZ31"/>
    <mergeCell ref="RPA31:RPB31"/>
    <mergeCell ref="RPC31:RPD31"/>
    <mergeCell ref="RTU31:RTV31"/>
    <mergeCell ref="RTW31:RTX31"/>
    <mergeCell ref="RTY31:RTZ31"/>
    <mergeCell ref="RUA31:RUB31"/>
    <mergeCell ref="RUC31:RUD31"/>
    <mergeCell ref="RTK31:RTL31"/>
    <mergeCell ref="RTM31:RTN31"/>
    <mergeCell ref="RTO31:RTP31"/>
    <mergeCell ref="RTQ31:RTR31"/>
    <mergeCell ref="RTS31:RTT31"/>
    <mergeCell ref="RTA31:RTB31"/>
    <mergeCell ref="RTC31:RTD31"/>
    <mergeCell ref="RTE31:RTF31"/>
    <mergeCell ref="RTG31:RTH31"/>
    <mergeCell ref="RTI31:RTJ31"/>
    <mergeCell ref="RSQ31:RSR31"/>
    <mergeCell ref="RSS31:RST31"/>
    <mergeCell ref="RSU31:RSV31"/>
    <mergeCell ref="RSW31:RSX31"/>
    <mergeCell ref="RSY31:RSZ31"/>
    <mergeCell ref="RSG31:RSH31"/>
    <mergeCell ref="RSI31:RSJ31"/>
    <mergeCell ref="RSK31:RSL31"/>
    <mergeCell ref="RSM31:RSN31"/>
    <mergeCell ref="RSO31:RSP31"/>
    <mergeCell ref="RRW31:RRX31"/>
    <mergeCell ref="RRY31:RRZ31"/>
    <mergeCell ref="RSA31:RSB31"/>
    <mergeCell ref="RSC31:RSD31"/>
    <mergeCell ref="RSE31:RSF31"/>
    <mergeCell ref="RRM31:RRN31"/>
    <mergeCell ref="RRO31:RRP31"/>
    <mergeCell ref="RRQ31:RRR31"/>
    <mergeCell ref="RRS31:RRT31"/>
    <mergeCell ref="RRU31:RRV31"/>
    <mergeCell ref="RWM31:RWN31"/>
    <mergeCell ref="RWO31:RWP31"/>
    <mergeCell ref="RWQ31:RWR31"/>
    <mergeCell ref="RWS31:RWT31"/>
    <mergeCell ref="RWU31:RWV31"/>
    <mergeCell ref="RWC31:RWD31"/>
    <mergeCell ref="RWE31:RWF31"/>
    <mergeCell ref="RWG31:RWH31"/>
    <mergeCell ref="RWI31:RWJ31"/>
    <mergeCell ref="RWK31:RWL31"/>
    <mergeCell ref="RVS31:RVT31"/>
    <mergeCell ref="RVU31:RVV31"/>
    <mergeCell ref="RVW31:RVX31"/>
    <mergeCell ref="RVY31:RVZ31"/>
    <mergeCell ref="RWA31:RWB31"/>
    <mergeCell ref="RVI31:RVJ31"/>
    <mergeCell ref="RVK31:RVL31"/>
    <mergeCell ref="RVM31:RVN31"/>
    <mergeCell ref="RVO31:RVP31"/>
    <mergeCell ref="RVQ31:RVR31"/>
    <mergeCell ref="RUY31:RUZ31"/>
    <mergeCell ref="RVA31:RVB31"/>
    <mergeCell ref="RVC31:RVD31"/>
    <mergeCell ref="RVE31:RVF31"/>
    <mergeCell ref="RVG31:RVH31"/>
    <mergeCell ref="RUO31:RUP31"/>
    <mergeCell ref="RUQ31:RUR31"/>
    <mergeCell ref="RUS31:RUT31"/>
    <mergeCell ref="RUU31:RUV31"/>
    <mergeCell ref="RUW31:RUX31"/>
    <mergeCell ref="RUE31:RUF31"/>
    <mergeCell ref="RUG31:RUH31"/>
    <mergeCell ref="RUI31:RUJ31"/>
    <mergeCell ref="RUK31:RUL31"/>
    <mergeCell ref="RUM31:RUN31"/>
    <mergeCell ref="RZE31:RZF31"/>
    <mergeCell ref="RZG31:RZH31"/>
    <mergeCell ref="RZI31:RZJ31"/>
    <mergeCell ref="RZK31:RZL31"/>
    <mergeCell ref="RZM31:RZN31"/>
    <mergeCell ref="RYU31:RYV31"/>
    <mergeCell ref="RYW31:RYX31"/>
    <mergeCell ref="RYY31:RYZ31"/>
    <mergeCell ref="RZA31:RZB31"/>
    <mergeCell ref="RZC31:RZD31"/>
    <mergeCell ref="RYK31:RYL31"/>
    <mergeCell ref="RYM31:RYN31"/>
    <mergeCell ref="RYO31:RYP31"/>
    <mergeCell ref="RYQ31:RYR31"/>
    <mergeCell ref="RYS31:RYT31"/>
    <mergeCell ref="RYA31:RYB31"/>
    <mergeCell ref="RYC31:RYD31"/>
    <mergeCell ref="RYE31:RYF31"/>
    <mergeCell ref="RYG31:RYH31"/>
    <mergeCell ref="RYI31:RYJ31"/>
    <mergeCell ref="RXQ31:RXR31"/>
    <mergeCell ref="RXS31:RXT31"/>
    <mergeCell ref="RXU31:RXV31"/>
    <mergeCell ref="RXW31:RXX31"/>
    <mergeCell ref="RXY31:RXZ31"/>
    <mergeCell ref="RXG31:RXH31"/>
    <mergeCell ref="RXI31:RXJ31"/>
    <mergeCell ref="RXK31:RXL31"/>
    <mergeCell ref="RXM31:RXN31"/>
    <mergeCell ref="RXO31:RXP31"/>
    <mergeCell ref="RWW31:RWX31"/>
    <mergeCell ref="RWY31:RWZ31"/>
    <mergeCell ref="RXA31:RXB31"/>
    <mergeCell ref="RXC31:RXD31"/>
    <mergeCell ref="RXE31:RXF31"/>
    <mergeCell ref="SBW31:SBX31"/>
    <mergeCell ref="SBY31:SBZ31"/>
    <mergeCell ref="SCA31:SCB31"/>
    <mergeCell ref="SCC31:SCD31"/>
    <mergeCell ref="SCE31:SCF31"/>
    <mergeCell ref="SBM31:SBN31"/>
    <mergeCell ref="SBO31:SBP31"/>
    <mergeCell ref="SBQ31:SBR31"/>
    <mergeCell ref="SBS31:SBT31"/>
    <mergeCell ref="SBU31:SBV31"/>
    <mergeCell ref="SBC31:SBD31"/>
    <mergeCell ref="SBE31:SBF31"/>
    <mergeCell ref="SBG31:SBH31"/>
    <mergeCell ref="SBI31:SBJ31"/>
    <mergeCell ref="SBK31:SBL31"/>
    <mergeCell ref="SAS31:SAT31"/>
    <mergeCell ref="SAU31:SAV31"/>
    <mergeCell ref="SAW31:SAX31"/>
    <mergeCell ref="SAY31:SAZ31"/>
    <mergeCell ref="SBA31:SBB31"/>
    <mergeCell ref="SAI31:SAJ31"/>
    <mergeCell ref="SAK31:SAL31"/>
    <mergeCell ref="SAM31:SAN31"/>
    <mergeCell ref="SAO31:SAP31"/>
    <mergeCell ref="SAQ31:SAR31"/>
    <mergeCell ref="RZY31:RZZ31"/>
    <mergeCell ref="SAA31:SAB31"/>
    <mergeCell ref="SAC31:SAD31"/>
    <mergeCell ref="SAE31:SAF31"/>
    <mergeCell ref="SAG31:SAH31"/>
    <mergeCell ref="RZO31:RZP31"/>
    <mergeCell ref="RZQ31:RZR31"/>
    <mergeCell ref="RZS31:RZT31"/>
    <mergeCell ref="RZU31:RZV31"/>
    <mergeCell ref="RZW31:RZX31"/>
    <mergeCell ref="SEO31:SEP31"/>
    <mergeCell ref="SEQ31:SER31"/>
    <mergeCell ref="SES31:SET31"/>
    <mergeCell ref="SEU31:SEV31"/>
    <mergeCell ref="SEW31:SEX31"/>
    <mergeCell ref="SEE31:SEF31"/>
    <mergeCell ref="SEG31:SEH31"/>
    <mergeCell ref="SEI31:SEJ31"/>
    <mergeCell ref="SEK31:SEL31"/>
    <mergeCell ref="SEM31:SEN31"/>
    <mergeCell ref="SDU31:SDV31"/>
    <mergeCell ref="SDW31:SDX31"/>
    <mergeCell ref="SDY31:SDZ31"/>
    <mergeCell ref="SEA31:SEB31"/>
    <mergeCell ref="SEC31:SED31"/>
    <mergeCell ref="SDK31:SDL31"/>
    <mergeCell ref="SDM31:SDN31"/>
    <mergeCell ref="SDO31:SDP31"/>
    <mergeCell ref="SDQ31:SDR31"/>
    <mergeCell ref="SDS31:SDT31"/>
    <mergeCell ref="SDA31:SDB31"/>
    <mergeCell ref="SDC31:SDD31"/>
    <mergeCell ref="SDE31:SDF31"/>
    <mergeCell ref="SDG31:SDH31"/>
    <mergeCell ref="SDI31:SDJ31"/>
    <mergeCell ref="SCQ31:SCR31"/>
    <mergeCell ref="SCS31:SCT31"/>
    <mergeCell ref="SCU31:SCV31"/>
    <mergeCell ref="SCW31:SCX31"/>
    <mergeCell ref="SCY31:SCZ31"/>
    <mergeCell ref="SCG31:SCH31"/>
    <mergeCell ref="SCI31:SCJ31"/>
    <mergeCell ref="SCK31:SCL31"/>
    <mergeCell ref="SCM31:SCN31"/>
    <mergeCell ref="SCO31:SCP31"/>
    <mergeCell ref="SHG31:SHH31"/>
    <mergeCell ref="SHI31:SHJ31"/>
    <mergeCell ref="SHK31:SHL31"/>
    <mergeCell ref="SHM31:SHN31"/>
    <mergeCell ref="SHO31:SHP31"/>
    <mergeCell ref="SGW31:SGX31"/>
    <mergeCell ref="SGY31:SGZ31"/>
    <mergeCell ref="SHA31:SHB31"/>
    <mergeCell ref="SHC31:SHD31"/>
    <mergeCell ref="SHE31:SHF31"/>
    <mergeCell ref="SGM31:SGN31"/>
    <mergeCell ref="SGO31:SGP31"/>
    <mergeCell ref="SGQ31:SGR31"/>
    <mergeCell ref="SGS31:SGT31"/>
    <mergeCell ref="SGU31:SGV31"/>
    <mergeCell ref="SGC31:SGD31"/>
    <mergeCell ref="SGE31:SGF31"/>
    <mergeCell ref="SGG31:SGH31"/>
    <mergeCell ref="SGI31:SGJ31"/>
    <mergeCell ref="SGK31:SGL31"/>
    <mergeCell ref="SFS31:SFT31"/>
    <mergeCell ref="SFU31:SFV31"/>
    <mergeCell ref="SFW31:SFX31"/>
    <mergeCell ref="SFY31:SFZ31"/>
    <mergeCell ref="SGA31:SGB31"/>
    <mergeCell ref="SFI31:SFJ31"/>
    <mergeCell ref="SFK31:SFL31"/>
    <mergeCell ref="SFM31:SFN31"/>
    <mergeCell ref="SFO31:SFP31"/>
    <mergeCell ref="SFQ31:SFR31"/>
    <mergeCell ref="SEY31:SEZ31"/>
    <mergeCell ref="SFA31:SFB31"/>
    <mergeCell ref="SFC31:SFD31"/>
    <mergeCell ref="SFE31:SFF31"/>
    <mergeCell ref="SFG31:SFH31"/>
    <mergeCell ref="SJY31:SJZ31"/>
    <mergeCell ref="SKA31:SKB31"/>
    <mergeCell ref="SKC31:SKD31"/>
    <mergeCell ref="SKE31:SKF31"/>
    <mergeCell ref="SKG31:SKH31"/>
    <mergeCell ref="SJO31:SJP31"/>
    <mergeCell ref="SJQ31:SJR31"/>
    <mergeCell ref="SJS31:SJT31"/>
    <mergeCell ref="SJU31:SJV31"/>
    <mergeCell ref="SJW31:SJX31"/>
    <mergeCell ref="SJE31:SJF31"/>
    <mergeCell ref="SJG31:SJH31"/>
    <mergeCell ref="SJI31:SJJ31"/>
    <mergeCell ref="SJK31:SJL31"/>
    <mergeCell ref="SJM31:SJN31"/>
    <mergeCell ref="SIU31:SIV31"/>
    <mergeCell ref="SIW31:SIX31"/>
    <mergeCell ref="SIY31:SIZ31"/>
    <mergeCell ref="SJA31:SJB31"/>
    <mergeCell ref="SJC31:SJD31"/>
    <mergeCell ref="SIK31:SIL31"/>
    <mergeCell ref="SIM31:SIN31"/>
    <mergeCell ref="SIO31:SIP31"/>
    <mergeCell ref="SIQ31:SIR31"/>
    <mergeCell ref="SIS31:SIT31"/>
    <mergeCell ref="SIA31:SIB31"/>
    <mergeCell ref="SIC31:SID31"/>
    <mergeCell ref="SIE31:SIF31"/>
    <mergeCell ref="SIG31:SIH31"/>
    <mergeCell ref="SII31:SIJ31"/>
    <mergeCell ref="SHQ31:SHR31"/>
    <mergeCell ref="SHS31:SHT31"/>
    <mergeCell ref="SHU31:SHV31"/>
    <mergeCell ref="SHW31:SHX31"/>
    <mergeCell ref="SHY31:SHZ31"/>
    <mergeCell ref="SMQ31:SMR31"/>
    <mergeCell ref="SMS31:SMT31"/>
    <mergeCell ref="SMU31:SMV31"/>
    <mergeCell ref="SMW31:SMX31"/>
    <mergeCell ref="SMY31:SMZ31"/>
    <mergeCell ref="SMG31:SMH31"/>
    <mergeCell ref="SMI31:SMJ31"/>
    <mergeCell ref="SMK31:SML31"/>
    <mergeCell ref="SMM31:SMN31"/>
    <mergeCell ref="SMO31:SMP31"/>
    <mergeCell ref="SLW31:SLX31"/>
    <mergeCell ref="SLY31:SLZ31"/>
    <mergeCell ref="SMA31:SMB31"/>
    <mergeCell ref="SMC31:SMD31"/>
    <mergeCell ref="SME31:SMF31"/>
    <mergeCell ref="SLM31:SLN31"/>
    <mergeCell ref="SLO31:SLP31"/>
    <mergeCell ref="SLQ31:SLR31"/>
    <mergeCell ref="SLS31:SLT31"/>
    <mergeCell ref="SLU31:SLV31"/>
    <mergeCell ref="SLC31:SLD31"/>
    <mergeCell ref="SLE31:SLF31"/>
    <mergeCell ref="SLG31:SLH31"/>
    <mergeCell ref="SLI31:SLJ31"/>
    <mergeCell ref="SLK31:SLL31"/>
    <mergeCell ref="SKS31:SKT31"/>
    <mergeCell ref="SKU31:SKV31"/>
    <mergeCell ref="SKW31:SKX31"/>
    <mergeCell ref="SKY31:SKZ31"/>
    <mergeCell ref="SLA31:SLB31"/>
    <mergeCell ref="SKI31:SKJ31"/>
    <mergeCell ref="SKK31:SKL31"/>
    <mergeCell ref="SKM31:SKN31"/>
    <mergeCell ref="SKO31:SKP31"/>
    <mergeCell ref="SKQ31:SKR31"/>
    <mergeCell ref="SPI31:SPJ31"/>
    <mergeCell ref="SPK31:SPL31"/>
    <mergeCell ref="SPM31:SPN31"/>
    <mergeCell ref="SPO31:SPP31"/>
    <mergeCell ref="SPQ31:SPR31"/>
    <mergeCell ref="SOY31:SOZ31"/>
    <mergeCell ref="SPA31:SPB31"/>
    <mergeCell ref="SPC31:SPD31"/>
    <mergeCell ref="SPE31:SPF31"/>
    <mergeCell ref="SPG31:SPH31"/>
    <mergeCell ref="SOO31:SOP31"/>
    <mergeCell ref="SOQ31:SOR31"/>
    <mergeCell ref="SOS31:SOT31"/>
    <mergeCell ref="SOU31:SOV31"/>
    <mergeCell ref="SOW31:SOX31"/>
    <mergeCell ref="SOE31:SOF31"/>
    <mergeCell ref="SOG31:SOH31"/>
    <mergeCell ref="SOI31:SOJ31"/>
    <mergeCell ref="SOK31:SOL31"/>
    <mergeCell ref="SOM31:SON31"/>
    <mergeCell ref="SNU31:SNV31"/>
    <mergeCell ref="SNW31:SNX31"/>
    <mergeCell ref="SNY31:SNZ31"/>
    <mergeCell ref="SOA31:SOB31"/>
    <mergeCell ref="SOC31:SOD31"/>
    <mergeCell ref="SNK31:SNL31"/>
    <mergeCell ref="SNM31:SNN31"/>
    <mergeCell ref="SNO31:SNP31"/>
    <mergeCell ref="SNQ31:SNR31"/>
    <mergeCell ref="SNS31:SNT31"/>
    <mergeCell ref="SNA31:SNB31"/>
    <mergeCell ref="SNC31:SND31"/>
    <mergeCell ref="SNE31:SNF31"/>
    <mergeCell ref="SNG31:SNH31"/>
    <mergeCell ref="SNI31:SNJ31"/>
    <mergeCell ref="SSA31:SSB31"/>
    <mergeCell ref="SSC31:SSD31"/>
    <mergeCell ref="SSE31:SSF31"/>
    <mergeCell ref="SSG31:SSH31"/>
    <mergeCell ref="SSI31:SSJ31"/>
    <mergeCell ref="SRQ31:SRR31"/>
    <mergeCell ref="SRS31:SRT31"/>
    <mergeCell ref="SRU31:SRV31"/>
    <mergeCell ref="SRW31:SRX31"/>
    <mergeCell ref="SRY31:SRZ31"/>
    <mergeCell ref="SRG31:SRH31"/>
    <mergeCell ref="SRI31:SRJ31"/>
    <mergeCell ref="SRK31:SRL31"/>
    <mergeCell ref="SRM31:SRN31"/>
    <mergeCell ref="SRO31:SRP31"/>
    <mergeCell ref="SQW31:SQX31"/>
    <mergeCell ref="SQY31:SQZ31"/>
    <mergeCell ref="SRA31:SRB31"/>
    <mergeCell ref="SRC31:SRD31"/>
    <mergeCell ref="SRE31:SRF31"/>
    <mergeCell ref="SQM31:SQN31"/>
    <mergeCell ref="SQO31:SQP31"/>
    <mergeCell ref="SQQ31:SQR31"/>
    <mergeCell ref="SQS31:SQT31"/>
    <mergeCell ref="SQU31:SQV31"/>
    <mergeCell ref="SQC31:SQD31"/>
    <mergeCell ref="SQE31:SQF31"/>
    <mergeCell ref="SQG31:SQH31"/>
    <mergeCell ref="SQI31:SQJ31"/>
    <mergeCell ref="SQK31:SQL31"/>
    <mergeCell ref="SPS31:SPT31"/>
    <mergeCell ref="SPU31:SPV31"/>
    <mergeCell ref="SPW31:SPX31"/>
    <mergeCell ref="SPY31:SPZ31"/>
    <mergeCell ref="SQA31:SQB31"/>
    <mergeCell ref="SUS31:SUT31"/>
    <mergeCell ref="SUU31:SUV31"/>
    <mergeCell ref="SUW31:SUX31"/>
    <mergeCell ref="SUY31:SUZ31"/>
    <mergeCell ref="SVA31:SVB31"/>
    <mergeCell ref="SUI31:SUJ31"/>
    <mergeCell ref="SUK31:SUL31"/>
    <mergeCell ref="SUM31:SUN31"/>
    <mergeCell ref="SUO31:SUP31"/>
    <mergeCell ref="SUQ31:SUR31"/>
    <mergeCell ref="STY31:STZ31"/>
    <mergeCell ref="SUA31:SUB31"/>
    <mergeCell ref="SUC31:SUD31"/>
    <mergeCell ref="SUE31:SUF31"/>
    <mergeCell ref="SUG31:SUH31"/>
    <mergeCell ref="STO31:STP31"/>
    <mergeCell ref="STQ31:STR31"/>
    <mergeCell ref="STS31:STT31"/>
    <mergeCell ref="STU31:STV31"/>
    <mergeCell ref="STW31:STX31"/>
    <mergeCell ref="STE31:STF31"/>
    <mergeCell ref="STG31:STH31"/>
    <mergeCell ref="STI31:STJ31"/>
    <mergeCell ref="STK31:STL31"/>
    <mergeCell ref="STM31:STN31"/>
    <mergeCell ref="SSU31:SSV31"/>
    <mergeCell ref="SSW31:SSX31"/>
    <mergeCell ref="SSY31:SSZ31"/>
    <mergeCell ref="STA31:STB31"/>
    <mergeCell ref="STC31:STD31"/>
    <mergeCell ref="SSK31:SSL31"/>
    <mergeCell ref="SSM31:SSN31"/>
    <mergeCell ref="SSO31:SSP31"/>
    <mergeCell ref="SSQ31:SSR31"/>
    <mergeCell ref="SSS31:SST31"/>
    <mergeCell ref="SXK31:SXL31"/>
    <mergeCell ref="SXM31:SXN31"/>
    <mergeCell ref="SXO31:SXP31"/>
    <mergeCell ref="SXQ31:SXR31"/>
    <mergeCell ref="SXS31:SXT31"/>
    <mergeCell ref="SXA31:SXB31"/>
    <mergeCell ref="SXC31:SXD31"/>
    <mergeCell ref="SXE31:SXF31"/>
    <mergeCell ref="SXG31:SXH31"/>
    <mergeCell ref="SXI31:SXJ31"/>
    <mergeCell ref="SWQ31:SWR31"/>
    <mergeCell ref="SWS31:SWT31"/>
    <mergeCell ref="SWU31:SWV31"/>
    <mergeCell ref="SWW31:SWX31"/>
    <mergeCell ref="SWY31:SWZ31"/>
    <mergeCell ref="SWG31:SWH31"/>
    <mergeCell ref="SWI31:SWJ31"/>
    <mergeCell ref="SWK31:SWL31"/>
    <mergeCell ref="SWM31:SWN31"/>
    <mergeCell ref="SWO31:SWP31"/>
    <mergeCell ref="SVW31:SVX31"/>
    <mergeCell ref="SVY31:SVZ31"/>
    <mergeCell ref="SWA31:SWB31"/>
    <mergeCell ref="SWC31:SWD31"/>
    <mergeCell ref="SWE31:SWF31"/>
    <mergeCell ref="SVM31:SVN31"/>
    <mergeCell ref="SVO31:SVP31"/>
    <mergeCell ref="SVQ31:SVR31"/>
    <mergeCell ref="SVS31:SVT31"/>
    <mergeCell ref="SVU31:SVV31"/>
    <mergeCell ref="SVC31:SVD31"/>
    <mergeCell ref="SVE31:SVF31"/>
    <mergeCell ref="SVG31:SVH31"/>
    <mergeCell ref="SVI31:SVJ31"/>
    <mergeCell ref="SVK31:SVL31"/>
    <mergeCell ref="TAC31:TAD31"/>
    <mergeCell ref="TAE31:TAF31"/>
    <mergeCell ref="TAG31:TAH31"/>
    <mergeCell ref="TAI31:TAJ31"/>
    <mergeCell ref="TAK31:TAL31"/>
    <mergeCell ref="SZS31:SZT31"/>
    <mergeCell ref="SZU31:SZV31"/>
    <mergeCell ref="SZW31:SZX31"/>
    <mergeCell ref="SZY31:SZZ31"/>
    <mergeCell ref="TAA31:TAB31"/>
    <mergeCell ref="SZI31:SZJ31"/>
    <mergeCell ref="SZK31:SZL31"/>
    <mergeCell ref="SZM31:SZN31"/>
    <mergeCell ref="SZO31:SZP31"/>
    <mergeCell ref="SZQ31:SZR31"/>
    <mergeCell ref="SYY31:SYZ31"/>
    <mergeCell ref="SZA31:SZB31"/>
    <mergeCell ref="SZC31:SZD31"/>
    <mergeCell ref="SZE31:SZF31"/>
    <mergeCell ref="SZG31:SZH31"/>
    <mergeCell ref="SYO31:SYP31"/>
    <mergeCell ref="SYQ31:SYR31"/>
    <mergeCell ref="SYS31:SYT31"/>
    <mergeCell ref="SYU31:SYV31"/>
    <mergeCell ref="SYW31:SYX31"/>
    <mergeCell ref="SYE31:SYF31"/>
    <mergeCell ref="SYG31:SYH31"/>
    <mergeCell ref="SYI31:SYJ31"/>
    <mergeCell ref="SYK31:SYL31"/>
    <mergeCell ref="SYM31:SYN31"/>
    <mergeCell ref="SXU31:SXV31"/>
    <mergeCell ref="SXW31:SXX31"/>
    <mergeCell ref="SXY31:SXZ31"/>
    <mergeCell ref="SYA31:SYB31"/>
    <mergeCell ref="SYC31:SYD31"/>
    <mergeCell ref="TCU31:TCV31"/>
    <mergeCell ref="TCW31:TCX31"/>
    <mergeCell ref="TCY31:TCZ31"/>
    <mergeCell ref="TDA31:TDB31"/>
    <mergeCell ref="TDC31:TDD31"/>
    <mergeCell ref="TCK31:TCL31"/>
    <mergeCell ref="TCM31:TCN31"/>
    <mergeCell ref="TCO31:TCP31"/>
    <mergeCell ref="TCQ31:TCR31"/>
    <mergeCell ref="TCS31:TCT31"/>
    <mergeCell ref="TCA31:TCB31"/>
    <mergeCell ref="TCC31:TCD31"/>
    <mergeCell ref="TCE31:TCF31"/>
    <mergeCell ref="TCG31:TCH31"/>
    <mergeCell ref="TCI31:TCJ31"/>
    <mergeCell ref="TBQ31:TBR31"/>
    <mergeCell ref="TBS31:TBT31"/>
    <mergeCell ref="TBU31:TBV31"/>
    <mergeCell ref="TBW31:TBX31"/>
    <mergeCell ref="TBY31:TBZ31"/>
    <mergeCell ref="TBG31:TBH31"/>
    <mergeCell ref="TBI31:TBJ31"/>
    <mergeCell ref="TBK31:TBL31"/>
    <mergeCell ref="TBM31:TBN31"/>
    <mergeCell ref="TBO31:TBP31"/>
    <mergeCell ref="TAW31:TAX31"/>
    <mergeCell ref="TAY31:TAZ31"/>
    <mergeCell ref="TBA31:TBB31"/>
    <mergeCell ref="TBC31:TBD31"/>
    <mergeCell ref="TBE31:TBF31"/>
    <mergeCell ref="TAM31:TAN31"/>
    <mergeCell ref="TAO31:TAP31"/>
    <mergeCell ref="TAQ31:TAR31"/>
    <mergeCell ref="TAS31:TAT31"/>
    <mergeCell ref="TAU31:TAV31"/>
    <mergeCell ref="TFM31:TFN31"/>
    <mergeCell ref="TFO31:TFP31"/>
    <mergeCell ref="TFQ31:TFR31"/>
    <mergeCell ref="TFS31:TFT31"/>
    <mergeCell ref="TFU31:TFV31"/>
    <mergeCell ref="TFC31:TFD31"/>
    <mergeCell ref="TFE31:TFF31"/>
    <mergeCell ref="TFG31:TFH31"/>
    <mergeCell ref="TFI31:TFJ31"/>
    <mergeCell ref="TFK31:TFL31"/>
    <mergeCell ref="TES31:TET31"/>
    <mergeCell ref="TEU31:TEV31"/>
    <mergeCell ref="TEW31:TEX31"/>
    <mergeCell ref="TEY31:TEZ31"/>
    <mergeCell ref="TFA31:TFB31"/>
    <mergeCell ref="TEI31:TEJ31"/>
    <mergeCell ref="TEK31:TEL31"/>
    <mergeCell ref="TEM31:TEN31"/>
    <mergeCell ref="TEO31:TEP31"/>
    <mergeCell ref="TEQ31:TER31"/>
    <mergeCell ref="TDY31:TDZ31"/>
    <mergeCell ref="TEA31:TEB31"/>
    <mergeCell ref="TEC31:TED31"/>
    <mergeCell ref="TEE31:TEF31"/>
    <mergeCell ref="TEG31:TEH31"/>
    <mergeCell ref="TDO31:TDP31"/>
    <mergeCell ref="TDQ31:TDR31"/>
    <mergeCell ref="TDS31:TDT31"/>
    <mergeCell ref="TDU31:TDV31"/>
    <mergeCell ref="TDW31:TDX31"/>
    <mergeCell ref="TDE31:TDF31"/>
    <mergeCell ref="TDG31:TDH31"/>
    <mergeCell ref="TDI31:TDJ31"/>
    <mergeCell ref="TDK31:TDL31"/>
    <mergeCell ref="TDM31:TDN31"/>
    <mergeCell ref="TIE31:TIF31"/>
    <mergeCell ref="TIG31:TIH31"/>
    <mergeCell ref="TII31:TIJ31"/>
    <mergeCell ref="TIK31:TIL31"/>
    <mergeCell ref="TIM31:TIN31"/>
    <mergeCell ref="THU31:THV31"/>
    <mergeCell ref="THW31:THX31"/>
    <mergeCell ref="THY31:THZ31"/>
    <mergeCell ref="TIA31:TIB31"/>
    <mergeCell ref="TIC31:TID31"/>
    <mergeCell ref="THK31:THL31"/>
    <mergeCell ref="THM31:THN31"/>
    <mergeCell ref="THO31:THP31"/>
    <mergeCell ref="THQ31:THR31"/>
    <mergeCell ref="THS31:THT31"/>
    <mergeCell ref="THA31:THB31"/>
    <mergeCell ref="THC31:THD31"/>
    <mergeCell ref="THE31:THF31"/>
    <mergeCell ref="THG31:THH31"/>
    <mergeCell ref="THI31:THJ31"/>
    <mergeCell ref="TGQ31:TGR31"/>
    <mergeCell ref="TGS31:TGT31"/>
    <mergeCell ref="TGU31:TGV31"/>
    <mergeCell ref="TGW31:TGX31"/>
    <mergeCell ref="TGY31:TGZ31"/>
    <mergeCell ref="TGG31:TGH31"/>
    <mergeCell ref="TGI31:TGJ31"/>
    <mergeCell ref="TGK31:TGL31"/>
    <mergeCell ref="TGM31:TGN31"/>
    <mergeCell ref="TGO31:TGP31"/>
    <mergeCell ref="TFW31:TFX31"/>
    <mergeCell ref="TFY31:TFZ31"/>
    <mergeCell ref="TGA31:TGB31"/>
    <mergeCell ref="TGC31:TGD31"/>
    <mergeCell ref="TGE31:TGF31"/>
    <mergeCell ref="TKW31:TKX31"/>
    <mergeCell ref="TKY31:TKZ31"/>
    <mergeCell ref="TLA31:TLB31"/>
    <mergeCell ref="TLC31:TLD31"/>
    <mergeCell ref="TLE31:TLF31"/>
    <mergeCell ref="TKM31:TKN31"/>
    <mergeCell ref="TKO31:TKP31"/>
    <mergeCell ref="TKQ31:TKR31"/>
    <mergeCell ref="TKS31:TKT31"/>
    <mergeCell ref="TKU31:TKV31"/>
    <mergeCell ref="TKC31:TKD31"/>
    <mergeCell ref="TKE31:TKF31"/>
    <mergeCell ref="TKG31:TKH31"/>
    <mergeCell ref="TKI31:TKJ31"/>
    <mergeCell ref="TKK31:TKL31"/>
    <mergeCell ref="TJS31:TJT31"/>
    <mergeCell ref="TJU31:TJV31"/>
    <mergeCell ref="TJW31:TJX31"/>
    <mergeCell ref="TJY31:TJZ31"/>
    <mergeCell ref="TKA31:TKB31"/>
    <mergeCell ref="TJI31:TJJ31"/>
    <mergeCell ref="TJK31:TJL31"/>
    <mergeCell ref="TJM31:TJN31"/>
    <mergeCell ref="TJO31:TJP31"/>
    <mergeCell ref="TJQ31:TJR31"/>
    <mergeCell ref="TIY31:TIZ31"/>
    <mergeCell ref="TJA31:TJB31"/>
    <mergeCell ref="TJC31:TJD31"/>
    <mergeCell ref="TJE31:TJF31"/>
    <mergeCell ref="TJG31:TJH31"/>
    <mergeCell ref="TIO31:TIP31"/>
    <mergeCell ref="TIQ31:TIR31"/>
    <mergeCell ref="TIS31:TIT31"/>
    <mergeCell ref="TIU31:TIV31"/>
    <mergeCell ref="TIW31:TIX31"/>
    <mergeCell ref="TNO31:TNP31"/>
    <mergeCell ref="TNQ31:TNR31"/>
    <mergeCell ref="TNS31:TNT31"/>
    <mergeCell ref="TNU31:TNV31"/>
    <mergeCell ref="TNW31:TNX31"/>
    <mergeCell ref="TNE31:TNF31"/>
    <mergeCell ref="TNG31:TNH31"/>
    <mergeCell ref="TNI31:TNJ31"/>
    <mergeCell ref="TNK31:TNL31"/>
    <mergeCell ref="TNM31:TNN31"/>
    <mergeCell ref="TMU31:TMV31"/>
    <mergeCell ref="TMW31:TMX31"/>
    <mergeCell ref="TMY31:TMZ31"/>
    <mergeCell ref="TNA31:TNB31"/>
    <mergeCell ref="TNC31:TND31"/>
    <mergeCell ref="TMK31:TML31"/>
    <mergeCell ref="TMM31:TMN31"/>
    <mergeCell ref="TMO31:TMP31"/>
    <mergeCell ref="TMQ31:TMR31"/>
    <mergeCell ref="TMS31:TMT31"/>
    <mergeCell ref="TMA31:TMB31"/>
    <mergeCell ref="TMC31:TMD31"/>
    <mergeCell ref="TME31:TMF31"/>
    <mergeCell ref="TMG31:TMH31"/>
    <mergeCell ref="TMI31:TMJ31"/>
    <mergeCell ref="TLQ31:TLR31"/>
    <mergeCell ref="TLS31:TLT31"/>
    <mergeCell ref="TLU31:TLV31"/>
    <mergeCell ref="TLW31:TLX31"/>
    <mergeCell ref="TLY31:TLZ31"/>
    <mergeCell ref="TLG31:TLH31"/>
    <mergeCell ref="TLI31:TLJ31"/>
    <mergeCell ref="TLK31:TLL31"/>
    <mergeCell ref="TLM31:TLN31"/>
    <mergeCell ref="TLO31:TLP31"/>
    <mergeCell ref="TQG31:TQH31"/>
    <mergeCell ref="TQI31:TQJ31"/>
    <mergeCell ref="TQK31:TQL31"/>
    <mergeCell ref="TQM31:TQN31"/>
    <mergeCell ref="TQO31:TQP31"/>
    <mergeCell ref="TPW31:TPX31"/>
    <mergeCell ref="TPY31:TPZ31"/>
    <mergeCell ref="TQA31:TQB31"/>
    <mergeCell ref="TQC31:TQD31"/>
    <mergeCell ref="TQE31:TQF31"/>
    <mergeCell ref="TPM31:TPN31"/>
    <mergeCell ref="TPO31:TPP31"/>
    <mergeCell ref="TPQ31:TPR31"/>
    <mergeCell ref="TPS31:TPT31"/>
    <mergeCell ref="TPU31:TPV31"/>
    <mergeCell ref="TPC31:TPD31"/>
    <mergeCell ref="TPE31:TPF31"/>
    <mergeCell ref="TPG31:TPH31"/>
    <mergeCell ref="TPI31:TPJ31"/>
    <mergeCell ref="TPK31:TPL31"/>
    <mergeCell ref="TOS31:TOT31"/>
    <mergeCell ref="TOU31:TOV31"/>
    <mergeCell ref="TOW31:TOX31"/>
    <mergeCell ref="TOY31:TOZ31"/>
    <mergeCell ref="TPA31:TPB31"/>
    <mergeCell ref="TOI31:TOJ31"/>
    <mergeCell ref="TOK31:TOL31"/>
    <mergeCell ref="TOM31:TON31"/>
    <mergeCell ref="TOO31:TOP31"/>
    <mergeCell ref="TOQ31:TOR31"/>
    <mergeCell ref="TNY31:TNZ31"/>
    <mergeCell ref="TOA31:TOB31"/>
    <mergeCell ref="TOC31:TOD31"/>
    <mergeCell ref="TOE31:TOF31"/>
    <mergeCell ref="TOG31:TOH31"/>
    <mergeCell ref="TSY31:TSZ31"/>
    <mergeCell ref="TTA31:TTB31"/>
    <mergeCell ref="TTC31:TTD31"/>
    <mergeCell ref="TTE31:TTF31"/>
    <mergeCell ref="TTG31:TTH31"/>
    <mergeCell ref="TSO31:TSP31"/>
    <mergeCell ref="TSQ31:TSR31"/>
    <mergeCell ref="TSS31:TST31"/>
    <mergeCell ref="TSU31:TSV31"/>
    <mergeCell ref="TSW31:TSX31"/>
    <mergeCell ref="TSE31:TSF31"/>
    <mergeCell ref="TSG31:TSH31"/>
    <mergeCell ref="TSI31:TSJ31"/>
    <mergeCell ref="TSK31:TSL31"/>
    <mergeCell ref="TSM31:TSN31"/>
    <mergeCell ref="TRU31:TRV31"/>
    <mergeCell ref="TRW31:TRX31"/>
    <mergeCell ref="TRY31:TRZ31"/>
    <mergeCell ref="TSA31:TSB31"/>
    <mergeCell ref="TSC31:TSD31"/>
    <mergeCell ref="TRK31:TRL31"/>
    <mergeCell ref="TRM31:TRN31"/>
    <mergeCell ref="TRO31:TRP31"/>
    <mergeCell ref="TRQ31:TRR31"/>
    <mergeCell ref="TRS31:TRT31"/>
    <mergeCell ref="TRA31:TRB31"/>
    <mergeCell ref="TRC31:TRD31"/>
    <mergeCell ref="TRE31:TRF31"/>
    <mergeCell ref="TRG31:TRH31"/>
    <mergeCell ref="TRI31:TRJ31"/>
    <mergeCell ref="TQQ31:TQR31"/>
    <mergeCell ref="TQS31:TQT31"/>
    <mergeCell ref="TQU31:TQV31"/>
    <mergeCell ref="TQW31:TQX31"/>
    <mergeCell ref="TQY31:TQZ31"/>
    <mergeCell ref="TVQ31:TVR31"/>
    <mergeCell ref="TVS31:TVT31"/>
    <mergeCell ref="TVU31:TVV31"/>
    <mergeCell ref="TVW31:TVX31"/>
    <mergeCell ref="TVY31:TVZ31"/>
    <mergeCell ref="TVG31:TVH31"/>
    <mergeCell ref="TVI31:TVJ31"/>
    <mergeCell ref="TVK31:TVL31"/>
    <mergeCell ref="TVM31:TVN31"/>
    <mergeCell ref="TVO31:TVP31"/>
    <mergeCell ref="TUW31:TUX31"/>
    <mergeCell ref="TUY31:TUZ31"/>
    <mergeCell ref="TVA31:TVB31"/>
    <mergeCell ref="TVC31:TVD31"/>
    <mergeCell ref="TVE31:TVF31"/>
    <mergeCell ref="TUM31:TUN31"/>
    <mergeCell ref="TUO31:TUP31"/>
    <mergeCell ref="TUQ31:TUR31"/>
    <mergeCell ref="TUS31:TUT31"/>
    <mergeCell ref="TUU31:TUV31"/>
    <mergeCell ref="TUC31:TUD31"/>
    <mergeCell ref="TUE31:TUF31"/>
    <mergeCell ref="TUG31:TUH31"/>
    <mergeCell ref="TUI31:TUJ31"/>
    <mergeCell ref="TUK31:TUL31"/>
    <mergeCell ref="TTS31:TTT31"/>
    <mergeCell ref="TTU31:TTV31"/>
    <mergeCell ref="TTW31:TTX31"/>
    <mergeCell ref="TTY31:TTZ31"/>
    <mergeCell ref="TUA31:TUB31"/>
    <mergeCell ref="TTI31:TTJ31"/>
    <mergeCell ref="TTK31:TTL31"/>
    <mergeCell ref="TTM31:TTN31"/>
    <mergeCell ref="TTO31:TTP31"/>
    <mergeCell ref="TTQ31:TTR31"/>
    <mergeCell ref="TYI31:TYJ31"/>
    <mergeCell ref="TYK31:TYL31"/>
    <mergeCell ref="TYM31:TYN31"/>
    <mergeCell ref="TYO31:TYP31"/>
    <mergeCell ref="TYQ31:TYR31"/>
    <mergeCell ref="TXY31:TXZ31"/>
    <mergeCell ref="TYA31:TYB31"/>
    <mergeCell ref="TYC31:TYD31"/>
    <mergeCell ref="TYE31:TYF31"/>
    <mergeCell ref="TYG31:TYH31"/>
    <mergeCell ref="TXO31:TXP31"/>
    <mergeCell ref="TXQ31:TXR31"/>
    <mergeCell ref="TXS31:TXT31"/>
    <mergeCell ref="TXU31:TXV31"/>
    <mergeCell ref="TXW31:TXX31"/>
    <mergeCell ref="TXE31:TXF31"/>
    <mergeCell ref="TXG31:TXH31"/>
    <mergeCell ref="TXI31:TXJ31"/>
    <mergeCell ref="TXK31:TXL31"/>
    <mergeCell ref="TXM31:TXN31"/>
    <mergeCell ref="TWU31:TWV31"/>
    <mergeCell ref="TWW31:TWX31"/>
    <mergeCell ref="TWY31:TWZ31"/>
    <mergeCell ref="TXA31:TXB31"/>
    <mergeCell ref="TXC31:TXD31"/>
    <mergeCell ref="TWK31:TWL31"/>
    <mergeCell ref="TWM31:TWN31"/>
    <mergeCell ref="TWO31:TWP31"/>
    <mergeCell ref="TWQ31:TWR31"/>
    <mergeCell ref="TWS31:TWT31"/>
    <mergeCell ref="TWA31:TWB31"/>
    <mergeCell ref="TWC31:TWD31"/>
    <mergeCell ref="TWE31:TWF31"/>
    <mergeCell ref="TWG31:TWH31"/>
    <mergeCell ref="TWI31:TWJ31"/>
    <mergeCell ref="UBA31:UBB31"/>
    <mergeCell ref="UBC31:UBD31"/>
    <mergeCell ref="UBE31:UBF31"/>
    <mergeCell ref="UBG31:UBH31"/>
    <mergeCell ref="UBI31:UBJ31"/>
    <mergeCell ref="UAQ31:UAR31"/>
    <mergeCell ref="UAS31:UAT31"/>
    <mergeCell ref="UAU31:UAV31"/>
    <mergeCell ref="UAW31:UAX31"/>
    <mergeCell ref="UAY31:UAZ31"/>
    <mergeCell ref="UAG31:UAH31"/>
    <mergeCell ref="UAI31:UAJ31"/>
    <mergeCell ref="UAK31:UAL31"/>
    <mergeCell ref="UAM31:UAN31"/>
    <mergeCell ref="UAO31:UAP31"/>
    <mergeCell ref="TZW31:TZX31"/>
    <mergeCell ref="TZY31:TZZ31"/>
    <mergeCell ref="UAA31:UAB31"/>
    <mergeCell ref="UAC31:UAD31"/>
    <mergeCell ref="UAE31:UAF31"/>
    <mergeCell ref="TZM31:TZN31"/>
    <mergeCell ref="TZO31:TZP31"/>
    <mergeCell ref="TZQ31:TZR31"/>
    <mergeCell ref="TZS31:TZT31"/>
    <mergeCell ref="TZU31:TZV31"/>
    <mergeCell ref="TZC31:TZD31"/>
    <mergeCell ref="TZE31:TZF31"/>
    <mergeCell ref="TZG31:TZH31"/>
    <mergeCell ref="TZI31:TZJ31"/>
    <mergeCell ref="TZK31:TZL31"/>
    <mergeCell ref="TYS31:TYT31"/>
    <mergeCell ref="TYU31:TYV31"/>
    <mergeCell ref="TYW31:TYX31"/>
    <mergeCell ref="TYY31:TYZ31"/>
    <mergeCell ref="TZA31:TZB31"/>
    <mergeCell ref="UDS31:UDT31"/>
    <mergeCell ref="UDU31:UDV31"/>
    <mergeCell ref="UDW31:UDX31"/>
    <mergeCell ref="UDY31:UDZ31"/>
    <mergeCell ref="UEA31:UEB31"/>
    <mergeCell ref="UDI31:UDJ31"/>
    <mergeCell ref="UDK31:UDL31"/>
    <mergeCell ref="UDM31:UDN31"/>
    <mergeCell ref="UDO31:UDP31"/>
    <mergeCell ref="UDQ31:UDR31"/>
    <mergeCell ref="UCY31:UCZ31"/>
    <mergeCell ref="UDA31:UDB31"/>
    <mergeCell ref="UDC31:UDD31"/>
    <mergeCell ref="UDE31:UDF31"/>
    <mergeCell ref="UDG31:UDH31"/>
    <mergeCell ref="UCO31:UCP31"/>
    <mergeCell ref="UCQ31:UCR31"/>
    <mergeCell ref="UCS31:UCT31"/>
    <mergeCell ref="UCU31:UCV31"/>
    <mergeCell ref="UCW31:UCX31"/>
    <mergeCell ref="UCE31:UCF31"/>
    <mergeCell ref="UCG31:UCH31"/>
    <mergeCell ref="UCI31:UCJ31"/>
    <mergeCell ref="UCK31:UCL31"/>
    <mergeCell ref="UCM31:UCN31"/>
    <mergeCell ref="UBU31:UBV31"/>
    <mergeCell ref="UBW31:UBX31"/>
    <mergeCell ref="UBY31:UBZ31"/>
    <mergeCell ref="UCA31:UCB31"/>
    <mergeCell ref="UCC31:UCD31"/>
    <mergeCell ref="UBK31:UBL31"/>
    <mergeCell ref="UBM31:UBN31"/>
    <mergeCell ref="UBO31:UBP31"/>
    <mergeCell ref="UBQ31:UBR31"/>
    <mergeCell ref="UBS31:UBT31"/>
    <mergeCell ref="UGK31:UGL31"/>
    <mergeCell ref="UGM31:UGN31"/>
    <mergeCell ref="UGO31:UGP31"/>
    <mergeCell ref="UGQ31:UGR31"/>
    <mergeCell ref="UGS31:UGT31"/>
    <mergeCell ref="UGA31:UGB31"/>
    <mergeCell ref="UGC31:UGD31"/>
    <mergeCell ref="UGE31:UGF31"/>
    <mergeCell ref="UGG31:UGH31"/>
    <mergeCell ref="UGI31:UGJ31"/>
    <mergeCell ref="UFQ31:UFR31"/>
    <mergeCell ref="UFS31:UFT31"/>
    <mergeCell ref="UFU31:UFV31"/>
    <mergeCell ref="UFW31:UFX31"/>
    <mergeCell ref="UFY31:UFZ31"/>
    <mergeCell ref="UFG31:UFH31"/>
    <mergeCell ref="UFI31:UFJ31"/>
    <mergeCell ref="UFK31:UFL31"/>
    <mergeCell ref="UFM31:UFN31"/>
    <mergeCell ref="UFO31:UFP31"/>
    <mergeCell ref="UEW31:UEX31"/>
    <mergeCell ref="UEY31:UEZ31"/>
    <mergeCell ref="UFA31:UFB31"/>
    <mergeCell ref="UFC31:UFD31"/>
    <mergeCell ref="UFE31:UFF31"/>
    <mergeCell ref="UEM31:UEN31"/>
    <mergeCell ref="UEO31:UEP31"/>
    <mergeCell ref="UEQ31:UER31"/>
    <mergeCell ref="UES31:UET31"/>
    <mergeCell ref="UEU31:UEV31"/>
    <mergeCell ref="UEC31:UED31"/>
    <mergeCell ref="UEE31:UEF31"/>
    <mergeCell ref="UEG31:UEH31"/>
    <mergeCell ref="UEI31:UEJ31"/>
    <mergeCell ref="UEK31:UEL31"/>
    <mergeCell ref="UJC31:UJD31"/>
    <mergeCell ref="UJE31:UJF31"/>
    <mergeCell ref="UJG31:UJH31"/>
    <mergeCell ref="UJI31:UJJ31"/>
    <mergeCell ref="UJK31:UJL31"/>
    <mergeCell ref="UIS31:UIT31"/>
    <mergeCell ref="UIU31:UIV31"/>
    <mergeCell ref="UIW31:UIX31"/>
    <mergeCell ref="UIY31:UIZ31"/>
    <mergeCell ref="UJA31:UJB31"/>
    <mergeCell ref="UII31:UIJ31"/>
    <mergeCell ref="UIK31:UIL31"/>
    <mergeCell ref="UIM31:UIN31"/>
    <mergeCell ref="UIO31:UIP31"/>
    <mergeCell ref="UIQ31:UIR31"/>
    <mergeCell ref="UHY31:UHZ31"/>
    <mergeCell ref="UIA31:UIB31"/>
    <mergeCell ref="UIC31:UID31"/>
    <mergeCell ref="UIE31:UIF31"/>
    <mergeCell ref="UIG31:UIH31"/>
    <mergeCell ref="UHO31:UHP31"/>
    <mergeCell ref="UHQ31:UHR31"/>
    <mergeCell ref="UHS31:UHT31"/>
    <mergeCell ref="UHU31:UHV31"/>
    <mergeCell ref="UHW31:UHX31"/>
    <mergeCell ref="UHE31:UHF31"/>
    <mergeCell ref="UHG31:UHH31"/>
    <mergeCell ref="UHI31:UHJ31"/>
    <mergeCell ref="UHK31:UHL31"/>
    <mergeCell ref="UHM31:UHN31"/>
    <mergeCell ref="UGU31:UGV31"/>
    <mergeCell ref="UGW31:UGX31"/>
    <mergeCell ref="UGY31:UGZ31"/>
    <mergeCell ref="UHA31:UHB31"/>
    <mergeCell ref="UHC31:UHD31"/>
    <mergeCell ref="ULU31:ULV31"/>
    <mergeCell ref="ULW31:ULX31"/>
    <mergeCell ref="ULY31:ULZ31"/>
    <mergeCell ref="UMA31:UMB31"/>
    <mergeCell ref="UMC31:UMD31"/>
    <mergeCell ref="ULK31:ULL31"/>
    <mergeCell ref="ULM31:ULN31"/>
    <mergeCell ref="ULO31:ULP31"/>
    <mergeCell ref="ULQ31:ULR31"/>
    <mergeCell ref="ULS31:ULT31"/>
    <mergeCell ref="ULA31:ULB31"/>
    <mergeCell ref="ULC31:ULD31"/>
    <mergeCell ref="ULE31:ULF31"/>
    <mergeCell ref="ULG31:ULH31"/>
    <mergeCell ref="ULI31:ULJ31"/>
    <mergeCell ref="UKQ31:UKR31"/>
    <mergeCell ref="UKS31:UKT31"/>
    <mergeCell ref="UKU31:UKV31"/>
    <mergeCell ref="UKW31:UKX31"/>
    <mergeCell ref="UKY31:UKZ31"/>
    <mergeCell ref="UKG31:UKH31"/>
    <mergeCell ref="UKI31:UKJ31"/>
    <mergeCell ref="UKK31:UKL31"/>
    <mergeCell ref="UKM31:UKN31"/>
    <mergeCell ref="UKO31:UKP31"/>
    <mergeCell ref="UJW31:UJX31"/>
    <mergeCell ref="UJY31:UJZ31"/>
    <mergeCell ref="UKA31:UKB31"/>
    <mergeCell ref="UKC31:UKD31"/>
    <mergeCell ref="UKE31:UKF31"/>
    <mergeCell ref="UJM31:UJN31"/>
    <mergeCell ref="UJO31:UJP31"/>
    <mergeCell ref="UJQ31:UJR31"/>
    <mergeCell ref="UJS31:UJT31"/>
    <mergeCell ref="UJU31:UJV31"/>
    <mergeCell ref="UOM31:UON31"/>
    <mergeCell ref="UOO31:UOP31"/>
    <mergeCell ref="UOQ31:UOR31"/>
    <mergeCell ref="UOS31:UOT31"/>
    <mergeCell ref="UOU31:UOV31"/>
    <mergeCell ref="UOC31:UOD31"/>
    <mergeCell ref="UOE31:UOF31"/>
    <mergeCell ref="UOG31:UOH31"/>
    <mergeCell ref="UOI31:UOJ31"/>
    <mergeCell ref="UOK31:UOL31"/>
    <mergeCell ref="UNS31:UNT31"/>
    <mergeCell ref="UNU31:UNV31"/>
    <mergeCell ref="UNW31:UNX31"/>
    <mergeCell ref="UNY31:UNZ31"/>
    <mergeCell ref="UOA31:UOB31"/>
    <mergeCell ref="UNI31:UNJ31"/>
    <mergeCell ref="UNK31:UNL31"/>
    <mergeCell ref="UNM31:UNN31"/>
    <mergeCell ref="UNO31:UNP31"/>
    <mergeCell ref="UNQ31:UNR31"/>
    <mergeCell ref="UMY31:UMZ31"/>
    <mergeCell ref="UNA31:UNB31"/>
    <mergeCell ref="UNC31:UND31"/>
    <mergeCell ref="UNE31:UNF31"/>
    <mergeCell ref="UNG31:UNH31"/>
    <mergeCell ref="UMO31:UMP31"/>
    <mergeCell ref="UMQ31:UMR31"/>
    <mergeCell ref="UMS31:UMT31"/>
    <mergeCell ref="UMU31:UMV31"/>
    <mergeCell ref="UMW31:UMX31"/>
    <mergeCell ref="UME31:UMF31"/>
    <mergeCell ref="UMG31:UMH31"/>
    <mergeCell ref="UMI31:UMJ31"/>
    <mergeCell ref="UMK31:UML31"/>
    <mergeCell ref="UMM31:UMN31"/>
    <mergeCell ref="URE31:URF31"/>
    <mergeCell ref="URG31:URH31"/>
    <mergeCell ref="URI31:URJ31"/>
    <mergeCell ref="URK31:URL31"/>
    <mergeCell ref="URM31:URN31"/>
    <mergeCell ref="UQU31:UQV31"/>
    <mergeCell ref="UQW31:UQX31"/>
    <mergeCell ref="UQY31:UQZ31"/>
    <mergeCell ref="URA31:URB31"/>
    <mergeCell ref="URC31:URD31"/>
    <mergeCell ref="UQK31:UQL31"/>
    <mergeCell ref="UQM31:UQN31"/>
    <mergeCell ref="UQO31:UQP31"/>
    <mergeCell ref="UQQ31:UQR31"/>
    <mergeCell ref="UQS31:UQT31"/>
    <mergeCell ref="UQA31:UQB31"/>
    <mergeCell ref="UQC31:UQD31"/>
    <mergeCell ref="UQE31:UQF31"/>
    <mergeCell ref="UQG31:UQH31"/>
    <mergeCell ref="UQI31:UQJ31"/>
    <mergeCell ref="UPQ31:UPR31"/>
    <mergeCell ref="UPS31:UPT31"/>
    <mergeCell ref="UPU31:UPV31"/>
    <mergeCell ref="UPW31:UPX31"/>
    <mergeCell ref="UPY31:UPZ31"/>
    <mergeCell ref="UPG31:UPH31"/>
    <mergeCell ref="UPI31:UPJ31"/>
    <mergeCell ref="UPK31:UPL31"/>
    <mergeCell ref="UPM31:UPN31"/>
    <mergeCell ref="UPO31:UPP31"/>
    <mergeCell ref="UOW31:UOX31"/>
    <mergeCell ref="UOY31:UOZ31"/>
    <mergeCell ref="UPA31:UPB31"/>
    <mergeCell ref="UPC31:UPD31"/>
    <mergeCell ref="UPE31:UPF31"/>
    <mergeCell ref="UTW31:UTX31"/>
    <mergeCell ref="UTY31:UTZ31"/>
    <mergeCell ref="UUA31:UUB31"/>
    <mergeCell ref="UUC31:UUD31"/>
    <mergeCell ref="UUE31:UUF31"/>
    <mergeCell ref="UTM31:UTN31"/>
    <mergeCell ref="UTO31:UTP31"/>
    <mergeCell ref="UTQ31:UTR31"/>
    <mergeCell ref="UTS31:UTT31"/>
    <mergeCell ref="UTU31:UTV31"/>
    <mergeCell ref="UTC31:UTD31"/>
    <mergeCell ref="UTE31:UTF31"/>
    <mergeCell ref="UTG31:UTH31"/>
    <mergeCell ref="UTI31:UTJ31"/>
    <mergeCell ref="UTK31:UTL31"/>
    <mergeCell ref="USS31:UST31"/>
    <mergeCell ref="USU31:USV31"/>
    <mergeCell ref="USW31:USX31"/>
    <mergeCell ref="USY31:USZ31"/>
    <mergeCell ref="UTA31:UTB31"/>
    <mergeCell ref="USI31:USJ31"/>
    <mergeCell ref="USK31:USL31"/>
    <mergeCell ref="USM31:USN31"/>
    <mergeCell ref="USO31:USP31"/>
    <mergeCell ref="USQ31:USR31"/>
    <mergeCell ref="URY31:URZ31"/>
    <mergeCell ref="USA31:USB31"/>
    <mergeCell ref="USC31:USD31"/>
    <mergeCell ref="USE31:USF31"/>
    <mergeCell ref="USG31:USH31"/>
    <mergeCell ref="URO31:URP31"/>
    <mergeCell ref="URQ31:URR31"/>
    <mergeCell ref="URS31:URT31"/>
    <mergeCell ref="URU31:URV31"/>
    <mergeCell ref="URW31:URX31"/>
    <mergeCell ref="UWO31:UWP31"/>
    <mergeCell ref="UWQ31:UWR31"/>
    <mergeCell ref="UWS31:UWT31"/>
    <mergeCell ref="UWU31:UWV31"/>
    <mergeCell ref="UWW31:UWX31"/>
    <mergeCell ref="UWE31:UWF31"/>
    <mergeCell ref="UWG31:UWH31"/>
    <mergeCell ref="UWI31:UWJ31"/>
    <mergeCell ref="UWK31:UWL31"/>
    <mergeCell ref="UWM31:UWN31"/>
    <mergeCell ref="UVU31:UVV31"/>
    <mergeCell ref="UVW31:UVX31"/>
    <mergeCell ref="UVY31:UVZ31"/>
    <mergeCell ref="UWA31:UWB31"/>
    <mergeCell ref="UWC31:UWD31"/>
    <mergeCell ref="UVK31:UVL31"/>
    <mergeCell ref="UVM31:UVN31"/>
    <mergeCell ref="UVO31:UVP31"/>
    <mergeCell ref="UVQ31:UVR31"/>
    <mergeCell ref="UVS31:UVT31"/>
    <mergeCell ref="UVA31:UVB31"/>
    <mergeCell ref="UVC31:UVD31"/>
    <mergeCell ref="UVE31:UVF31"/>
    <mergeCell ref="UVG31:UVH31"/>
    <mergeCell ref="UVI31:UVJ31"/>
    <mergeCell ref="UUQ31:UUR31"/>
    <mergeCell ref="UUS31:UUT31"/>
    <mergeCell ref="UUU31:UUV31"/>
    <mergeCell ref="UUW31:UUX31"/>
    <mergeCell ref="UUY31:UUZ31"/>
    <mergeCell ref="UUG31:UUH31"/>
    <mergeCell ref="UUI31:UUJ31"/>
    <mergeCell ref="UUK31:UUL31"/>
    <mergeCell ref="UUM31:UUN31"/>
    <mergeCell ref="UUO31:UUP31"/>
    <mergeCell ref="UZG31:UZH31"/>
    <mergeCell ref="UZI31:UZJ31"/>
    <mergeCell ref="UZK31:UZL31"/>
    <mergeCell ref="UZM31:UZN31"/>
    <mergeCell ref="UZO31:UZP31"/>
    <mergeCell ref="UYW31:UYX31"/>
    <mergeCell ref="UYY31:UYZ31"/>
    <mergeCell ref="UZA31:UZB31"/>
    <mergeCell ref="UZC31:UZD31"/>
    <mergeCell ref="UZE31:UZF31"/>
    <mergeCell ref="UYM31:UYN31"/>
    <mergeCell ref="UYO31:UYP31"/>
    <mergeCell ref="UYQ31:UYR31"/>
    <mergeCell ref="UYS31:UYT31"/>
    <mergeCell ref="UYU31:UYV31"/>
    <mergeCell ref="UYC31:UYD31"/>
    <mergeCell ref="UYE31:UYF31"/>
    <mergeCell ref="UYG31:UYH31"/>
    <mergeCell ref="UYI31:UYJ31"/>
    <mergeCell ref="UYK31:UYL31"/>
    <mergeCell ref="UXS31:UXT31"/>
    <mergeCell ref="UXU31:UXV31"/>
    <mergeCell ref="UXW31:UXX31"/>
    <mergeCell ref="UXY31:UXZ31"/>
    <mergeCell ref="UYA31:UYB31"/>
    <mergeCell ref="UXI31:UXJ31"/>
    <mergeCell ref="UXK31:UXL31"/>
    <mergeCell ref="UXM31:UXN31"/>
    <mergeCell ref="UXO31:UXP31"/>
    <mergeCell ref="UXQ31:UXR31"/>
    <mergeCell ref="UWY31:UWZ31"/>
    <mergeCell ref="UXA31:UXB31"/>
    <mergeCell ref="UXC31:UXD31"/>
    <mergeCell ref="UXE31:UXF31"/>
    <mergeCell ref="UXG31:UXH31"/>
    <mergeCell ref="VBY31:VBZ31"/>
    <mergeCell ref="VCA31:VCB31"/>
    <mergeCell ref="VCC31:VCD31"/>
    <mergeCell ref="VCE31:VCF31"/>
    <mergeCell ref="VCG31:VCH31"/>
    <mergeCell ref="VBO31:VBP31"/>
    <mergeCell ref="VBQ31:VBR31"/>
    <mergeCell ref="VBS31:VBT31"/>
    <mergeCell ref="VBU31:VBV31"/>
    <mergeCell ref="VBW31:VBX31"/>
    <mergeCell ref="VBE31:VBF31"/>
    <mergeCell ref="VBG31:VBH31"/>
    <mergeCell ref="VBI31:VBJ31"/>
    <mergeCell ref="VBK31:VBL31"/>
    <mergeCell ref="VBM31:VBN31"/>
    <mergeCell ref="VAU31:VAV31"/>
    <mergeCell ref="VAW31:VAX31"/>
    <mergeCell ref="VAY31:VAZ31"/>
    <mergeCell ref="VBA31:VBB31"/>
    <mergeCell ref="VBC31:VBD31"/>
    <mergeCell ref="VAK31:VAL31"/>
    <mergeCell ref="VAM31:VAN31"/>
    <mergeCell ref="VAO31:VAP31"/>
    <mergeCell ref="VAQ31:VAR31"/>
    <mergeCell ref="VAS31:VAT31"/>
    <mergeCell ref="VAA31:VAB31"/>
    <mergeCell ref="VAC31:VAD31"/>
    <mergeCell ref="VAE31:VAF31"/>
    <mergeCell ref="VAG31:VAH31"/>
    <mergeCell ref="VAI31:VAJ31"/>
    <mergeCell ref="UZQ31:UZR31"/>
    <mergeCell ref="UZS31:UZT31"/>
    <mergeCell ref="UZU31:UZV31"/>
    <mergeCell ref="UZW31:UZX31"/>
    <mergeCell ref="UZY31:UZZ31"/>
    <mergeCell ref="VEQ31:VER31"/>
    <mergeCell ref="VES31:VET31"/>
    <mergeCell ref="VEU31:VEV31"/>
    <mergeCell ref="VEW31:VEX31"/>
    <mergeCell ref="VEY31:VEZ31"/>
    <mergeCell ref="VEG31:VEH31"/>
    <mergeCell ref="VEI31:VEJ31"/>
    <mergeCell ref="VEK31:VEL31"/>
    <mergeCell ref="VEM31:VEN31"/>
    <mergeCell ref="VEO31:VEP31"/>
    <mergeCell ref="VDW31:VDX31"/>
    <mergeCell ref="VDY31:VDZ31"/>
    <mergeCell ref="VEA31:VEB31"/>
    <mergeCell ref="VEC31:VED31"/>
    <mergeCell ref="VEE31:VEF31"/>
    <mergeCell ref="VDM31:VDN31"/>
    <mergeCell ref="VDO31:VDP31"/>
    <mergeCell ref="VDQ31:VDR31"/>
    <mergeCell ref="VDS31:VDT31"/>
    <mergeCell ref="VDU31:VDV31"/>
    <mergeCell ref="VDC31:VDD31"/>
    <mergeCell ref="VDE31:VDF31"/>
    <mergeCell ref="VDG31:VDH31"/>
    <mergeCell ref="VDI31:VDJ31"/>
    <mergeCell ref="VDK31:VDL31"/>
    <mergeCell ref="VCS31:VCT31"/>
    <mergeCell ref="VCU31:VCV31"/>
    <mergeCell ref="VCW31:VCX31"/>
    <mergeCell ref="VCY31:VCZ31"/>
    <mergeCell ref="VDA31:VDB31"/>
    <mergeCell ref="VCI31:VCJ31"/>
    <mergeCell ref="VCK31:VCL31"/>
    <mergeCell ref="VCM31:VCN31"/>
    <mergeCell ref="VCO31:VCP31"/>
    <mergeCell ref="VCQ31:VCR31"/>
    <mergeCell ref="VHI31:VHJ31"/>
    <mergeCell ref="VHK31:VHL31"/>
    <mergeCell ref="VHM31:VHN31"/>
    <mergeCell ref="VHO31:VHP31"/>
    <mergeCell ref="VHQ31:VHR31"/>
    <mergeCell ref="VGY31:VGZ31"/>
    <mergeCell ref="VHA31:VHB31"/>
    <mergeCell ref="VHC31:VHD31"/>
    <mergeCell ref="VHE31:VHF31"/>
    <mergeCell ref="VHG31:VHH31"/>
    <mergeCell ref="VGO31:VGP31"/>
    <mergeCell ref="VGQ31:VGR31"/>
    <mergeCell ref="VGS31:VGT31"/>
    <mergeCell ref="VGU31:VGV31"/>
    <mergeCell ref="VGW31:VGX31"/>
    <mergeCell ref="VGE31:VGF31"/>
    <mergeCell ref="VGG31:VGH31"/>
    <mergeCell ref="VGI31:VGJ31"/>
    <mergeCell ref="VGK31:VGL31"/>
    <mergeCell ref="VGM31:VGN31"/>
    <mergeCell ref="VFU31:VFV31"/>
    <mergeCell ref="VFW31:VFX31"/>
    <mergeCell ref="VFY31:VFZ31"/>
    <mergeCell ref="VGA31:VGB31"/>
    <mergeCell ref="VGC31:VGD31"/>
    <mergeCell ref="VFK31:VFL31"/>
    <mergeCell ref="VFM31:VFN31"/>
    <mergeCell ref="VFO31:VFP31"/>
    <mergeCell ref="VFQ31:VFR31"/>
    <mergeCell ref="VFS31:VFT31"/>
    <mergeCell ref="VFA31:VFB31"/>
    <mergeCell ref="VFC31:VFD31"/>
    <mergeCell ref="VFE31:VFF31"/>
    <mergeCell ref="VFG31:VFH31"/>
    <mergeCell ref="VFI31:VFJ31"/>
    <mergeCell ref="VKA31:VKB31"/>
    <mergeCell ref="VKC31:VKD31"/>
    <mergeCell ref="VKE31:VKF31"/>
    <mergeCell ref="VKG31:VKH31"/>
    <mergeCell ref="VKI31:VKJ31"/>
    <mergeCell ref="VJQ31:VJR31"/>
    <mergeCell ref="VJS31:VJT31"/>
    <mergeCell ref="VJU31:VJV31"/>
    <mergeCell ref="VJW31:VJX31"/>
    <mergeCell ref="VJY31:VJZ31"/>
    <mergeCell ref="VJG31:VJH31"/>
    <mergeCell ref="VJI31:VJJ31"/>
    <mergeCell ref="VJK31:VJL31"/>
    <mergeCell ref="VJM31:VJN31"/>
    <mergeCell ref="VJO31:VJP31"/>
    <mergeCell ref="VIW31:VIX31"/>
    <mergeCell ref="VIY31:VIZ31"/>
    <mergeCell ref="VJA31:VJB31"/>
    <mergeCell ref="VJC31:VJD31"/>
    <mergeCell ref="VJE31:VJF31"/>
    <mergeCell ref="VIM31:VIN31"/>
    <mergeCell ref="VIO31:VIP31"/>
    <mergeCell ref="VIQ31:VIR31"/>
    <mergeCell ref="VIS31:VIT31"/>
    <mergeCell ref="VIU31:VIV31"/>
    <mergeCell ref="VIC31:VID31"/>
    <mergeCell ref="VIE31:VIF31"/>
    <mergeCell ref="VIG31:VIH31"/>
    <mergeCell ref="VII31:VIJ31"/>
    <mergeCell ref="VIK31:VIL31"/>
    <mergeCell ref="VHS31:VHT31"/>
    <mergeCell ref="VHU31:VHV31"/>
    <mergeCell ref="VHW31:VHX31"/>
    <mergeCell ref="VHY31:VHZ31"/>
    <mergeCell ref="VIA31:VIB31"/>
    <mergeCell ref="VMS31:VMT31"/>
    <mergeCell ref="VMU31:VMV31"/>
    <mergeCell ref="VMW31:VMX31"/>
    <mergeCell ref="VMY31:VMZ31"/>
    <mergeCell ref="VNA31:VNB31"/>
    <mergeCell ref="VMI31:VMJ31"/>
    <mergeCell ref="VMK31:VML31"/>
    <mergeCell ref="VMM31:VMN31"/>
    <mergeCell ref="VMO31:VMP31"/>
    <mergeCell ref="VMQ31:VMR31"/>
    <mergeCell ref="VLY31:VLZ31"/>
    <mergeCell ref="VMA31:VMB31"/>
    <mergeCell ref="VMC31:VMD31"/>
    <mergeCell ref="VME31:VMF31"/>
    <mergeCell ref="VMG31:VMH31"/>
    <mergeCell ref="VLO31:VLP31"/>
    <mergeCell ref="VLQ31:VLR31"/>
    <mergeCell ref="VLS31:VLT31"/>
    <mergeCell ref="VLU31:VLV31"/>
    <mergeCell ref="VLW31:VLX31"/>
    <mergeCell ref="VLE31:VLF31"/>
    <mergeCell ref="VLG31:VLH31"/>
    <mergeCell ref="VLI31:VLJ31"/>
    <mergeCell ref="VLK31:VLL31"/>
    <mergeCell ref="VLM31:VLN31"/>
    <mergeCell ref="VKU31:VKV31"/>
    <mergeCell ref="VKW31:VKX31"/>
    <mergeCell ref="VKY31:VKZ31"/>
    <mergeCell ref="VLA31:VLB31"/>
    <mergeCell ref="VLC31:VLD31"/>
    <mergeCell ref="VKK31:VKL31"/>
    <mergeCell ref="VKM31:VKN31"/>
    <mergeCell ref="VKO31:VKP31"/>
    <mergeCell ref="VKQ31:VKR31"/>
    <mergeCell ref="VKS31:VKT31"/>
    <mergeCell ref="VPK31:VPL31"/>
    <mergeCell ref="VPM31:VPN31"/>
    <mergeCell ref="VPO31:VPP31"/>
    <mergeCell ref="VPQ31:VPR31"/>
    <mergeCell ref="VPS31:VPT31"/>
    <mergeCell ref="VPA31:VPB31"/>
    <mergeCell ref="VPC31:VPD31"/>
    <mergeCell ref="VPE31:VPF31"/>
    <mergeCell ref="VPG31:VPH31"/>
    <mergeCell ref="VPI31:VPJ31"/>
    <mergeCell ref="VOQ31:VOR31"/>
    <mergeCell ref="VOS31:VOT31"/>
    <mergeCell ref="VOU31:VOV31"/>
    <mergeCell ref="VOW31:VOX31"/>
    <mergeCell ref="VOY31:VOZ31"/>
    <mergeCell ref="VOG31:VOH31"/>
    <mergeCell ref="VOI31:VOJ31"/>
    <mergeCell ref="VOK31:VOL31"/>
    <mergeCell ref="VOM31:VON31"/>
    <mergeCell ref="VOO31:VOP31"/>
    <mergeCell ref="VNW31:VNX31"/>
    <mergeCell ref="VNY31:VNZ31"/>
    <mergeCell ref="VOA31:VOB31"/>
    <mergeCell ref="VOC31:VOD31"/>
    <mergeCell ref="VOE31:VOF31"/>
    <mergeCell ref="VNM31:VNN31"/>
    <mergeCell ref="VNO31:VNP31"/>
    <mergeCell ref="VNQ31:VNR31"/>
    <mergeCell ref="VNS31:VNT31"/>
    <mergeCell ref="VNU31:VNV31"/>
    <mergeCell ref="VNC31:VND31"/>
    <mergeCell ref="VNE31:VNF31"/>
    <mergeCell ref="VNG31:VNH31"/>
    <mergeCell ref="VNI31:VNJ31"/>
    <mergeCell ref="VNK31:VNL31"/>
    <mergeCell ref="VSC31:VSD31"/>
    <mergeCell ref="VSE31:VSF31"/>
    <mergeCell ref="VSG31:VSH31"/>
    <mergeCell ref="VSI31:VSJ31"/>
    <mergeCell ref="VSK31:VSL31"/>
    <mergeCell ref="VRS31:VRT31"/>
    <mergeCell ref="VRU31:VRV31"/>
    <mergeCell ref="VRW31:VRX31"/>
    <mergeCell ref="VRY31:VRZ31"/>
    <mergeCell ref="VSA31:VSB31"/>
    <mergeCell ref="VRI31:VRJ31"/>
    <mergeCell ref="VRK31:VRL31"/>
    <mergeCell ref="VRM31:VRN31"/>
    <mergeCell ref="VRO31:VRP31"/>
    <mergeCell ref="VRQ31:VRR31"/>
    <mergeCell ref="VQY31:VQZ31"/>
    <mergeCell ref="VRA31:VRB31"/>
    <mergeCell ref="VRC31:VRD31"/>
    <mergeCell ref="VRE31:VRF31"/>
    <mergeCell ref="VRG31:VRH31"/>
    <mergeCell ref="VQO31:VQP31"/>
    <mergeCell ref="VQQ31:VQR31"/>
    <mergeCell ref="VQS31:VQT31"/>
    <mergeCell ref="VQU31:VQV31"/>
    <mergeCell ref="VQW31:VQX31"/>
    <mergeCell ref="VQE31:VQF31"/>
    <mergeCell ref="VQG31:VQH31"/>
    <mergeCell ref="VQI31:VQJ31"/>
    <mergeCell ref="VQK31:VQL31"/>
    <mergeCell ref="VQM31:VQN31"/>
    <mergeCell ref="VPU31:VPV31"/>
    <mergeCell ref="VPW31:VPX31"/>
    <mergeCell ref="VPY31:VPZ31"/>
    <mergeCell ref="VQA31:VQB31"/>
    <mergeCell ref="VQC31:VQD31"/>
    <mergeCell ref="VUU31:VUV31"/>
    <mergeCell ref="VUW31:VUX31"/>
    <mergeCell ref="VUY31:VUZ31"/>
    <mergeCell ref="VVA31:VVB31"/>
    <mergeCell ref="VVC31:VVD31"/>
    <mergeCell ref="VUK31:VUL31"/>
    <mergeCell ref="VUM31:VUN31"/>
    <mergeCell ref="VUO31:VUP31"/>
    <mergeCell ref="VUQ31:VUR31"/>
    <mergeCell ref="VUS31:VUT31"/>
    <mergeCell ref="VUA31:VUB31"/>
    <mergeCell ref="VUC31:VUD31"/>
    <mergeCell ref="VUE31:VUF31"/>
    <mergeCell ref="VUG31:VUH31"/>
    <mergeCell ref="VUI31:VUJ31"/>
    <mergeCell ref="VTQ31:VTR31"/>
    <mergeCell ref="VTS31:VTT31"/>
    <mergeCell ref="VTU31:VTV31"/>
    <mergeCell ref="VTW31:VTX31"/>
    <mergeCell ref="VTY31:VTZ31"/>
    <mergeCell ref="VTG31:VTH31"/>
    <mergeCell ref="VTI31:VTJ31"/>
    <mergeCell ref="VTK31:VTL31"/>
    <mergeCell ref="VTM31:VTN31"/>
    <mergeCell ref="VTO31:VTP31"/>
    <mergeCell ref="VSW31:VSX31"/>
    <mergeCell ref="VSY31:VSZ31"/>
    <mergeCell ref="VTA31:VTB31"/>
    <mergeCell ref="VTC31:VTD31"/>
    <mergeCell ref="VTE31:VTF31"/>
    <mergeCell ref="VSM31:VSN31"/>
    <mergeCell ref="VSO31:VSP31"/>
    <mergeCell ref="VSQ31:VSR31"/>
    <mergeCell ref="VSS31:VST31"/>
    <mergeCell ref="VSU31:VSV31"/>
    <mergeCell ref="VXM31:VXN31"/>
    <mergeCell ref="VXO31:VXP31"/>
    <mergeCell ref="VXQ31:VXR31"/>
    <mergeCell ref="VXS31:VXT31"/>
    <mergeCell ref="VXU31:VXV31"/>
    <mergeCell ref="VXC31:VXD31"/>
    <mergeCell ref="VXE31:VXF31"/>
    <mergeCell ref="VXG31:VXH31"/>
    <mergeCell ref="VXI31:VXJ31"/>
    <mergeCell ref="VXK31:VXL31"/>
    <mergeCell ref="VWS31:VWT31"/>
    <mergeCell ref="VWU31:VWV31"/>
    <mergeCell ref="VWW31:VWX31"/>
    <mergeCell ref="VWY31:VWZ31"/>
    <mergeCell ref="VXA31:VXB31"/>
    <mergeCell ref="VWI31:VWJ31"/>
    <mergeCell ref="VWK31:VWL31"/>
    <mergeCell ref="VWM31:VWN31"/>
    <mergeCell ref="VWO31:VWP31"/>
    <mergeCell ref="VWQ31:VWR31"/>
    <mergeCell ref="VVY31:VVZ31"/>
    <mergeCell ref="VWA31:VWB31"/>
    <mergeCell ref="VWC31:VWD31"/>
    <mergeCell ref="VWE31:VWF31"/>
    <mergeCell ref="VWG31:VWH31"/>
    <mergeCell ref="VVO31:VVP31"/>
    <mergeCell ref="VVQ31:VVR31"/>
    <mergeCell ref="VVS31:VVT31"/>
    <mergeCell ref="VVU31:VVV31"/>
    <mergeCell ref="VVW31:VVX31"/>
    <mergeCell ref="VVE31:VVF31"/>
    <mergeCell ref="VVG31:VVH31"/>
    <mergeCell ref="VVI31:VVJ31"/>
    <mergeCell ref="VVK31:VVL31"/>
    <mergeCell ref="VVM31:VVN31"/>
    <mergeCell ref="WAE31:WAF31"/>
    <mergeCell ref="WAG31:WAH31"/>
    <mergeCell ref="WAI31:WAJ31"/>
    <mergeCell ref="WAK31:WAL31"/>
    <mergeCell ref="WAM31:WAN31"/>
    <mergeCell ref="VZU31:VZV31"/>
    <mergeCell ref="VZW31:VZX31"/>
    <mergeCell ref="VZY31:VZZ31"/>
    <mergeCell ref="WAA31:WAB31"/>
    <mergeCell ref="WAC31:WAD31"/>
    <mergeCell ref="VZK31:VZL31"/>
    <mergeCell ref="VZM31:VZN31"/>
    <mergeCell ref="VZO31:VZP31"/>
    <mergeCell ref="VZQ31:VZR31"/>
    <mergeCell ref="VZS31:VZT31"/>
    <mergeCell ref="VZA31:VZB31"/>
    <mergeCell ref="VZC31:VZD31"/>
    <mergeCell ref="VZE31:VZF31"/>
    <mergeCell ref="VZG31:VZH31"/>
    <mergeCell ref="VZI31:VZJ31"/>
    <mergeCell ref="VYQ31:VYR31"/>
    <mergeCell ref="VYS31:VYT31"/>
    <mergeCell ref="VYU31:VYV31"/>
    <mergeCell ref="VYW31:VYX31"/>
    <mergeCell ref="VYY31:VYZ31"/>
    <mergeCell ref="VYG31:VYH31"/>
    <mergeCell ref="VYI31:VYJ31"/>
    <mergeCell ref="VYK31:VYL31"/>
    <mergeCell ref="VYM31:VYN31"/>
    <mergeCell ref="VYO31:VYP31"/>
    <mergeCell ref="VXW31:VXX31"/>
    <mergeCell ref="VXY31:VXZ31"/>
    <mergeCell ref="VYA31:VYB31"/>
    <mergeCell ref="VYC31:VYD31"/>
    <mergeCell ref="VYE31:VYF31"/>
    <mergeCell ref="WCW31:WCX31"/>
    <mergeCell ref="WCY31:WCZ31"/>
    <mergeCell ref="WDA31:WDB31"/>
    <mergeCell ref="WDC31:WDD31"/>
    <mergeCell ref="WDE31:WDF31"/>
    <mergeCell ref="WCM31:WCN31"/>
    <mergeCell ref="WCO31:WCP31"/>
    <mergeCell ref="WCQ31:WCR31"/>
    <mergeCell ref="WCS31:WCT31"/>
    <mergeCell ref="WCU31:WCV31"/>
    <mergeCell ref="WCC31:WCD31"/>
    <mergeCell ref="WCE31:WCF31"/>
    <mergeCell ref="WCG31:WCH31"/>
    <mergeCell ref="WCI31:WCJ31"/>
    <mergeCell ref="WCK31:WCL31"/>
    <mergeCell ref="WBS31:WBT31"/>
    <mergeCell ref="WBU31:WBV31"/>
    <mergeCell ref="WBW31:WBX31"/>
    <mergeCell ref="WBY31:WBZ31"/>
    <mergeCell ref="WCA31:WCB31"/>
    <mergeCell ref="WBI31:WBJ31"/>
    <mergeCell ref="WBK31:WBL31"/>
    <mergeCell ref="WBM31:WBN31"/>
    <mergeCell ref="WBO31:WBP31"/>
    <mergeCell ref="WBQ31:WBR31"/>
    <mergeCell ref="WAY31:WAZ31"/>
    <mergeCell ref="WBA31:WBB31"/>
    <mergeCell ref="WBC31:WBD31"/>
    <mergeCell ref="WBE31:WBF31"/>
    <mergeCell ref="WBG31:WBH31"/>
    <mergeCell ref="WAO31:WAP31"/>
    <mergeCell ref="WAQ31:WAR31"/>
    <mergeCell ref="WAS31:WAT31"/>
    <mergeCell ref="WAU31:WAV31"/>
    <mergeCell ref="WAW31:WAX31"/>
    <mergeCell ref="WFO31:WFP31"/>
    <mergeCell ref="WFQ31:WFR31"/>
    <mergeCell ref="WFS31:WFT31"/>
    <mergeCell ref="WFU31:WFV31"/>
    <mergeCell ref="WFW31:WFX31"/>
    <mergeCell ref="WFE31:WFF31"/>
    <mergeCell ref="WFG31:WFH31"/>
    <mergeCell ref="WFI31:WFJ31"/>
    <mergeCell ref="WFK31:WFL31"/>
    <mergeCell ref="WFM31:WFN31"/>
    <mergeCell ref="WEU31:WEV31"/>
    <mergeCell ref="WEW31:WEX31"/>
    <mergeCell ref="WEY31:WEZ31"/>
    <mergeCell ref="WFA31:WFB31"/>
    <mergeCell ref="WFC31:WFD31"/>
    <mergeCell ref="WEK31:WEL31"/>
    <mergeCell ref="WEM31:WEN31"/>
    <mergeCell ref="WEO31:WEP31"/>
    <mergeCell ref="WEQ31:WER31"/>
    <mergeCell ref="WES31:WET31"/>
    <mergeCell ref="WEA31:WEB31"/>
    <mergeCell ref="WEC31:WED31"/>
    <mergeCell ref="WEE31:WEF31"/>
    <mergeCell ref="WEG31:WEH31"/>
    <mergeCell ref="WEI31:WEJ31"/>
    <mergeCell ref="WDQ31:WDR31"/>
    <mergeCell ref="WDS31:WDT31"/>
    <mergeCell ref="WDU31:WDV31"/>
    <mergeCell ref="WDW31:WDX31"/>
    <mergeCell ref="WDY31:WDZ31"/>
    <mergeCell ref="WDG31:WDH31"/>
    <mergeCell ref="WDI31:WDJ31"/>
    <mergeCell ref="WDK31:WDL31"/>
    <mergeCell ref="WDM31:WDN31"/>
    <mergeCell ref="WDO31:WDP31"/>
    <mergeCell ref="WIG31:WIH31"/>
    <mergeCell ref="WII31:WIJ31"/>
    <mergeCell ref="WIK31:WIL31"/>
    <mergeCell ref="WIM31:WIN31"/>
    <mergeCell ref="WIO31:WIP31"/>
    <mergeCell ref="WHW31:WHX31"/>
    <mergeCell ref="WHY31:WHZ31"/>
    <mergeCell ref="WIA31:WIB31"/>
    <mergeCell ref="WIC31:WID31"/>
    <mergeCell ref="WIE31:WIF31"/>
    <mergeCell ref="WHM31:WHN31"/>
    <mergeCell ref="WHO31:WHP31"/>
    <mergeCell ref="WHQ31:WHR31"/>
    <mergeCell ref="WHS31:WHT31"/>
    <mergeCell ref="WHU31:WHV31"/>
    <mergeCell ref="WHC31:WHD31"/>
    <mergeCell ref="WHE31:WHF31"/>
    <mergeCell ref="WHG31:WHH31"/>
    <mergeCell ref="WHI31:WHJ31"/>
    <mergeCell ref="WHK31:WHL31"/>
    <mergeCell ref="WGS31:WGT31"/>
    <mergeCell ref="WGU31:WGV31"/>
    <mergeCell ref="WGW31:WGX31"/>
    <mergeCell ref="WGY31:WGZ31"/>
    <mergeCell ref="WHA31:WHB31"/>
    <mergeCell ref="WGI31:WGJ31"/>
    <mergeCell ref="WGK31:WGL31"/>
    <mergeCell ref="WGM31:WGN31"/>
    <mergeCell ref="WGO31:WGP31"/>
    <mergeCell ref="WGQ31:WGR31"/>
    <mergeCell ref="WFY31:WFZ31"/>
    <mergeCell ref="WGA31:WGB31"/>
    <mergeCell ref="WGC31:WGD31"/>
    <mergeCell ref="WGE31:WGF31"/>
    <mergeCell ref="WGG31:WGH31"/>
    <mergeCell ref="WKY31:WKZ31"/>
    <mergeCell ref="WLA31:WLB31"/>
    <mergeCell ref="WLC31:WLD31"/>
    <mergeCell ref="WLE31:WLF31"/>
    <mergeCell ref="WLG31:WLH31"/>
    <mergeCell ref="WKO31:WKP31"/>
    <mergeCell ref="WKQ31:WKR31"/>
    <mergeCell ref="WKS31:WKT31"/>
    <mergeCell ref="WKU31:WKV31"/>
    <mergeCell ref="WKW31:WKX31"/>
    <mergeCell ref="WKE31:WKF31"/>
    <mergeCell ref="WKG31:WKH31"/>
    <mergeCell ref="WKI31:WKJ31"/>
    <mergeCell ref="WKK31:WKL31"/>
    <mergeCell ref="WKM31:WKN31"/>
    <mergeCell ref="WJU31:WJV31"/>
    <mergeCell ref="WJW31:WJX31"/>
    <mergeCell ref="WJY31:WJZ31"/>
    <mergeCell ref="WKA31:WKB31"/>
    <mergeCell ref="WKC31:WKD31"/>
    <mergeCell ref="WJK31:WJL31"/>
    <mergeCell ref="WJM31:WJN31"/>
    <mergeCell ref="WJO31:WJP31"/>
    <mergeCell ref="WJQ31:WJR31"/>
    <mergeCell ref="WJS31:WJT31"/>
    <mergeCell ref="WJA31:WJB31"/>
    <mergeCell ref="WJC31:WJD31"/>
    <mergeCell ref="WJE31:WJF31"/>
    <mergeCell ref="WJG31:WJH31"/>
    <mergeCell ref="WJI31:WJJ31"/>
    <mergeCell ref="WIQ31:WIR31"/>
    <mergeCell ref="WIS31:WIT31"/>
    <mergeCell ref="WIU31:WIV31"/>
    <mergeCell ref="WIW31:WIX31"/>
    <mergeCell ref="WIY31:WIZ31"/>
    <mergeCell ref="WNQ31:WNR31"/>
    <mergeCell ref="WNS31:WNT31"/>
    <mergeCell ref="WNU31:WNV31"/>
    <mergeCell ref="WNW31:WNX31"/>
    <mergeCell ref="WNY31:WNZ31"/>
    <mergeCell ref="WNG31:WNH31"/>
    <mergeCell ref="WNI31:WNJ31"/>
    <mergeCell ref="WNK31:WNL31"/>
    <mergeCell ref="WNM31:WNN31"/>
    <mergeCell ref="WNO31:WNP31"/>
    <mergeCell ref="WMW31:WMX31"/>
    <mergeCell ref="WMY31:WMZ31"/>
    <mergeCell ref="WNA31:WNB31"/>
    <mergeCell ref="WNC31:WND31"/>
    <mergeCell ref="WNE31:WNF31"/>
    <mergeCell ref="WMM31:WMN31"/>
    <mergeCell ref="WMO31:WMP31"/>
    <mergeCell ref="WMQ31:WMR31"/>
    <mergeCell ref="WMS31:WMT31"/>
    <mergeCell ref="WMU31:WMV31"/>
    <mergeCell ref="WMC31:WMD31"/>
    <mergeCell ref="WME31:WMF31"/>
    <mergeCell ref="WMG31:WMH31"/>
    <mergeCell ref="WMI31:WMJ31"/>
    <mergeCell ref="WMK31:WML31"/>
    <mergeCell ref="WLS31:WLT31"/>
    <mergeCell ref="WLU31:WLV31"/>
    <mergeCell ref="WLW31:WLX31"/>
    <mergeCell ref="WLY31:WLZ31"/>
    <mergeCell ref="WMA31:WMB31"/>
    <mergeCell ref="WLI31:WLJ31"/>
    <mergeCell ref="WLK31:WLL31"/>
    <mergeCell ref="WLM31:WLN31"/>
    <mergeCell ref="WLO31:WLP31"/>
    <mergeCell ref="WLQ31:WLR31"/>
    <mergeCell ref="WQI31:WQJ31"/>
    <mergeCell ref="WQK31:WQL31"/>
    <mergeCell ref="WQM31:WQN31"/>
    <mergeCell ref="WQO31:WQP31"/>
    <mergeCell ref="WQQ31:WQR31"/>
    <mergeCell ref="WPY31:WPZ31"/>
    <mergeCell ref="WQA31:WQB31"/>
    <mergeCell ref="WQC31:WQD31"/>
    <mergeCell ref="WQE31:WQF31"/>
    <mergeCell ref="WQG31:WQH31"/>
    <mergeCell ref="WPO31:WPP31"/>
    <mergeCell ref="WPQ31:WPR31"/>
    <mergeCell ref="WPS31:WPT31"/>
    <mergeCell ref="WPU31:WPV31"/>
    <mergeCell ref="WPW31:WPX31"/>
    <mergeCell ref="WPE31:WPF31"/>
    <mergeCell ref="WPG31:WPH31"/>
    <mergeCell ref="WPI31:WPJ31"/>
    <mergeCell ref="WPK31:WPL31"/>
    <mergeCell ref="WPM31:WPN31"/>
    <mergeCell ref="WOU31:WOV31"/>
    <mergeCell ref="WOW31:WOX31"/>
    <mergeCell ref="WOY31:WOZ31"/>
    <mergeCell ref="WPA31:WPB31"/>
    <mergeCell ref="WPC31:WPD31"/>
    <mergeCell ref="WOK31:WOL31"/>
    <mergeCell ref="WOM31:WON31"/>
    <mergeCell ref="WOO31:WOP31"/>
    <mergeCell ref="WOQ31:WOR31"/>
    <mergeCell ref="WOS31:WOT31"/>
    <mergeCell ref="WOA31:WOB31"/>
    <mergeCell ref="WOC31:WOD31"/>
    <mergeCell ref="WOE31:WOF31"/>
    <mergeCell ref="WOG31:WOH31"/>
    <mergeCell ref="WOI31:WOJ31"/>
    <mergeCell ref="WTA31:WTB31"/>
    <mergeCell ref="WTC31:WTD31"/>
    <mergeCell ref="WTE31:WTF31"/>
    <mergeCell ref="WTG31:WTH31"/>
    <mergeCell ref="WTI31:WTJ31"/>
    <mergeCell ref="WSQ31:WSR31"/>
    <mergeCell ref="WSS31:WST31"/>
    <mergeCell ref="WSU31:WSV31"/>
    <mergeCell ref="WSW31:WSX31"/>
    <mergeCell ref="WSY31:WSZ31"/>
    <mergeCell ref="WSG31:WSH31"/>
    <mergeCell ref="WSI31:WSJ31"/>
    <mergeCell ref="WSK31:WSL31"/>
    <mergeCell ref="WSM31:WSN31"/>
    <mergeCell ref="WSO31:WSP31"/>
    <mergeCell ref="WRW31:WRX31"/>
    <mergeCell ref="WRY31:WRZ31"/>
    <mergeCell ref="WSA31:WSB31"/>
    <mergeCell ref="WSC31:WSD31"/>
    <mergeCell ref="WSE31:WSF31"/>
    <mergeCell ref="WRM31:WRN31"/>
    <mergeCell ref="WRO31:WRP31"/>
    <mergeCell ref="WRQ31:WRR31"/>
    <mergeCell ref="WRS31:WRT31"/>
    <mergeCell ref="WRU31:WRV31"/>
    <mergeCell ref="WRC31:WRD31"/>
    <mergeCell ref="WRE31:WRF31"/>
    <mergeCell ref="WRG31:WRH31"/>
    <mergeCell ref="WRI31:WRJ31"/>
    <mergeCell ref="WRK31:WRL31"/>
    <mergeCell ref="WQS31:WQT31"/>
    <mergeCell ref="WQU31:WQV31"/>
    <mergeCell ref="WQW31:WQX31"/>
    <mergeCell ref="WQY31:WQZ31"/>
    <mergeCell ref="WRA31:WRB31"/>
    <mergeCell ref="WVS31:WVT31"/>
    <mergeCell ref="WVU31:WVV31"/>
    <mergeCell ref="WVW31:WVX31"/>
    <mergeCell ref="WVY31:WVZ31"/>
    <mergeCell ref="WWA31:WWB31"/>
    <mergeCell ref="WVI31:WVJ31"/>
    <mergeCell ref="WVK31:WVL31"/>
    <mergeCell ref="WVM31:WVN31"/>
    <mergeCell ref="WVO31:WVP31"/>
    <mergeCell ref="WVQ31:WVR31"/>
    <mergeCell ref="WUY31:WUZ31"/>
    <mergeCell ref="WVA31:WVB31"/>
    <mergeCell ref="WVC31:WVD31"/>
    <mergeCell ref="WVE31:WVF31"/>
    <mergeCell ref="WVG31:WVH31"/>
    <mergeCell ref="WUO31:WUP31"/>
    <mergeCell ref="WUQ31:WUR31"/>
    <mergeCell ref="WUS31:WUT31"/>
    <mergeCell ref="WUU31:WUV31"/>
    <mergeCell ref="WUW31:WUX31"/>
    <mergeCell ref="WUE31:WUF31"/>
    <mergeCell ref="WUG31:WUH31"/>
    <mergeCell ref="WUI31:WUJ31"/>
    <mergeCell ref="WUK31:WUL31"/>
    <mergeCell ref="WUM31:WUN31"/>
    <mergeCell ref="WTU31:WTV31"/>
    <mergeCell ref="WTW31:WTX31"/>
    <mergeCell ref="WTY31:WTZ31"/>
    <mergeCell ref="WUA31:WUB31"/>
    <mergeCell ref="WUC31:WUD31"/>
    <mergeCell ref="WTK31:WTL31"/>
    <mergeCell ref="WTM31:WTN31"/>
    <mergeCell ref="WTO31:WTP31"/>
    <mergeCell ref="WTQ31:WTR31"/>
    <mergeCell ref="WTS31:WTT31"/>
    <mergeCell ref="WYK31:WYL31"/>
    <mergeCell ref="WYM31:WYN31"/>
    <mergeCell ref="WYO31:WYP31"/>
    <mergeCell ref="WYQ31:WYR31"/>
    <mergeCell ref="WYS31:WYT31"/>
    <mergeCell ref="WYA31:WYB31"/>
    <mergeCell ref="WYC31:WYD31"/>
    <mergeCell ref="WYE31:WYF31"/>
    <mergeCell ref="WYG31:WYH31"/>
    <mergeCell ref="WYI31:WYJ31"/>
    <mergeCell ref="WXQ31:WXR31"/>
    <mergeCell ref="WXS31:WXT31"/>
    <mergeCell ref="WXU31:WXV31"/>
    <mergeCell ref="WXW31:WXX31"/>
    <mergeCell ref="WXY31:WXZ31"/>
    <mergeCell ref="WXG31:WXH31"/>
    <mergeCell ref="WXI31:WXJ31"/>
    <mergeCell ref="WXK31:WXL31"/>
    <mergeCell ref="WXM31:WXN31"/>
    <mergeCell ref="WXO31:WXP31"/>
    <mergeCell ref="WWW31:WWX31"/>
    <mergeCell ref="WWY31:WWZ31"/>
    <mergeCell ref="WXA31:WXB31"/>
    <mergeCell ref="WXC31:WXD31"/>
    <mergeCell ref="WXE31:WXF31"/>
    <mergeCell ref="WWM31:WWN31"/>
    <mergeCell ref="WWO31:WWP31"/>
    <mergeCell ref="WWQ31:WWR31"/>
    <mergeCell ref="WWS31:WWT31"/>
    <mergeCell ref="WWU31:WWV31"/>
    <mergeCell ref="WWC31:WWD31"/>
    <mergeCell ref="WWE31:WWF31"/>
    <mergeCell ref="WWG31:WWH31"/>
    <mergeCell ref="WWI31:WWJ31"/>
    <mergeCell ref="WWK31:WWL31"/>
    <mergeCell ref="XBU31:XBV31"/>
    <mergeCell ref="XBC31:XBD31"/>
    <mergeCell ref="XBE31:XBF31"/>
    <mergeCell ref="XBG31:XBH31"/>
    <mergeCell ref="XBI31:XBJ31"/>
    <mergeCell ref="XBK31:XBL31"/>
    <mergeCell ref="XAS31:XAT31"/>
    <mergeCell ref="XAU31:XAV31"/>
    <mergeCell ref="XAW31:XAX31"/>
    <mergeCell ref="XAY31:XAZ31"/>
    <mergeCell ref="XBA31:XBB31"/>
    <mergeCell ref="XAI31:XAJ31"/>
    <mergeCell ref="XAK31:XAL31"/>
    <mergeCell ref="XAM31:XAN31"/>
    <mergeCell ref="XAO31:XAP31"/>
    <mergeCell ref="XAQ31:XAR31"/>
    <mergeCell ref="WZY31:WZZ31"/>
    <mergeCell ref="XAA31:XAB31"/>
    <mergeCell ref="XAC31:XAD31"/>
    <mergeCell ref="XAE31:XAF31"/>
    <mergeCell ref="XAG31:XAH31"/>
    <mergeCell ref="WZO31:WZP31"/>
    <mergeCell ref="WZQ31:WZR31"/>
    <mergeCell ref="WZS31:WZT31"/>
    <mergeCell ref="WZU31:WZV31"/>
    <mergeCell ref="WZW31:WZX31"/>
    <mergeCell ref="WZE31:WZF31"/>
    <mergeCell ref="WZG31:WZH31"/>
    <mergeCell ref="WZI31:WZJ31"/>
    <mergeCell ref="WZK31:WZL31"/>
    <mergeCell ref="WZM31:WZN31"/>
    <mergeCell ref="WYU31:WYV31"/>
    <mergeCell ref="WYW31:WYX31"/>
    <mergeCell ref="WYY31:WYZ31"/>
    <mergeCell ref="WZA31:WZB31"/>
    <mergeCell ref="WZC31:WZD31"/>
    <mergeCell ref="AA41:AB41"/>
    <mergeCell ref="AC41:AD41"/>
    <mergeCell ref="AE41:AF41"/>
    <mergeCell ref="AG41:AH41"/>
    <mergeCell ref="AI41:AJ41"/>
    <mergeCell ref="XEY31:XEZ31"/>
    <mergeCell ref="XFA31:XFB31"/>
    <mergeCell ref="XFC31:XFD31"/>
    <mergeCell ref="C41:D41"/>
    <mergeCell ref="E41:F41"/>
    <mergeCell ref="G41:H41"/>
    <mergeCell ref="I41:J41"/>
    <mergeCell ref="K41:L41"/>
    <mergeCell ref="M41:N41"/>
    <mergeCell ref="O41:P41"/>
    <mergeCell ref="Q41:R41"/>
    <mergeCell ref="S41:T41"/>
    <mergeCell ref="U41:V41"/>
    <mergeCell ref="W41:X41"/>
    <mergeCell ref="Y41:Z41"/>
    <mergeCell ref="XEO31:XEP31"/>
    <mergeCell ref="XEQ31:XER31"/>
    <mergeCell ref="XES31:XET31"/>
    <mergeCell ref="XEU31:XEV31"/>
    <mergeCell ref="XEW31:XEX31"/>
    <mergeCell ref="XEE31:XEF31"/>
    <mergeCell ref="XEG31:XEH31"/>
    <mergeCell ref="XEI31:XEJ31"/>
    <mergeCell ref="XEK31:XEL31"/>
    <mergeCell ref="XEM31:XEN31"/>
    <mergeCell ref="XDU31:XDV31"/>
    <mergeCell ref="XDW31:XDX31"/>
    <mergeCell ref="XDY31:XDZ31"/>
    <mergeCell ref="XEA31:XEB31"/>
    <mergeCell ref="XEC31:XED31"/>
    <mergeCell ref="XDK31:XDL31"/>
    <mergeCell ref="XDM31:XDN31"/>
    <mergeCell ref="XDO31:XDP31"/>
    <mergeCell ref="XDQ31:XDR31"/>
    <mergeCell ref="XDS31:XDT31"/>
    <mergeCell ref="XDA31:XDB31"/>
    <mergeCell ref="XDC31:XDD31"/>
    <mergeCell ref="XDE31:XDF31"/>
    <mergeCell ref="XDG31:XDH31"/>
    <mergeCell ref="XDI31:XDJ31"/>
    <mergeCell ref="XCQ31:XCR31"/>
    <mergeCell ref="XCS31:XCT31"/>
    <mergeCell ref="XCU31:XCV31"/>
    <mergeCell ref="XCW31:XCX31"/>
    <mergeCell ref="XCY31:XCZ31"/>
    <mergeCell ref="XCG31:XCH31"/>
    <mergeCell ref="XCI31:XCJ31"/>
    <mergeCell ref="XCK31:XCL31"/>
    <mergeCell ref="XCM31:XCN31"/>
    <mergeCell ref="XCO31:XCP31"/>
    <mergeCell ref="XBW31:XBX31"/>
    <mergeCell ref="XBY31:XBZ31"/>
    <mergeCell ref="XCA31:XCB31"/>
    <mergeCell ref="XCC31:XCD31"/>
    <mergeCell ref="XCE31:XCF31"/>
    <mergeCell ref="XBM31:XBN31"/>
    <mergeCell ref="XBO31:XBP31"/>
    <mergeCell ref="XBQ31:XBR31"/>
    <mergeCell ref="XBS31:XBT31"/>
    <mergeCell ref="CS41:CT41"/>
    <mergeCell ref="CU41:CV41"/>
    <mergeCell ref="CW41:CX41"/>
    <mergeCell ref="CY41:CZ41"/>
    <mergeCell ref="DA41:DB41"/>
    <mergeCell ref="CI41:CJ41"/>
    <mergeCell ref="CK41:CL41"/>
    <mergeCell ref="CM41:CN41"/>
    <mergeCell ref="CO41:CP41"/>
    <mergeCell ref="CQ41:CR41"/>
    <mergeCell ref="BY41:BZ41"/>
    <mergeCell ref="CA41:CB41"/>
    <mergeCell ref="CC41:CD41"/>
    <mergeCell ref="CE41:CF41"/>
    <mergeCell ref="CG41:CH41"/>
    <mergeCell ref="BO41:BP41"/>
    <mergeCell ref="BQ41:BR41"/>
    <mergeCell ref="BS41:BT41"/>
    <mergeCell ref="BU41:BV41"/>
    <mergeCell ref="BW41:BX41"/>
    <mergeCell ref="BE41:BF41"/>
    <mergeCell ref="BG41:BH41"/>
    <mergeCell ref="BI41:BJ41"/>
    <mergeCell ref="BK41:BL41"/>
    <mergeCell ref="BM41:BN41"/>
    <mergeCell ref="AU41:AV41"/>
    <mergeCell ref="AW41:AX41"/>
    <mergeCell ref="AY41:AZ41"/>
    <mergeCell ref="BA41:BB41"/>
    <mergeCell ref="BC41:BD41"/>
    <mergeCell ref="AK41:AL41"/>
    <mergeCell ref="AM41:AN41"/>
    <mergeCell ref="AO41:AP41"/>
    <mergeCell ref="AQ41:AR41"/>
    <mergeCell ref="AS41:AT41"/>
    <mergeCell ref="FK41:FL41"/>
    <mergeCell ref="FM41:FN41"/>
    <mergeCell ref="FO41:FP41"/>
    <mergeCell ref="FQ41:FR41"/>
    <mergeCell ref="FS41:FT41"/>
    <mergeCell ref="FA41:FB41"/>
    <mergeCell ref="FC41:FD41"/>
    <mergeCell ref="FE41:FF41"/>
    <mergeCell ref="FG41:FH41"/>
    <mergeCell ref="FI41:FJ41"/>
    <mergeCell ref="EQ41:ER41"/>
    <mergeCell ref="ES41:ET41"/>
    <mergeCell ref="EU41:EV41"/>
    <mergeCell ref="EW41:EX41"/>
    <mergeCell ref="EY41:EZ41"/>
    <mergeCell ref="EG41:EH41"/>
    <mergeCell ref="EI41:EJ41"/>
    <mergeCell ref="EK41:EL41"/>
    <mergeCell ref="EM41:EN41"/>
    <mergeCell ref="EO41:EP41"/>
    <mergeCell ref="DW41:DX41"/>
    <mergeCell ref="DY41:DZ41"/>
    <mergeCell ref="EA41:EB41"/>
    <mergeCell ref="EC41:ED41"/>
    <mergeCell ref="EE41:EF41"/>
    <mergeCell ref="DM41:DN41"/>
    <mergeCell ref="DO41:DP41"/>
    <mergeCell ref="DQ41:DR41"/>
    <mergeCell ref="DS41:DT41"/>
    <mergeCell ref="DU41:DV41"/>
    <mergeCell ref="DC41:DD41"/>
    <mergeCell ref="DE41:DF41"/>
    <mergeCell ref="DG41:DH41"/>
    <mergeCell ref="DI41:DJ41"/>
    <mergeCell ref="DK41:DL41"/>
    <mergeCell ref="IC41:ID41"/>
    <mergeCell ref="IE41:IF41"/>
    <mergeCell ref="IG41:IH41"/>
    <mergeCell ref="II41:IJ41"/>
    <mergeCell ref="IK41:IL41"/>
    <mergeCell ref="HS41:HT41"/>
    <mergeCell ref="HU41:HV41"/>
    <mergeCell ref="HW41:HX41"/>
    <mergeCell ref="HY41:HZ41"/>
    <mergeCell ref="IA41:IB41"/>
    <mergeCell ref="HI41:HJ41"/>
    <mergeCell ref="HK41:HL41"/>
    <mergeCell ref="HM41:HN41"/>
    <mergeCell ref="HO41:HP41"/>
    <mergeCell ref="HQ41:HR41"/>
    <mergeCell ref="GY41:GZ41"/>
    <mergeCell ref="HA41:HB41"/>
    <mergeCell ref="HC41:HD41"/>
    <mergeCell ref="HE41:HF41"/>
    <mergeCell ref="HG41:HH41"/>
    <mergeCell ref="GO41:GP41"/>
    <mergeCell ref="GQ41:GR41"/>
    <mergeCell ref="GS41:GT41"/>
    <mergeCell ref="GU41:GV41"/>
    <mergeCell ref="GW41:GX41"/>
    <mergeCell ref="GE41:GF41"/>
    <mergeCell ref="GG41:GH41"/>
    <mergeCell ref="GI41:GJ41"/>
    <mergeCell ref="GK41:GL41"/>
    <mergeCell ref="GM41:GN41"/>
    <mergeCell ref="FU41:FV41"/>
    <mergeCell ref="FW41:FX41"/>
    <mergeCell ref="FY41:FZ41"/>
    <mergeCell ref="GA41:GB41"/>
    <mergeCell ref="GC41:GD41"/>
    <mergeCell ref="KU41:KV41"/>
    <mergeCell ref="KW41:KX41"/>
    <mergeCell ref="KY41:KZ41"/>
    <mergeCell ref="LA41:LB41"/>
    <mergeCell ref="LC41:LD41"/>
    <mergeCell ref="KK41:KL41"/>
    <mergeCell ref="KM41:KN41"/>
    <mergeCell ref="KO41:KP41"/>
    <mergeCell ref="KQ41:KR41"/>
    <mergeCell ref="KS41:KT41"/>
    <mergeCell ref="KA41:KB41"/>
    <mergeCell ref="KC41:KD41"/>
    <mergeCell ref="KE41:KF41"/>
    <mergeCell ref="KG41:KH41"/>
    <mergeCell ref="KI41:KJ41"/>
    <mergeCell ref="JQ41:JR41"/>
    <mergeCell ref="JS41:JT41"/>
    <mergeCell ref="JU41:JV41"/>
    <mergeCell ref="JW41:JX41"/>
    <mergeCell ref="JY41:JZ41"/>
    <mergeCell ref="JG41:JH41"/>
    <mergeCell ref="JI41:JJ41"/>
    <mergeCell ref="JK41:JL41"/>
    <mergeCell ref="JM41:JN41"/>
    <mergeCell ref="JO41:JP41"/>
    <mergeCell ref="IW41:IX41"/>
    <mergeCell ref="IY41:IZ41"/>
    <mergeCell ref="JA41:JB41"/>
    <mergeCell ref="JC41:JD41"/>
    <mergeCell ref="JE41:JF41"/>
    <mergeCell ref="IM41:IN41"/>
    <mergeCell ref="IO41:IP41"/>
    <mergeCell ref="IQ41:IR41"/>
    <mergeCell ref="IS41:IT41"/>
    <mergeCell ref="IU41:IV41"/>
    <mergeCell ref="NM41:NN41"/>
    <mergeCell ref="NO41:NP41"/>
    <mergeCell ref="NQ41:NR41"/>
    <mergeCell ref="NS41:NT41"/>
    <mergeCell ref="NU41:NV41"/>
    <mergeCell ref="NC41:ND41"/>
    <mergeCell ref="NE41:NF41"/>
    <mergeCell ref="NG41:NH41"/>
    <mergeCell ref="NI41:NJ41"/>
    <mergeCell ref="NK41:NL41"/>
    <mergeCell ref="MS41:MT41"/>
    <mergeCell ref="MU41:MV41"/>
    <mergeCell ref="MW41:MX41"/>
    <mergeCell ref="MY41:MZ41"/>
    <mergeCell ref="NA41:NB41"/>
    <mergeCell ref="MI41:MJ41"/>
    <mergeCell ref="MK41:ML41"/>
    <mergeCell ref="MM41:MN41"/>
    <mergeCell ref="MO41:MP41"/>
    <mergeCell ref="MQ41:MR41"/>
    <mergeCell ref="LY41:LZ41"/>
    <mergeCell ref="MA41:MB41"/>
    <mergeCell ref="MC41:MD41"/>
    <mergeCell ref="ME41:MF41"/>
    <mergeCell ref="MG41:MH41"/>
    <mergeCell ref="LO41:LP41"/>
    <mergeCell ref="LQ41:LR41"/>
    <mergeCell ref="LS41:LT41"/>
    <mergeCell ref="LU41:LV41"/>
    <mergeCell ref="LW41:LX41"/>
    <mergeCell ref="LE41:LF41"/>
    <mergeCell ref="LG41:LH41"/>
    <mergeCell ref="LI41:LJ41"/>
    <mergeCell ref="LK41:LL41"/>
    <mergeCell ref="LM41:LN41"/>
    <mergeCell ref="QE41:QF41"/>
    <mergeCell ref="QG41:QH41"/>
    <mergeCell ref="QI41:QJ41"/>
    <mergeCell ref="QK41:QL41"/>
    <mergeCell ref="QM41:QN41"/>
    <mergeCell ref="PU41:PV41"/>
    <mergeCell ref="PW41:PX41"/>
    <mergeCell ref="PY41:PZ41"/>
    <mergeCell ref="QA41:QB41"/>
    <mergeCell ref="QC41:QD41"/>
    <mergeCell ref="PK41:PL41"/>
    <mergeCell ref="PM41:PN41"/>
    <mergeCell ref="PO41:PP41"/>
    <mergeCell ref="PQ41:PR41"/>
    <mergeCell ref="PS41:PT41"/>
    <mergeCell ref="PA41:PB41"/>
    <mergeCell ref="PC41:PD41"/>
    <mergeCell ref="PE41:PF41"/>
    <mergeCell ref="PG41:PH41"/>
    <mergeCell ref="PI41:PJ41"/>
    <mergeCell ref="OQ41:OR41"/>
    <mergeCell ref="OS41:OT41"/>
    <mergeCell ref="OU41:OV41"/>
    <mergeCell ref="OW41:OX41"/>
    <mergeCell ref="OY41:OZ41"/>
    <mergeCell ref="OG41:OH41"/>
    <mergeCell ref="OI41:OJ41"/>
    <mergeCell ref="OK41:OL41"/>
    <mergeCell ref="OM41:ON41"/>
    <mergeCell ref="OO41:OP41"/>
    <mergeCell ref="NW41:NX41"/>
    <mergeCell ref="NY41:NZ41"/>
    <mergeCell ref="OA41:OB41"/>
    <mergeCell ref="OC41:OD41"/>
    <mergeCell ref="OE41:OF41"/>
    <mergeCell ref="SW41:SX41"/>
    <mergeCell ref="SY41:SZ41"/>
    <mergeCell ref="TA41:TB41"/>
    <mergeCell ref="TC41:TD41"/>
    <mergeCell ref="TE41:TF41"/>
    <mergeCell ref="SM41:SN41"/>
    <mergeCell ref="SO41:SP41"/>
    <mergeCell ref="SQ41:SR41"/>
    <mergeCell ref="SS41:ST41"/>
    <mergeCell ref="SU41:SV41"/>
    <mergeCell ref="SC41:SD41"/>
    <mergeCell ref="SE41:SF41"/>
    <mergeCell ref="SG41:SH41"/>
    <mergeCell ref="SI41:SJ41"/>
    <mergeCell ref="SK41:SL41"/>
    <mergeCell ref="RS41:RT41"/>
    <mergeCell ref="RU41:RV41"/>
    <mergeCell ref="RW41:RX41"/>
    <mergeCell ref="RY41:RZ41"/>
    <mergeCell ref="SA41:SB41"/>
    <mergeCell ref="RI41:RJ41"/>
    <mergeCell ref="RK41:RL41"/>
    <mergeCell ref="RM41:RN41"/>
    <mergeCell ref="RO41:RP41"/>
    <mergeCell ref="RQ41:RR41"/>
    <mergeCell ref="QY41:QZ41"/>
    <mergeCell ref="RA41:RB41"/>
    <mergeCell ref="RC41:RD41"/>
    <mergeCell ref="RE41:RF41"/>
    <mergeCell ref="RG41:RH41"/>
    <mergeCell ref="QO41:QP41"/>
    <mergeCell ref="QQ41:QR41"/>
    <mergeCell ref="QS41:QT41"/>
    <mergeCell ref="QU41:QV41"/>
    <mergeCell ref="QW41:QX41"/>
    <mergeCell ref="VO41:VP41"/>
    <mergeCell ref="VQ41:VR41"/>
    <mergeCell ref="VS41:VT41"/>
    <mergeCell ref="VU41:VV41"/>
    <mergeCell ref="VW41:VX41"/>
    <mergeCell ref="VE41:VF41"/>
    <mergeCell ref="VG41:VH41"/>
    <mergeCell ref="VI41:VJ41"/>
    <mergeCell ref="VK41:VL41"/>
    <mergeCell ref="VM41:VN41"/>
    <mergeCell ref="UU41:UV41"/>
    <mergeCell ref="UW41:UX41"/>
    <mergeCell ref="UY41:UZ41"/>
    <mergeCell ref="VA41:VB41"/>
    <mergeCell ref="VC41:VD41"/>
    <mergeCell ref="UK41:UL41"/>
    <mergeCell ref="UM41:UN41"/>
    <mergeCell ref="UO41:UP41"/>
    <mergeCell ref="UQ41:UR41"/>
    <mergeCell ref="US41:UT41"/>
    <mergeCell ref="UA41:UB41"/>
    <mergeCell ref="UC41:UD41"/>
    <mergeCell ref="UE41:UF41"/>
    <mergeCell ref="UG41:UH41"/>
    <mergeCell ref="UI41:UJ41"/>
    <mergeCell ref="TQ41:TR41"/>
    <mergeCell ref="TS41:TT41"/>
    <mergeCell ref="TU41:TV41"/>
    <mergeCell ref="TW41:TX41"/>
    <mergeCell ref="TY41:TZ41"/>
    <mergeCell ref="TG41:TH41"/>
    <mergeCell ref="TI41:TJ41"/>
    <mergeCell ref="TK41:TL41"/>
    <mergeCell ref="TM41:TN41"/>
    <mergeCell ref="TO41:TP41"/>
    <mergeCell ref="YG41:YH41"/>
    <mergeCell ref="YI41:YJ41"/>
    <mergeCell ref="YK41:YL41"/>
    <mergeCell ref="YM41:YN41"/>
    <mergeCell ref="YO41:YP41"/>
    <mergeCell ref="XW41:XX41"/>
    <mergeCell ref="XY41:XZ41"/>
    <mergeCell ref="YA41:YB41"/>
    <mergeCell ref="YC41:YD41"/>
    <mergeCell ref="YE41:YF41"/>
    <mergeCell ref="XM41:XN41"/>
    <mergeCell ref="XO41:XP41"/>
    <mergeCell ref="XQ41:XR41"/>
    <mergeCell ref="XS41:XT41"/>
    <mergeCell ref="XU41:XV41"/>
    <mergeCell ref="XC41:XD41"/>
    <mergeCell ref="XE41:XF41"/>
    <mergeCell ref="XG41:XH41"/>
    <mergeCell ref="XI41:XJ41"/>
    <mergeCell ref="XK41:XL41"/>
    <mergeCell ref="WS41:WT41"/>
    <mergeCell ref="WU41:WV41"/>
    <mergeCell ref="WW41:WX41"/>
    <mergeCell ref="WY41:WZ41"/>
    <mergeCell ref="XA41:XB41"/>
    <mergeCell ref="WI41:WJ41"/>
    <mergeCell ref="WK41:WL41"/>
    <mergeCell ref="WM41:WN41"/>
    <mergeCell ref="WO41:WP41"/>
    <mergeCell ref="WQ41:WR41"/>
    <mergeCell ref="VY41:VZ41"/>
    <mergeCell ref="WA41:WB41"/>
    <mergeCell ref="WC41:WD41"/>
    <mergeCell ref="WE41:WF41"/>
    <mergeCell ref="WG41:WH41"/>
    <mergeCell ref="AAY41:AAZ41"/>
    <mergeCell ref="ABA41:ABB41"/>
    <mergeCell ref="ABC41:ABD41"/>
    <mergeCell ref="ABE41:ABF41"/>
    <mergeCell ref="ABG41:ABH41"/>
    <mergeCell ref="AAO41:AAP41"/>
    <mergeCell ref="AAQ41:AAR41"/>
    <mergeCell ref="AAS41:AAT41"/>
    <mergeCell ref="AAU41:AAV41"/>
    <mergeCell ref="AAW41:AAX41"/>
    <mergeCell ref="AAE41:AAF41"/>
    <mergeCell ref="AAG41:AAH41"/>
    <mergeCell ref="AAI41:AAJ41"/>
    <mergeCell ref="AAK41:AAL41"/>
    <mergeCell ref="AAM41:AAN41"/>
    <mergeCell ref="ZU41:ZV41"/>
    <mergeCell ref="ZW41:ZX41"/>
    <mergeCell ref="ZY41:ZZ41"/>
    <mergeCell ref="AAA41:AAB41"/>
    <mergeCell ref="AAC41:AAD41"/>
    <mergeCell ref="ZK41:ZL41"/>
    <mergeCell ref="ZM41:ZN41"/>
    <mergeCell ref="ZO41:ZP41"/>
    <mergeCell ref="ZQ41:ZR41"/>
    <mergeCell ref="ZS41:ZT41"/>
    <mergeCell ref="ZA41:ZB41"/>
    <mergeCell ref="ZC41:ZD41"/>
    <mergeCell ref="ZE41:ZF41"/>
    <mergeCell ref="ZG41:ZH41"/>
    <mergeCell ref="ZI41:ZJ41"/>
    <mergeCell ref="YQ41:YR41"/>
    <mergeCell ref="YS41:YT41"/>
    <mergeCell ref="YU41:YV41"/>
    <mergeCell ref="YW41:YX41"/>
    <mergeCell ref="YY41:YZ41"/>
    <mergeCell ref="ADQ41:ADR41"/>
    <mergeCell ref="ADS41:ADT41"/>
    <mergeCell ref="ADU41:ADV41"/>
    <mergeCell ref="ADW41:ADX41"/>
    <mergeCell ref="ADY41:ADZ41"/>
    <mergeCell ref="ADG41:ADH41"/>
    <mergeCell ref="ADI41:ADJ41"/>
    <mergeCell ref="ADK41:ADL41"/>
    <mergeCell ref="ADM41:ADN41"/>
    <mergeCell ref="ADO41:ADP41"/>
    <mergeCell ref="ACW41:ACX41"/>
    <mergeCell ref="ACY41:ACZ41"/>
    <mergeCell ref="ADA41:ADB41"/>
    <mergeCell ref="ADC41:ADD41"/>
    <mergeCell ref="ADE41:ADF41"/>
    <mergeCell ref="ACM41:ACN41"/>
    <mergeCell ref="ACO41:ACP41"/>
    <mergeCell ref="ACQ41:ACR41"/>
    <mergeCell ref="ACS41:ACT41"/>
    <mergeCell ref="ACU41:ACV41"/>
    <mergeCell ref="ACC41:ACD41"/>
    <mergeCell ref="ACE41:ACF41"/>
    <mergeCell ref="ACG41:ACH41"/>
    <mergeCell ref="ACI41:ACJ41"/>
    <mergeCell ref="ACK41:ACL41"/>
    <mergeCell ref="ABS41:ABT41"/>
    <mergeCell ref="ABU41:ABV41"/>
    <mergeCell ref="ABW41:ABX41"/>
    <mergeCell ref="ABY41:ABZ41"/>
    <mergeCell ref="ACA41:ACB41"/>
    <mergeCell ref="ABI41:ABJ41"/>
    <mergeCell ref="ABK41:ABL41"/>
    <mergeCell ref="ABM41:ABN41"/>
    <mergeCell ref="ABO41:ABP41"/>
    <mergeCell ref="ABQ41:ABR41"/>
    <mergeCell ref="AGI41:AGJ41"/>
    <mergeCell ref="AGK41:AGL41"/>
    <mergeCell ref="AGM41:AGN41"/>
    <mergeCell ref="AGO41:AGP41"/>
    <mergeCell ref="AGQ41:AGR41"/>
    <mergeCell ref="AFY41:AFZ41"/>
    <mergeCell ref="AGA41:AGB41"/>
    <mergeCell ref="AGC41:AGD41"/>
    <mergeCell ref="AGE41:AGF41"/>
    <mergeCell ref="AGG41:AGH41"/>
    <mergeCell ref="AFO41:AFP41"/>
    <mergeCell ref="AFQ41:AFR41"/>
    <mergeCell ref="AFS41:AFT41"/>
    <mergeCell ref="AFU41:AFV41"/>
    <mergeCell ref="AFW41:AFX41"/>
    <mergeCell ref="AFE41:AFF41"/>
    <mergeCell ref="AFG41:AFH41"/>
    <mergeCell ref="AFI41:AFJ41"/>
    <mergeCell ref="AFK41:AFL41"/>
    <mergeCell ref="AFM41:AFN41"/>
    <mergeCell ref="AEU41:AEV41"/>
    <mergeCell ref="AEW41:AEX41"/>
    <mergeCell ref="AEY41:AEZ41"/>
    <mergeCell ref="AFA41:AFB41"/>
    <mergeCell ref="AFC41:AFD41"/>
    <mergeCell ref="AEK41:AEL41"/>
    <mergeCell ref="AEM41:AEN41"/>
    <mergeCell ref="AEO41:AEP41"/>
    <mergeCell ref="AEQ41:AER41"/>
    <mergeCell ref="AES41:AET41"/>
    <mergeCell ref="AEA41:AEB41"/>
    <mergeCell ref="AEC41:AED41"/>
    <mergeCell ref="AEE41:AEF41"/>
    <mergeCell ref="AEG41:AEH41"/>
    <mergeCell ref="AEI41:AEJ41"/>
    <mergeCell ref="AJA41:AJB41"/>
    <mergeCell ref="AJC41:AJD41"/>
    <mergeCell ref="AJE41:AJF41"/>
    <mergeCell ref="AJG41:AJH41"/>
    <mergeCell ref="AJI41:AJJ41"/>
    <mergeCell ref="AIQ41:AIR41"/>
    <mergeCell ref="AIS41:AIT41"/>
    <mergeCell ref="AIU41:AIV41"/>
    <mergeCell ref="AIW41:AIX41"/>
    <mergeCell ref="AIY41:AIZ41"/>
    <mergeCell ref="AIG41:AIH41"/>
    <mergeCell ref="AII41:AIJ41"/>
    <mergeCell ref="AIK41:AIL41"/>
    <mergeCell ref="AIM41:AIN41"/>
    <mergeCell ref="AIO41:AIP41"/>
    <mergeCell ref="AHW41:AHX41"/>
    <mergeCell ref="AHY41:AHZ41"/>
    <mergeCell ref="AIA41:AIB41"/>
    <mergeCell ref="AIC41:AID41"/>
    <mergeCell ref="AIE41:AIF41"/>
    <mergeCell ref="AHM41:AHN41"/>
    <mergeCell ref="AHO41:AHP41"/>
    <mergeCell ref="AHQ41:AHR41"/>
    <mergeCell ref="AHS41:AHT41"/>
    <mergeCell ref="AHU41:AHV41"/>
    <mergeCell ref="AHC41:AHD41"/>
    <mergeCell ref="AHE41:AHF41"/>
    <mergeCell ref="AHG41:AHH41"/>
    <mergeCell ref="AHI41:AHJ41"/>
    <mergeCell ref="AHK41:AHL41"/>
    <mergeCell ref="AGS41:AGT41"/>
    <mergeCell ref="AGU41:AGV41"/>
    <mergeCell ref="AGW41:AGX41"/>
    <mergeCell ref="AGY41:AGZ41"/>
    <mergeCell ref="AHA41:AHB41"/>
    <mergeCell ref="ALS41:ALT41"/>
    <mergeCell ref="ALU41:ALV41"/>
    <mergeCell ref="ALW41:ALX41"/>
    <mergeCell ref="ALY41:ALZ41"/>
    <mergeCell ref="AMA41:AMB41"/>
    <mergeCell ref="ALI41:ALJ41"/>
    <mergeCell ref="ALK41:ALL41"/>
    <mergeCell ref="ALM41:ALN41"/>
    <mergeCell ref="ALO41:ALP41"/>
    <mergeCell ref="ALQ41:ALR41"/>
    <mergeCell ref="AKY41:AKZ41"/>
    <mergeCell ref="ALA41:ALB41"/>
    <mergeCell ref="ALC41:ALD41"/>
    <mergeCell ref="ALE41:ALF41"/>
    <mergeCell ref="ALG41:ALH41"/>
    <mergeCell ref="AKO41:AKP41"/>
    <mergeCell ref="AKQ41:AKR41"/>
    <mergeCell ref="AKS41:AKT41"/>
    <mergeCell ref="AKU41:AKV41"/>
    <mergeCell ref="AKW41:AKX41"/>
    <mergeCell ref="AKE41:AKF41"/>
    <mergeCell ref="AKG41:AKH41"/>
    <mergeCell ref="AKI41:AKJ41"/>
    <mergeCell ref="AKK41:AKL41"/>
    <mergeCell ref="AKM41:AKN41"/>
    <mergeCell ref="AJU41:AJV41"/>
    <mergeCell ref="AJW41:AJX41"/>
    <mergeCell ref="AJY41:AJZ41"/>
    <mergeCell ref="AKA41:AKB41"/>
    <mergeCell ref="AKC41:AKD41"/>
    <mergeCell ref="AJK41:AJL41"/>
    <mergeCell ref="AJM41:AJN41"/>
    <mergeCell ref="AJO41:AJP41"/>
    <mergeCell ref="AJQ41:AJR41"/>
    <mergeCell ref="AJS41:AJT41"/>
    <mergeCell ref="AOK41:AOL41"/>
    <mergeCell ref="AOM41:AON41"/>
    <mergeCell ref="AOO41:AOP41"/>
    <mergeCell ref="AOQ41:AOR41"/>
    <mergeCell ref="AOS41:AOT41"/>
    <mergeCell ref="AOA41:AOB41"/>
    <mergeCell ref="AOC41:AOD41"/>
    <mergeCell ref="AOE41:AOF41"/>
    <mergeCell ref="AOG41:AOH41"/>
    <mergeCell ref="AOI41:AOJ41"/>
    <mergeCell ref="ANQ41:ANR41"/>
    <mergeCell ref="ANS41:ANT41"/>
    <mergeCell ref="ANU41:ANV41"/>
    <mergeCell ref="ANW41:ANX41"/>
    <mergeCell ref="ANY41:ANZ41"/>
    <mergeCell ref="ANG41:ANH41"/>
    <mergeCell ref="ANI41:ANJ41"/>
    <mergeCell ref="ANK41:ANL41"/>
    <mergeCell ref="ANM41:ANN41"/>
    <mergeCell ref="ANO41:ANP41"/>
    <mergeCell ref="AMW41:AMX41"/>
    <mergeCell ref="AMY41:AMZ41"/>
    <mergeCell ref="ANA41:ANB41"/>
    <mergeCell ref="ANC41:AND41"/>
    <mergeCell ref="ANE41:ANF41"/>
    <mergeCell ref="AMM41:AMN41"/>
    <mergeCell ref="AMO41:AMP41"/>
    <mergeCell ref="AMQ41:AMR41"/>
    <mergeCell ref="AMS41:AMT41"/>
    <mergeCell ref="AMU41:AMV41"/>
    <mergeCell ref="AMC41:AMD41"/>
    <mergeCell ref="AME41:AMF41"/>
    <mergeCell ref="AMG41:AMH41"/>
    <mergeCell ref="AMI41:AMJ41"/>
    <mergeCell ref="AMK41:AML41"/>
    <mergeCell ref="ARC41:ARD41"/>
    <mergeCell ref="ARE41:ARF41"/>
    <mergeCell ref="ARG41:ARH41"/>
    <mergeCell ref="ARI41:ARJ41"/>
    <mergeCell ref="ARK41:ARL41"/>
    <mergeCell ref="AQS41:AQT41"/>
    <mergeCell ref="AQU41:AQV41"/>
    <mergeCell ref="AQW41:AQX41"/>
    <mergeCell ref="AQY41:AQZ41"/>
    <mergeCell ref="ARA41:ARB41"/>
    <mergeCell ref="AQI41:AQJ41"/>
    <mergeCell ref="AQK41:AQL41"/>
    <mergeCell ref="AQM41:AQN41"/>
    <mergeCell ref="AQO41:AQP41"/>
    <mergeCell ref="AQQ41:AQR41"/>
    <mergeCell ref="APY41:APZ41"/>
    <mergeCell ref="AQA41:AQB41"/>
    <mergeCell ref="AQC41:AQD41"/>
    <mergeCell ref="AQE41:AQF41"/>
    <mergeCell ref="AQG41:AQH41"/>
    <mergeCell ref="APO41:APP41"/>
    <mergeCell ref="APQ41:APR41"/>
    <mergeCell ref="APS41:APT41"/>
    <mergeCell ref="APU41:APV41"/>
    <mergeCell ref="APW41:APX41"/>
    <mergeCell ref="APE41:APF41"/>
    <mergeCell ref="APG41:APH41"/>
    <mergeCell ref="API41:APJ41"/>
    <mergeCell ref="APK41:APL41"/>
    <mergeCell ref="APM41:APN41"/>
    <mergeCell ref="AOU41:AOV41"/>
    <mergeCell ref="AOW41:AOX41"/>
    <mergeCell ref="AOY41:AOZ41"/>
    <mergeCell ref="APA41:APB41"/>
    <mergeCell ref="APC41:APD41"/>
    <mergeCell ref="ATU41:ATV41"/>
    <mergeCell ref="ATW41:ATX41"/>
    <mergeCell ref="ATY41:ATZ41"/>
    <mergeCell ref="AUA41:AUB41"/>
    <mergeCell ref="AUC41:AUD41"/>
    <mergeCell ref="ATK41:ATL41"/>
    <mergeCell ref="ATM41:ATN41"/>
    <mergeCell ref="ATO41:ATP41"/>
    <mergeCell ref="ATQ41:ATR41"/>
    <mergeCell ref="ATS41:ATT41"/>
    <mergeCell ref="ATA41:ATB41"/>
    <mergeCell ref="ATC41:ATD41"/>
    <mergeCell ref="ATE41:ATF41"/>
    <mergeCell ref="ATG41:ATH41"/>
    <mergeCell ref="ATI41:ATJ41"/>
    <mergeCell ref="ASQ41:ASR41"/>
    <mergeCell ref="ASS41:AST41"/>
    <mergeCell ref="ASU41:ASV41"/>
    <mergeCell ref="ASW41:ASX41"/>
    <mergeCell ref="ASY41:ASZ41"/>
    <mergeCell ref="ASG41:ASH41"/>
    <mergeCell ref="ASI41:ASJ41"/>
    <mergeCell ref="ASK41:ASL41"/>
    <mergeCell ref="ASM41:ASN41"/>
    <mergeCell ref="ASO41:ASP41"/>
    <mergeCell ref="ARW41:ARX41"/>
    <mergeCell ref="ARY41:ARZ41"/>
    <mergeCell ref="ASA41:ASB41"/>
    <mergeCell ref="ASC41:ASD41"/>
    <mergeCell ref="ASE41:ASF41"/>
    <mergeCell ref="ARM41:ARN41"/>
    <mergeCell ref="ARO41:ARP41"/>
    <mergeCell ref="ARQ41:ARR41"/>
    <mergeCell ref="ARS41:ART41"/>
    <mergeCell ref="ARU41:ARV41"/>
    <mergeCell ref="AWM41:AWN41"/>
    <mergeCell ref="AWO41:AWP41"/>
    <mergeCell ref="AWQ41:AWR41"/>
    <mergeCell ref="AWS41:AWT41"/>
    <mergeCell ref="AWU41:AWV41"/>
    <mergeCell ref="AWC41:AWD41"/>
    <mergeCell ref="AWE41:AWF41"/>
    <mergeCell ref="AWG41:AWH41"/>
    <mergeCell ref="AWI41:AWJ41"/>
    <mergeCell ref="AWK41:AWL41"/>
    <mergeCell ref="AVS41:AVT41"/>
    <mergeCell ref="AVU41:AVV41"/>
    <mergeCell ref="AVW41:AVX41"/>
    <mergeCell ref="AVY41:AVZ41"/>
    <mergeCell ref="AWA41:AWB41"/>
    <mergeCell ref="AVI41:AVJ41"/>
    <mergeCell ref="AVK41:AVL41"/>
    <mergeCell ref="AVM41:AVN41"/>
    <mergeCell ref="AVO41:AVP41"/>
    <mergeCell ref="AVQ41:AVR41"/>
    <mergeCell ref="AUY41:AUZ41"/>
    <mergeCell ref="AVA41:AVB41"/>
    <mergeCell ref="AVC41:AVD41"/>
    <mergeCell ref="AVE41:AVF41"/>
    <mergeCell ref="AVG41:AVH41"/>
    <mergeCell ref="AUO41:AUP41"/>
    <mergeCell ref="AUQ41:AUR41"/>
    <mergeCell ref="AUS41:AUT41"/>
    <mergeCell ref="AUU41:AUV41"/>
    <mergeCell ref="AUW41:AUX41"/>
    <mergeCell ref="AUE41:AUF41"/>
    <mergeCell ref="AUG41:AUH41"/>
    <mergeCell ref="AUI41:AUJ41"/>
    <mergeCell ref="AUK41:AUL41"/>
    <mergeCell ref="AUM41:AUN41"/>
    <mergeCell ref="AZE41:AZF41"/>
    <mergeCell ref="AZG41:AZH41"/>
    <mergeCell ref="AZI41:AZJ41"/>
    <mergeCell ref="AZK41:AZL41"/>
    <mergeCell ref="AZM41:AZN41"/>
    <mergeCell ref="AYU41:AYV41"/>
    <mergeCell ref="AYW41:AYX41"/>
    <mergeCell ref="AYY41:AYZ41"/>
    <mergeCell ref="AZA41:AZB41"/>
    <mergeCell ref="AZC41:AZD41"/>
    <mergeCell ref="AYK41:AYL41"/>
    <mergeCell ref="AYM41:AYN41"/>
    <mergeCell ref="AYO41:AYP41"/>
    <mergeCell ref="AYQ41:AYR41"/>
    <mergeCell ref="AYS41:AYT41"/>
    <mergeCell ref="AYA41:AYB41"/>
    <mergeCell ref="AYC41:AYD41"/>
    <mergeCell ref="AYE41:AYF41"/>
    <mergeCell ref="AYG41:AYH41"/>
    <mergeCell ref="AYI41:AYJ41"/>
    <mergeCell ref="AXQ41:AXR41"/>
    <mergeCell ref="AXS41:AXT41"/>
    <mergeCell ref="AXU41:AXV41"/>
    <mergeCell ref="AXW41:AXX41"/>
    <mergeCell ref="AXY41:AXZ41"/>
    <mergeCell ref="AXG41:AXH41"/>
    <mergeCell ref="AXI41:AXJ41"/>
    <mergeCell ref="AXK41:AXL41"/>
    <mergeCell ref="AXM41:AXN41"/>
    <mergeCell ref="AXO41:AXP41"/>
    <mergeCell ref="AWW41:AWX41"/>
    <mergeCell ref="AWY41:AWZ41"/>
    <mergeCell ref="AXA41:AXB41"/>
    <mergeCell ref="AXC41:AXD41"/>
    <mergeCell ref="AXE41:AXF41"/>
    <mergeCell ref="BBW41:BBX41"/>
    <mergeCell ref="BBY41:BBZ41"/>
    <mergeCell ref="BCA41:BCB41"/>
    <mergeCell ref="BCC41:BCD41"/>
    <mergeCell ref="BCE41:BCF41"/>
    <mergeCell ref="BBM41:BBN41"/>
    <mergeCell ref="BBO41:BBP41"/>
    <mergeCell ref="BBQ41:BBR41"/>
    <mergeCell ref="BBS41:BBT41"/>
    <mergeCell ref="BBU41:BBV41"/>
    <mergeCell ref="BBC41:BBD41"/>
    <mergeCell ref="BBE41:BBF41"/>
    <mergeCell ref="BBG41:BBH41"/>
    <mergeCell ref="BBI41:BBJ41"/>
    <mergeCell ref="BBK41:BBL41"/>
    <mergeCell ref="BAS41:BAT41"/>
    <mergeCell ref="BAU41:BAV41"/>
    <mergeCell ref="BAW41:BAX41"/>
    <mergeCell ref="BAY41:BAZ41"/>
    <mergeCell ref="BBA41:BBB41"/>
    <mergeCell ref="BAI41:BAJ41"/>
    <mergeCell ref="BAK41:BAL41"/>
    <mergeCell ref="BAM41:BAN41"/>
    <mergeCell ref="BAO41:BAP41"/>
    <mergeCell ref="BAQ41:BAR41"/>
    <mergeCell ref="AZY41:AZZ41"/>
    <mergeCell ref="BAA41:BAB41"/>
    <mergeCell ref="BAC41:BAD41"/>
    <mergeCell ref="BAE41:BAF41"/>
    <mergeCell ref="BAG41:BAH41"/>
    <mergeCell ref="AZO41:AZP41"/>
    <mergeCell ref="AZQ41:AZR41"/>
    <mergeCell ref="AZS41:AZT41"/>
    <mergeCell ref="AZU41:AZV41"/>
    <mergeCell ref="AZW41:AZX41"/>
    <mergeCell ref="BEO41:BEP41"/>
    <mergeCell ref="BEQ41:BER41"/>
    <mergeCell ref="BES41:BET41"/>
    <mergeCell ref="BEU41:BEV41"/>
    <mergeCell ref="BEW41:BEX41"/>
    <mergeCell ref="BEE41:BEF41"/>
    <mergeCell ref="BEG41:BEH41"/>
    <mergeCell ref="BEI41:BEJ41"/>
    <mergeCell ref="BEK41:BEL41"/>
    <mergeCell ref="BEM41:BEN41"/>
    <mergeCell ref="BDU41:BDV41"/>
    <mergeCell ref="BDW41:BDX41"/>
    <mergeCell ref="BDY41:BDZ41"/>
    <mergeCell ref="BEA41:BEB41"/>
    <mergeCell ref="BEC41:BED41"/>
    <mergeCell ref="BDK41:BDL41"/>
    <mergeCell ref="BDM41:BDN41"/>
    <mergeCell ref="BDO41:BDP41"/>
    <mergeCell ref="BDQ41:BDR41"/>
    <mergeCell ref="BDS41:BDT41"/>
    <mergeCell ref="BDA41:BDB41"/>
    <mergeCell ref="BDC41:BDD41"/>
    <mergeCell ref="BDE41:BDF41"/>
    <mergeCell ref="BDG41:BDH41"/>
    <mergeCell ref="BDI41:BDJ41"/>
    <mergeCell ref="BCQ41:BCR41"/>
    <mergeCell ref="BCS41:BCT41"/>
    <mergeCell ref="BCU41:BCV41"/>
    <mergeCell ref="BCW41:BCX41"/>
    <mergeCell ref="BCY41:BCZ41"/>
    <mergeCell ref="BCG41:BCH41"/>
    <mergeCell ref="BCI41:BCJ41"/>
    <mergeCell ref="BCK41:BCL41"/>
    <mergeCell ref="BCM41:BCN41"/>
    <mergeCell ref="BCO41:BCP41"/>
    <mergeCell ref="BHG41:BHH41"/>
    <mergeCell ref="BHI41:BHJ41"/>
    <mergeCell ref="BHK41:BHL41"/>
    <mergeCell ref="BHM41:BHN41"/>
    <mergeCell ref="BHO41:BHP41"/>
    <mergeCell ref="BGW41:BGX41"/>
    <mergeCell ref="BGY41:BGZ41"/>
    <mergeCell ref="BHA41:BHB41"/>
    <mergeCell ref="BHC41:BHD41"/>
    <mergeCell ref="BHE41:BHF41"/>
    <mergeCell ref="BGM41:BGN41"/>
    <mergeCell ref="BGO41:BGP41"/>
    <mergeCell ref="BGQ41:BGR41"/>
    <mergeCell ref="BGS41:BGT41"/>
    <mergeCell ref="BGU41:BGV41"/>
    <mergeCell ref="BGC41:BGD41"/>
    <mergeCell ref="BGE41:BGF41"/>
    <mergeCell ref="BGG41:BGH41"/>
    <mergeCell ref="BGI41:BGJ41"/>
    <mergeCell ref="BGK41:BGL41"/>
    <mergeCell ref="BFS41:BFT41"/>
    <mergeCell ref="BFU41:BFV41"/>
    <mergeCell ref="BFW41:BFX41"/>
    <mergeCell ref="BFY41:BFZ41"/>
    <mergeCell ref="BGA41:BGB41"/>
    <mergeCell ref="BFI41:BFJ41"/>
    <mergeCell ref="BFK41:BFL41"/>
    <mergeCell ref="BFM41:BFN41"/>
    <mergeCell ref="BFO41:BFP41"/>
    <mergeCell ref="BFQ41:BFR41"/>
    <mergeCell ref="BEY41:BEZ41"/>
    <mergeCell ref="BFA41:BFB41"/>
    <mergeCell ref="BFC41:BFD41"/>
    <mergeCell ref="BFE41:BFF41"/>
    <mergeCell ref="BFG41:BFH41"/>
    <mergeCell ref="BJY41:BJZ41"/>
    <mergeCell ref="BKA41:BKB41"/>
    <mergeCell ref="BKC41:BKD41"/>
    <mergeCell ref="BKE41:BKF41"/>
    <mergeCell ref="BKG41:BKH41"/>
    <mergeCell ref="BJO41:BJP41"/>
    <mergeCell ref="BJQ41:BJR41"/>
    <mergeCell ref="BJS41:BJT41"/>
    <mergeCell ref="BJU41:BJV41"/>
    <mergeCell ref="BJW41:BJX41"/>
    <mergeCell ref="BJE41:BJF41"/>
    <mergeCell ref="BJG41:BJH41"/>
    <mergeCell ref="BJI41:BJJ41"/>
    <mergeCell ref="BJK41:BJL41"/>
    <mergeCell ref="BJM41:BJN41"/>
    <mergeCell ref="BIU41:BIV41"/>
    <mergeCell ref="BIW41:BIX41"/>
    <mergeCell ref="BIY41:BIZ41"/>
    <mergeCell ref="BJA41:BJB41"/>
    <mergeCell ref="BJC41:BJD41"/>
    <mergeCell ref="BIK41:BIL41"/>
    <mergeCell ref="BIM41:BIN41"/>
    <mergeCell ref="BIO41:BIP41"/>
    <mergeCell ref="BIQ41:BIR41"/>
    <mergeCell ref="BIS41:BIT41"/>
    <mergeCell ref="BIA41:BIB41"/>
    <mergeCell ref="BIC41:BID41"/>
    <mergeCell ref="BIE41:BIF41"/>
    <mergeCell ref="BIG41:BIH41"/>
    <mergeCell ref="BII41:BIJ41"/>
    <mergeCell ref="BHQ41:BHR41"/>
    <mergeCell ref="BHS41:BHT41"/>
    <mergeCell ref="BHU41:BHV41"/>
    <mergeCell ref="BHW41:BHX41"/>
    <mergeCell ref="BHY41:BHZ41"/>
    <mergeCell ref="BMQ41:BMR41"/>
    <mergeCell ref="BMS41:BMT41"/>
    <mergeCell ref="BMU41:BMV41"/>
    <mergeCell ref="BMW41:BMX41"/>
    <mergeCell ref="BMY41:BMZ41"/>
    <mergeCell ref="BMG41:BMH41"/>
    <mergeCell ref="BMI41:BMJ41"/>
    <mergeCell ref="BMK41:BML41"/>
    <mergeCell ref="BMM41:BMN41"/>
    <mergeCell ref="BMO41:BMP41"/>
    <mergeCell ref="BLW41:BLX41"/>
    <mergeCell ref="BLY41:BLZ41"/>
    <mergeCell ref="BMA41:BMB41"/>
    <mergeCell ref="BMC41:BMD41"/>
    <mergeCell ref="BME41:BMF41"/>
    <mergeCell ref="BLM41:BLN41"/>
    <mergeCell ref="BLO41:BLP41"/>
    <mergeCell ref="BLQ41:BLR41"/>
    <mergeCell ref="BLS41:BLT41"/>
    <mergeCell ref="BLU41:BLV41"/>
    <mergeCell ref="BLC41:BLD41"/>
    <mergeCell ref="BLE41:BLF41"/>
    <mergeCell ref="BLG41:BLH41"/>
    <mergeCell ref="BLI41:BLJ41"/>
    <mergeCell ref="BLK41:BLL41"/>
    <mergeCell ref="BKS41:BKT41"/>
    <mergeCell ref="BKU41:BKV41"/>
    <mergeCell ref="BKW41:BKX41"/>
    <mergeCell ref="BKY41:BKZ41"/>
    <mergeCell ref="BLA41:BLB41"/>
    <mergeCell ref="BKI41:BKJ41"/>
    <mergeCell ref="BKK41:BKL41"/>
    <mergeCell ref="BKM41:BKN41"/>
    <mergeCell ref="BKO41:BKP41"/>
    <mergeCell ref="BKQ41:BKR41"/>
    <mergeCell ref="BPI41:BPJ41"/>
    <mergeCell ref="BPK41:BPL41"/>
    <mergeCell ref="BPM41:BPN41"/>
    <mergeCell ref="BPO41:BPP41"/>
    <mergeCell ref="BPQ41:BPR41"/>
    <mergeCell ref="BOY41:BOZ41"/>
    <mergeCell ref="BPA41:BPB41"/>
    <mergeCell ref="BPC41:BPD41"/>
    <mergeCell ref="BPE41:BPF41"/>
    <mergeCell ref="BPG41:BPH41"/>
    <mergeCell ref="BOO41:BOP41"/>
    <mergeCell ref="BOQ41:BOR41"/>
    <mergeCell ref="BOS41:BOT41"/>
    <mergeCell ref="BOU41:BOV41"/>
    <mergeCell ref="BOW41:BOX41"/>
    <mergeCell ref="BOE41:BOF41"/>
    <mergeCell ref="BOG41:BOH41"/>
    <mergeCell ref="BOI41:BOJ41"/>
    <mergeCell ref="BOK41:BOL41"/>
    <mergeCell ref="BOM41:BON41"/>
    <mergeCell ref="BNU41:BNV41"/>
    <mergeCell ref="BNW41:BNX41"/>
    <mergeCell ref="BNY41:BNZ41"/>
    <mergeCell ref="BOA41:BOB41"/>
    <mergeCell ref="BOC41:BOD41"/>
    <mergeCell ref="BNK41:BNL41"/>
    <mergeCell ref="BNM41:BNN41"/>
    <mergeCell ref="BNO41:BNP41"/>
    <mergeCell ref="BNQ41:BNR41"/>
    <mergeCell ref="BNS41:BNT41"/>
    <mergeCell ref="BNA41:BNB41"/>
    <mergeCell ref="BNC41:BND41"/>
    <mergeCell ref="BNE41:BNF41"/>
    <mergeCell ref="BNG41:BNH41"/>
    <mergeCell ref="BNI41:BNJ41"/>
    <mergeCell ref="BSA41:BSB41"/>
    <mergeCell ref="BSC41:BSD41"/>
    <mergeCell ref="BSE41:BSF41"/>
    <mergeCell ref="BSG41:BSH41"/>
    <mergeCell ref="BSI41:BSJ41"/>
    <mergeCell ref="BRQ41:BRR41"/>
    <mergeCell ref="BRS41:BRT41"/>
    <mergeCell ref="BRU41:BRV41"/>
    <mergeCell ref="BRW41:BRX41"/>
    <mergeCell ref="BRY41:BRZ41"/>
    <mergeCell ref="BRG41:BRH41"/>
    <mergeCell ref="BRI41:BRJ41"/>
    <mergeCell ref="BRK41:BRL41"/>
    <mergeCell ref="BRM41:BRN41"/>
    <mergeCell ref="BRO41:BRP41"/>
    <mergeCell ref="BQW41:BQX41"/>
    <mergeCell ref="BQY41:BQZ41"/>
    <mergeCell ref="BRA41:BRB41"/>
    <mergeCell ref="BRC41:BRD41"/>
    <mergeCell ref="BRE41:BRF41"/>
    <mergeCell ref="BQM41:BQN41"/>
    <mergeCell ref="BQO41:BQP41"/>
    <mergeCell ref="BQQ41:BQR41"/>
    <mergeCell ref="BQS41:BQT41"/>
    <mergeCell ref="BQU41:BQV41"/>
    <mergeCell ref="BQC41:BQD41"/>
    <mergeCell ref="BQE41:BQF41"/>
    <mergeCell ref="BQG41:BQH41"/>
    <mergeCell ref="BQI41:BQJ41"/>
    <mergeCell ref="BQK41:BQL41"/>
    <mergeCell ref="BPS41:BPT41"/>
    <mergeCell ref="BPU41:BPV41"/>
    <mergeCell ref="BPW41:BPX41"/>
    <mergeCell ref="BPY41:BPZ41"/>
    <mergeCell ref="BQA41:BQB41"/>
    <mergeCell ref="BUS41:BUT41"/>
    <mergeCell ref="BUU41:BUV41"/>
    <mergeCell ref="BUW41:BUX41"/>
    <mergeCell ref="BUY41:BUZ41"/>
    <mergeCell ref="BVA41:BVB41"/>
    <mergeCell ref="BUI41:BUJ41"/>
    <mergeCell ref="BUK41:BUL41"/>
    <mergeCell ref="BUM41:BUN41"/>
    <mergeCell ref="BUO41:BUP41"/>
    <mergeCell ref="BUQ41:BUR41"/>
    <mergeCell ref="BTY41:BTZ41"/>
    <mergeCell ref="BUA41:BUB41"/>
    <mergeCell ref="BUC41:BUD41"/>
    <mergeCell ref="BUE41:BUF41"/>
    <mergeCell ref="BUG41:BUH41"/>
    <mergeCell ref="BTO41:BTP41"/>
    <mergeCell ref="BTQ41:BTR41"/>
    <mergeCell ref="BTS41:BTT41"/>
    <mergeCell ref="BTU41:BTV41"/>
    <mergeCell ref="BTW41:BTX41"/>
    <mergeCell ref="BTE41:BTF41"/>
    <mergeCell ref="BTG41:BTH41"/>
    <mergeCell ref="BTI41:BTJ41"/>
    <mergeCell ref="BTK41:BTL41"/>
    <mergeCell ref="BTM41:BTN41"/>
    <mergeCell ref="BSU41:BSV41"/>
    <mergeCell ref="BSW41:BSX41"/>
    <mergeCell ref="BSY41:BSZ41"/>
    <mergeCell ref="BTA41:BTB41"/>
    <mergeCell ref="BTC41:BTD41"/>
    <mergeCell ref="BSK41:BSL41"/>
    <mergeCell ref="BSM41:BSN41"/>
    <mergeCell ref="BSO41:BSP41"/>
    <mergeCell ref="BSQ41:BSR41"/>
    <mergeCell ref="BSS41:BST41"/>
    <mergeCell ref="BXK41:BXL41"/>
    <mergeCell ref="BXM41:BXN41"/>
    <mergeCell ref="BXO41:BXP41"/>
    <mergeCell ref="BXQ41:BXR41"/>
    <mergeCell ref="BXS41:BXT41"/>
    <mergeCell ref="BXA41:BXB41"/>
    <mergeCell ref="BXC41:BXD41"/>
    <mergeCell ref="BXE41:BXF41"/>
    <mergeCell ref="BXG41:BXH41"/>
    <mergeCell ref="BXI41:BXJ41"/>
    <mergeCell ref="BWQ41:BWR41"/>
    <mergeCell ref="BWS41:BWT41"/>
    <mergeCell ref="BWU41:BWV41"/>
    <mergeCell ref="BWW41:BWX41"/>
    <mergeCell ref="BWY41:BWZ41"/>
    <mergeCell ref="BWG41:BWH41"/>
    <mergeCell ref="BWI41:BWJ41"/>
    <mergeCell ref="BWK41:BWL41"/>
    <mergeCell ref="BWM41:BWN41"/>
    <mergeCell ref="BWO41:BWP41"/>
    <mergeCell ref="BVW41:BVX41"/>
    <mergeCell ref="BVY41:BVZ41"/>
    <mergeCell ref="BWA41:BWB41"/>
    <mergeCell ref="BWC41:BWD41"/>
    <mergeCell ref="BWE41:BWF41"/>
    <mergeCell ref="BVM41:BVN41"/>
    <mergeCell ref="BVO41:BVP41"/>
    <mergeCell ref="BVQ41:BVR41"/>
    <mergeCell ref="BVS41:BVT41"/>
    <mergeCell ref="BVU41:BVV41"/>
    <mergeCell ref="BVC41:BVD41"/>
    <mergeCell ref="BVE41:BVF41"/>
    <mergeCell ref="BVG41:BVH41"/>
    <mergeCell ref="BVI41:BVJ41"/>
    <mergeCell ref="BVK41:BVL41"/>
    <mergeCell ref="CAC41:CAD41"/>
    <mergeCell ref="CAE41:CAF41"/>
    <mergeCell ref="CAG41:CAH41"/>
    <mergeCell ref="CAI41:CAJ41"/>
    <mergeCell ref="CAK41:CAL41"/>
    <mergeCell ref="BZS41:BZT41"/>
    <mergeCell ref="BZU41:BZV41"/>
    <mergeCell ref="BZW41:BZX41"/>
    <mergeCell ref="BZY41:BZZ41"/>
    <mergeCell ref="CAA41:CAB41"/>
    <mergeCell ref="BZI41:BZJ41"/>
    <mergeCell ref="BZK41:BZL41"/>
    <mergeCell ref="BZM41:BZN41"/>
    <mergeCell ref="BZO41:BZP41"/>
    <mergeCell ref="BZQ41:BZR41"/>
    <mergeCell ref="BYY41:BYZ41"/>
    <mergeCell ref="BZA41:BZB41"/>
    <mergeCell ref="BZC41:BZD41"/>
    <mergeCell ref="BZE41:BZF41"/>
    <mergeCell ref="BZG41:BZH41"/>
    <mergeCell ref="BYO41:BYP41"/>
    <mergeCell ref="BYQ41:BYR41"/>
    <mergeCell ref="BYS41:BYT41"/>
    <mergeCell ref="BYU41:BYV41"/>
    <mergeCell ref="BYW41:BYX41"/>
    <mergeCell ref="BYE41:BYF41"/>
    <mergeCell ref="BYG41:BYH41"/>
    <mergeCell ref="BYI41:BYJ41"/>
    <mergeCell ref="BYK41:BYL41"/>
    <mergeCell ref="BYM41:BYN41"/>
    <mergeCell ref="BXU41:BXV41"/>
    <mergeCell ref="BXW41:BXX41"/>
    <mergeCell ref="BXY41:BXZ41"/>
    <mergeCell ref="BYA41:BYB41"/>
    <mergeCell ref="BYC41:BYD41"/>
    <mergeCell ref="CCU41:CCV41"/>
    <mergeCell ref="CCW41:CCX41"/>
    <mergeCell ref="CCY41:CCZ41"/>
    <mergeCell ref="CDA41:CDB41"/>
    <mergeCell ref="CDC41:CDD41"/>
    <mergeCell ref="CCK41:CCL41"/>
    <mergeCell ref="CCM41:CCN41"/>
    <mergeCell ref="CCO41:CCP41"/>
    <mergeCell ref="CCQ41:CCR41"/>
    <mergeCell ref="CCS41:CCT41"/>
    <mergeCell ref="CCA41:CCB41"/>
    <mergeCell ref="CCC41:CCD41"/>
    <mergeCell ref="CCE41:CCF41"/>
    <mergeCell ref="CCG41:CCH41"/>
    <mergeCell ref="CCI41:CCJ41"/>
    <mergeCell ref="CBQ41:CBR41"/>
    <mergeCell ref="CBS41:CBT41"/>
    <mergeCell ref="CBU41:CBV41"/>
    <mergeCell ref="CBW41:CBX41"/>
    <mergeCell ref="CBY41:CBZ41"/>
    <mergeCell ref="CBG41:CBH41"/>
    <mergeCell ref="CBI41:CBJ41"/>
    <mergeCell ref="CBK41:CBL41"/>
    <mergeCell ref="CBM41:CBN41"/>
    <mergeCell ref="CBO41:CBP41"/>
    <mergeCell ref="CAW41:CAX41"/>
    <mergeCell ref="CAY41:CAZ41"/>
    <mergeCell ref="CBA41:CBB41"/>
    <mergeCell ref="CBC41:CBD41"/>
    <mergeCell ref="CBE41:CBF41"/>
    <mergeCell ref="CAM41:CAN41"/>
    <mergeCell ref="CAO41:CAP41"/>
    <mergeCell ref="CAQ41:CAR41"/>
    <mergeCell ref="CAS41:CAT41"/>
    <mergeCell ref="CAU41:CAV41"/>
    <mergeCell ref="CFM41:CFN41"/>
    <mergeCell ref="CFO41:CFP41"/>
    <mergeCell ref="CFQ41:CFR41"/>
    <mergeCell ref="CFS41:CFT41"/>
    <mergeCell ref="CFU41:CFV41"/>
    <mergeCell ref="CFC41:CFD41"/>
    <mergeCell ref="CFE41:CFF41"/>
    <mergeCell ref="CFG41:CFH41"/>
    <mergeCell ref="CFI41:CFJ41"/>
    <mergeCell ref="CFK41:CFL41"/>
    <mergeCell ref="CES41:CET41"/>
    <mergeCell ref="CEU41:CEV41"/>
    <mergeCell ref="CEW41:CEX41"/>
    <mergeCell ref="CEY41:CEZ41"/>
    <mergeCell ref="CFA41:CFB41"/>
    <mergeCell ref="CEI41:CEJ41"/>
    <mergeCell ref="CEK41:CEL41"/>
    <mergeCell ref="CEM41:CEN41"/>
    <mergeCell ref="CEO41:CEP41"/>
    <mergeCell ref="CEQ41:CER41"/>
    <mergeCell ref="CDY41:CDZ41"/>
    <mergeCell ref="CEA41:CEB41"/>
    <mergeCell ref="CEC41:CED41"/>
    <mergeCell ref="CEE41:CEF41"/>
    <mergeCell ref="CEG41:CEH41"/>
    <mergeCell ref="CDO41:CDP41"/>
    <mergeCell ref="CDQ41:CDR41"/>
    <mergeCell ref="CDS41:CDT41"/>
    <mergeCell ref="CDU41:CDV41"/>
    <mergeCell ref="CDW41:CDX41"/>
    <mergeCell ref="CDE41:CDF41"/>
    <mergeCell ref="CDG41:CDH41"/>
    <mergeCell ref="CDI41:CDJ41"/>
    <mergeCell ref="CDK41:CDL41"/>
    <mergeCell ref="CDM41:CDN41"/>
    <mergeCell ref="CIE41:CIF41"/>
    <mergeCell ref="CIG41:CIH41"/>
    <mergeCell ref="CII41:CIJ41"/>
    <mergeCell ref="CIK41:CIL41"/>
    <mergeCell ref="CIM41:CIN41"/>
    <mergeCell ref="CHU41:CHV41"/>
    <mergeCell ref="CHW41:CHX41"/>
    <mergeCell ref="CHY41:CHZ41"/>
    <mergeCell ref="CIA41:CIB41"/>
    <mergeCell ref="CIC41:CID41"/>
    <mergeCell ref="CHK41:CHL41"/>
    <mergeCell ref="CHM41:CHN41"/>
    <mergeCell ref="CHO41:CHP41"/>
    <mergeCell ref="CHQ41:CHR41"/>
    <mergeCell ref="CHS41:CHT41"/>
    <mergeCell ref="CHA41:CHB41"/>
    <mergeCell ref="CHC41:CHD41"/>
    <mergeCell ref="CHE41:CHF41"/>
    <mergeCell ref="CHG41:CHH41"/>
    <mergeCell ref="CHI41:CHJ41"/>
    <mergeCell ref="CGQ41:CGR41"/>
    <mergeCell ref="CGS41:CGT41"/>
    <mergeCell ref="CGU41:CGV41"/>
    <mergeCell ref="CGW41:CGX41"/>
    <mergeCell ref="CGY41:CGZ41"/>
    <mergeCell ref="CGG41:CGH41"/>
    <mergeCell ref="CGI41:CGJ41"/>
    <mergeCell ref="CGK41:CGL41"/>
    <mergeCell ref="CGM41:CGN41"/>
    <mergeCell ref="CGO41:CGP41"/>
    <mergeCell ref="CFW41:CFX41"/>
    <mergeCell ref="CFY41:CFZ41"/>
    <mergeCell ref="CGA41:CGB41"/>
    <mergeCell ref="CGC41:CGD41"/>
    <mergeCell ref="CGE41:CGF41"/>
    <mergeCell ref="CKW41:CKX41"/>
    <mergeCell ref="CKY41:CKZ41"/>
    <mergeCell ref="CLA41:CLB41"/>
    <mergeCell ref="CLC41:CLD41"/>
    <mergeCell ref="CLE41:CLF41"/>
    <mergeCell ref="CKM41:CKN41"/>
    <mergeCell ref="CKO41:CKP41"/>
    <mergeCell ref="CKQ41:CKR41"/>
    <mergeCell ref="CKS41:CKT41"/>
    <mergeCell ref="CKU41:CKV41"/>
    <mergeCell ref="CKC41:CKD41"/>
    <mergeCell ref="CKE41:CKF41"/>
    <mergeCell ref="CKG41:CKH41"/>
    <mergeCell ref="CKI41:CKJ41"/>
    <mergeCell ref="CKK41:CKL41"/>
    <mergeCell ref="CJS41:CJT41"/>
    <mergeCell ref="CJU41:CJV41"/>
    <mergeCell ref="CJW41:CJX41"/>
    <mergeCell ref="CJY41:CJZ41"/>
    <mergeCell ref="CKA41:CKB41"/>
    <mergeCell ref="CJI41:CJJ41"/>
    <mergeCell ref="CJK41:CJL41"/>
    <mergeCell ref="CJM41:CJN41"/>
    <mergeCell ref="CJO41:CJP41"/>
    <mergeCell ref="CJQ41:CJR41"/>
    <mergeCell ref="CIY41:CIZ41"/>
    <mergeCell ref="CJA41:CJB41"/>
    <mergeCell ref="CJC41:CJD41"/>
    <mergeCell ref="CJE41:CJF41"/>
    <mergeCell ref="CJG41:CJH41"/>
    <mergeCell ref="CIO41:CIP41"/>
    <mergeCell ref="CIQ41:CIR41"/>
    <mergeCell ref="CIS41:CIT41"/>
    <mergeCell ref="CIU41:CIV41"/>
    <mergeCell ref="CIW41:CIX41"/>
    <mergeCell ref="CNO41:CNP41"/>
    <mergeCell ref="CNQ41:CNR41"/>
    <mergeCell ref="CNS41:CNT41"/>
    <mergeCell ref="CNU41:CNV41"/>
    <mergeCell ref="CNW41:CNX41"/>
    <mergeCell ref="CNE41:CNF41"/>
    <mergeCell ref="CNG41:CNH41"/>
    <mergeCell ref="CNI41:CNJ41"/>
    <mergeCell ref="CNK41:CNL41"/>
    <mergeCell ref="CNM41:CNN41"/>
    <mergeCell ref="CMU41:CMV41"/>
    <mergeCell ref="CMW41:CMX41"/>
    <mergeCell ref="CMY41:CMZ41"/>
    <mergeCell ref="CNA41:CNB41"/>
    <mergeCell ref="CNC41:CND41"/>
    <mergeCell ref="CMK41:CML41"/>
    <mergeCell ref="CMM41:CMN41"/>
    <mergeCell ref="CMO41:CMP41"/>
    <mergeCell ref="CMQ41:CMR41"/>
    <mergeCell ref="CMS41:CMT41"/>
    <mergeCell ref="CMA41:CMB41"/>
    <mergeCell ref="CMC41:CMD41"/>
    <mergeCell ref="CME41:CMF41"/>
    <mergeCell ref="CMG41:CMH41"/>
    <mergeCell ref="CMI41:CMJ41"/>
    <mergeCell ref="CLQ41:CLR41"/>
    <mergeCell ref="CLS41:CLT41"/>
    <mergeCell ref="CLU41:CLV41"/>
    <mergeCell ref="CLW41:CLX41"/>
    <mergeCell ref="CLY41:CLZ41"/>
    <mergeCell ref="CLG41:CLH41"/>
    <mergeCell ref="CLI41:CLJ41"/>
    <mergeCell ref="CLK41:CLL41"/>
    <mergeCell ref="CLM41:CLN41"/>
    <mergeCell ref="CLO41:CLP41"/>
    <mergeCell ref="CQG41:CQH41"/>
    <mergeCell ref="CQI41:CQJ41"/>
    <mergeCell ref="CQK41:CQL41"/>
    <mergeCell ref="CQM41:CQN41"/>
    <mergeCell ref="CQO41:CQP41"/>
    <mergeCell ref="CPW41:CPX41"/>
    <mergeCell ref="CPY41:CPZ41"/>
    <mergeCell ref="CQA41:CQB41"/>
    <mergeCell ref="CQC41:CQD41"/>
    <mergeCell ref="CQE41:CQF41"/>
    <mergeCell ref="CPM41:CPN41"/>
    <mergeCell ref="CPO41:CPP41"/>
    <mergeCell ref="CPQ41:CPR41"/>
    <mergeCell ref="CPS41:CPT41"/>
    <mergeCell ref="CPU41:CPV41"/>
    <mergeCell ref="CPC41:CPD41"/>
    <mergeCell ref="CPE41:CPF41"/>
    <mergeCell ref="CPG41:CPH41"/>
    <mergeCell ref="CPI41:CPJ41"/>
    <mergeCell ref="CPK41:CPL41"/>
    <mergeCell ref="COS41:COT41"/>
    <mergeCell ref="COU41:COV41"/>
    <mergeCell ref="COW41:COX41"/>
    <mergeCell ref="COY41:COZ41"/>
    <mergeCell ref="CPA41:CPB41"/>
    <mergeCell ref="COI41:COJ41"/>
    <mergeCell ref="COK41:COL41"/>
    <mergeCell ref="COM41:CON41"/>
    <mergeCell ref="COO41:COP41"/>
    <mergeCell ref="COQ41:COR41"/>
    <mergeCell ref="CNY41:CNZ41"/>
    <mergeCell ref="COA41:COB41"/>
    <mergeCell ref="COC41:COD41"/>
    <mergeCell ref="COE41:COF41"/>
    <mergeCell ref="COG41:COH41"/>
    <mergeCell ref="CSY41:CSZ41"/>
    <mergeCell ref="CTA41:CTB41"/>
    <mergeCell ref="CTC41:CTD41"/>
    <mergeCell ref="CTE41:CTF41"/>
    <mergeCell ref="CTG41:CTH41"/>
    <mergeCell ref="CSO41:CSP41"/>
    <mergeCell ref="CSQ41:CSR41"/>
    <mergeCell ref="CSS41:CST41"/>
    <mergeCell ref="CSU41:CSV41"/>
    <mergeCell ref="CSW41:CSX41"/>
    <mergeCell ref="CSE41:CSF41"/>
    <mergeCell ref="CSG41:CSH41"/>
    <mergeCell ref="CSI41:CSJ41"/>
    <mergeCell ref="CSK41:CSL41"/>
    <mergeCell ref="CSM41:CSN41"/>
    <mergeCell ref="CRU41:CRV41"/>
    <mergeCell ref="CRW41:CRX41"/>
    <mergeCell ref="CRY41:CRZ41"/>
    <mergeCell ref="CSA41:CSB41"/>
    <mergeCell ref="CSC41:CSD41"/>
    <mergeCell ref="CRK41:CRL41"/>
    <mergeCell ref="CRM41:CRN41"/>
    <mergeCell ref="CRO41:CRP41"/>
    <mergeCell ref="CRQ41:CRR41"/>
    <mergeCell ref="CRS41:CRT41"/>
    <mergeCell ref="CRA41:CRB41"/>
    <mergeCell ref="CRC41:CRD41"/>
    <mergeCell ref="CRE41:CRF41"/>
    <mergeCell ref="CRG41:CRH41"/>
    <mergeCell ref="CRI41:CRJ41"/>
    <mergeCell ref="CQQ41:CQR41"/>
    <mergeCell ref="CQS41:CQT41"/>
    <mergeCell ref="CQU41:CQV41"/>
    <mergeCell ref="CQW41:CQX41"/>
    <mergeCell ref="CQY41:CQZ41"/>
    <mergeCell ref="CVQ41:CVR41"/>
    <mergeCell ref="CVS41:CVT41"/>
    <mergeCell ref="CVU41:CVV41"/>
    <mergeCell ref="CVW41:CVX41"/>
    <mergeCell ref="CVY41:CVZ41"/>
    <mergeCell ref="CVG41:CVH41"/>
    <mergeCell ref="CVI41:CVJ41"/>
    <mergeCell ref="CVK41:CVL41"/>
    <mergeCell ref="CVM41:CVN41"/>
    <mergeCell ref="CVO41:CVP41"/>
    <mergeCell ref="CUW41:CUX41"/>
    <mergeCell ref="CUY41:CUZ41"/>
    <mergeCell ref="CVA41:CVB41"/>
    <mergeCell ref="CVC41:CVD41"/>
    <mergeCell ref="CVE41:CVF41"/>
    <mergeCell ref="CUM41:CUN41"/>
    <mergeCell ref="CUO41:CUP41"/>
    <mergeCell ref="CUQ41:CUR41"/>
    <mergeCell ref="CUS41:CUT41"/>
    <mergeCell ref="CUU41:CUV41"/>
    <mergeCell ref="CUC41:CUD41"/>
    <mergeCell ref="CUE41:CUF41"/>
    <mergeCell ref="CUG41:CUH41"/>
    <mergeCell ref="CUI41:CUJ41"/>
    <mergeCell ref="CUK41:CUL41"/>
    <mergeCell ref="CTS41:CTT41"/>
    <mergeCell ref="CTU41:CTV41"/>
    <mergeCell ref="CTW41:CTX41"/>
    <mergeCell ref="CTY41:CTZ41"/>
    <mergeCell ref="CUA41:CUB41"/>
    <mergeCell ref="CTI41:CTJ41"/>
    <mergeCell ref="CTK41:CTL41"/>
    <mergeCell ref="CTM41:CTN41"/>
    <mergeCell ref="CTO41:CTP41"/>
    <mergeCell ref="CTQ41:CTR41"/>
    <mergeCell ref="CYI41:CYJ41"/>
    <mergeCell ref="CYK41:CYL41"/>
    <mergeCell ref="CYM41:CYN41"/>
    <mergeCell ref="CYO41:CYP41"/>
    <mergeCell ref="CYQ41:CYR41"/>
    <mergeCell ref="CXY41:CXZ41"/>
    <mergeCell ref="CYA41:CYB41"/>
    <mergeCell ref="CYC41:CYD41"/>
    <mergeCell ref="CYE41:CYF41"/>
    <mergeCell ref="CYG41:CYH41"/>
    <mergeCell ref="CXO41:CXP41"/>
    <mergeCell ref="CXQ41:CXR41"/>
    <mergeCell ref="CXS41:CXT41"/>
    <mergeCell ref="CXU41:CXV41"/>
    <mergeCell ref="CXW41:CXX41"/>
    <mergeCell ref="CXE41:CXF41"/>
    <mergeCell ref="CXG41:CXH41"/>
    <mergeCell ref="CXI41:CXJ41"/>
    <mergeCell ref="CXK41:CXL41"/>
    <mergeCell ref="CXM41:CXN41"/>
    <mergeCell ref="CWU41:CWV41"/>
    <mergeCell ref="CWW41:CWX41"/>
    <mergeCell ref="CWY41:CWZ41"/>
    <mergeCell ref="CXA41:CXB41"/>
    <mergeCell ref="CXC41:CXD41"/>
    <mergeCell ref="CWK41:CWL41"/>
    <mergeCell ref="CWM41:CWN41"/>
    <mergeCell ref="CWO41:CWP41"/>
    <mergeCell ref="CWQ41:CWR41"/>
    <mergeCell ref="CWS41:CWT41"/>
    <mergeCell ref="CWA41:CWB41"/>
    <mergeCell ref="CWC41:CWD41"/>
    <mergeCell ref="CWE41:CWF41"/>
    <mergeCell ref="CWG41:CWH41"/>
    <mergeCell ref="CWI41:CWJ41"/>
    <mergeCell ref="DBA41:DBB41"/>
    <mergeCell ref="DBC41:DBD41"/>
    <mergeCell ref="DBE41:DBF41"/>
    <mergeCell ref="DBG41:DBH41"/>
    <mergeCell ref="DBI41:DBJ41"/>
    <mergeCell ref="DAQ41:DAR41"/>
    <mergeCell ref="DAS41:DAT41"/>
    <mergeCell ref="DAU41:DAV41"/>
    <mergeCell ref="DAW41:DAX41"/>
    <mergeCell ref="DAY41:DAZ41"/>
    <mergeCell ref="DAG41:DAH41"/>
    <mergeCell ref="DAI41:DAJ41"/>
    <mergeCell ref="DAK41:DAL41"/>
    <mergeCell ref="DAM41:DAN41"/>
    <mergeCell ref="DAO41:DAP41"/>
    <mergeCell ref="CZW41:CZX41"/>
    <mergeCell ref="CZY41:CZZ41"/>
    <mergeCell ref="DAA41:DAB41"/>
    <mergeCell ref="DAC41:DAD41"/>
    <mergeCell ref="DAE41:DAF41"/>
    <mergeCell ref="CZM41:CZN41"/>
    <mergeCell ref="CZO41:CZP41"/>
    <mergeCell ref="CZQ41:CZR41"/>
    <mergeCell ref="CZS41:CZT41"/>
    <mergeCell ref="CZU41:CZV41"/>
    <mergeCell ref="CZC41:CZD41"/>
    <mergeCell ref="CZE41:CZF41"/>
    <mergeCell ref="CZG41:CZH41"/>
    <mergeCell ref="CZI41:CZJ41"/>
    <mergeCell ref="CZK41:CZL41"/>
    <mergeCell ref="CYS41:CYT41"/>
    <mergeCell ref="CYU41:CYV41"/>
    <mergeCell ref="CYW41:CYX41"/>
    <mergeCell ref="CYY41:CYZ41"/>
    <mergeCell ref="CZA41:CZB41"/>
    <mergeCell ref="DDS41:DDT41"/>
    <mergeCell ref="DDU41:DDV41"/>
    <mergeCell ref="DDW41:DDX41"/>
    <mergeCell ref="DDY41:DDZ41"/>
    <mergeCell ref="DEA41:DEB41"/>
    <mergeCell ref="DDI41:DDJ41"/>
    <mergeCell ref="DDK41:DDL41"/>
    <mergeCell ref="DDM41:DDN41"/>
    <mergeCell ref="DDO41:DDP41"/>
    <mergeCell ref="DDQ41:DDR41"/>
    <mergeCell ref="DCY41:DCZ41"/>
    <mergeCell ref="DDA41:DDB41"/>
    <mergeCell ref="DDC41:DDD41"/>
    <mergeCell ref="DDE41:DDF41"/>
    <mergeCell ref="DDG41:DDH41"/>
    <mergeCell ref="DCO41:DCP41"/>
    <mergeCell ref="DCQ41:DCR41"/>
    <mergeCell ref="DCS41:DCT41"/>
    <mergeCell ref="DCU41:DCV41"/>
    <mergeCell ref="DCW41:DCX41"/>
    <mergeCell ref="DCE41:DCF41"/>
    <mergeCell ref="DCG41:DCH41"/>
    <mergeCell ref="DCI41:DCJ41"/>
    <mergeCell ref="DCK41:DCL41"/>
    <mergeCell ref="DCM41:DCN41"/>
    <mergeCell ref="DBU41:DBV41"/>
    <mergeCell ref="DBW41:DBX41"/>
    <mergeCell ref="DBY41:DBZ41"/>
    <mergeCell ref="DCA41:DCB41"/>
    <mergeCell ref="DCC41:DCD41"/>
    <mergeCell ref="DBK41:DBL41"/>
    <mergeCell ref="DBM41:DBN41"/>
    <mergeCell ref="DBO41:DBP41"/>
    <mergeCell ref="DBQ41:DBR41"/>
    <mergeCell ref="DBS41:DBT41"/>
    <mergeCell ref="DGK41:DGL41"/>
    <mergeCell ref="DGM41:DGN41"/>
    <mergeCell ref="DGO41:DGP41"/>
    <mergeCell ref="DGQ41:DGR41"/>
    <mergeCell ref="DGS41:DGT41"/>
    <mergeCell ref="DGA41:DGB41"/>
    <mergeCell ref="DGC41:DGD41"/>
    <mergeCell ref="DGE41:DGF41"/>
    <mergeCell ref="DGG41:DGH41"/>
    <mergeCell ref="DGI41:DGJ41"/>
    <mergeCell ref="DFQ41:DFR41"/>
    <mergeCell ref="DFS41:DFT41"/>
    <mergeCell ref="DFU41:DFV41"/>
    <mergeCell ref="DFW41:DFX41"/>
    <mergeCell ref="DFY41:DFZ41"/>
    <mergeCell ref="DFG41:DFH41"/>
    <mergeCell ref="DFI41:DFJ41"/>
    <mergeCell ref="DFK41:DFL41"/>
    <mergeCell ref="DFM41:DFN41"/>
    <mergeCell ref="DFO41:DFP41"/>
    <mergeCell ref="DEW41:DEX41"/>
    <mergeCell ref="DEY41:DEZ41"/>
    <mergeCell ref="DFA41:DFB41"/>
    <mergeCell ref="DFC41:DFD41"/>
    <mergeCell ref="DFE41:DFF41"/>
    <mergeCell ref="DEM41:DEN41"/>
    <mergeCell ref="DEO41:DEP41"/>
    <mergeCell ref="DEQ41:DER41"/>
    <mergeCell ref="DES41:DET41"/>
    <mergeCell ref="DEU41:DEV41"/>
    <mergeCell ref="DEC41:DED41"/>
    <mergeCell ref="DEE41:DEF41"/>
    <mergeCell ref="DEG41:DEH41"/>
    <mergeCell ref="DEI41:DEJ41"/>
    <mergeCell ref="DEK41:DEL41"/>
    <mergeCell ref="DJC41:DJD41"/>
    <mergeCell ref="DJE41:DJF41"/>
    <mergeCell ref="DJG41:DJH41"/>
    <mergeCell ref="DJI41:DJJ41"/>
    <mergeCell ref="DJK41:DJL41"/>
    <mergeCell ref="DIS41:DIT41"/>
    <mergeCell ref="DIU41:DIV41"/>
    <mergeCell ref="DIW41:DIX41"/>
    <mergeCell ref="DIY41:DIZ41"/>
    <mergeCell ref="DJA41:DJB41"/>
    <mergeCell ref="DII41:DIJ41"/>
    <mergeCell ref="DIK41:DIL41"/>
    <mergeCell ref="DIM41:DIN41"/>
    <mergeCell ref="DIO41:DIP41"/>
    <mergeCell ref="DIQ41:DIR41"/>
    <mergeCell ref="DHY41:DHZ41"/>
    <mergeCell ref="DIA41:DIB41"/>
    <mergeCell ref="DIC41:DID41"/>
    <mergeCell ref="DIE41:DIF41"/>
    <mergeCell ref="DIG41:DIH41"/>
    <mergeCell ref="DHO41:DHP41"/>
    <mergeCell ref="DHQ41:DHR41"/>
    <mergeCell ref="DHS41:DHT41"/>
    <mergeCell ref="DHU41:DHV41"/>
    <mergeCell ref="DHW41:DHX41"/>
    <mergeCell ref="DHE41:DHF41"/>
    <mergeCell ref="DHG41:DHH41"/>
    <mergeCell ref="DHI41:DHJ41"/>
    <mergeCell ref="DHK41:DHL41"/>
    <mergeCell ref="DHM41:DHN41"/>
    <mergeCell ref="DGU41:DGV41"/>
    <mergeCell ref="DGW41:DGX41"/>
    <mergeCell ref="DGY41:DGZ41"/>
    <mergeCell ref="DHA41:DHB41"/>
    <mergeCell ref="DHC41:DHD41"/>
    <mergeCell ref="DLU41:DLV41"/>
    <mergeCell ref="DLW41:DLX41"/>
    <mergeCell ref="DLY41:DLZ41"/>
    <mergeCell ref="DMA41:DMB41"/>
    <mergeCell ref="DMC41:DMD41"/>
    <mergeCell ref="DLK41:DLL41"/>
    <mergeCell ref="DLM41:DLN41"/>
    <mergeCell ref="DLO41:DLP41"/>
    <mergeCell ref="DLQ41:DLR41"/>
    <mergeCell ref="DLS41:DLT41"/>
    <mergeCell ref="DLA41:DLB41"/>
    <mergeCell ref="DLC41:DLD41"/>
    <mergeCell ref="DLE41:DLF41"/>
    <mergeCell ref="DLG41:DLH41"/>
    <mergeCell ref="DLI41:DLJ41"/>
    <mergeCell ref="DKQ41:DKR41"/>
    <mergeCell ref="DKS41:DKT41"/>
    <mergeCell ref="DKU41:DKV41"/>
    <mergeCell ref="DKW41:DKX41"/>
    <mergeCell ref="DKY41:DKZ41"/>
    <mergeCell ref="DKG41:DKH41"/>
    <mergeCell ref="DKI41:DKJ41"/>
    <mergeCell ref="DKK41:DKL41"/>
    <mergeCell ref="DKM41:DKN41"/>
    <mergeCell ref="DKO41:DKP41"/>
    <mergeCell ref="DJW41:DJX41"/>
    <mergeCell ref="DJY41:DJZ41"/>
    <mergeCell ref="DKA41:DKB41"/>
    <mergeCell ref="DKC41:DKD41"/>
    <mergeCell ref="DKE41:DKF41"/>
    <mergeCell ref="DJM41:DJN41"/>
    <mergeCell ref="DJO41:DJP41"/>
    <mergeCell ref="DJQ41:DJR41"/>
    <mergeCell ref="DJS41:DJT41"/>
    <mergeCell ref="DJU41:DJV41"/>
    <mergeCell ref="DOM41:DON41"/>
    <mergeCell ref="DOO41:DOP41"/>
    <mergeCell ref="DOQ41:DOR41"/>
    <mergeCell ref="DOS41:DOT41"/>
    <mergeCell ref="DOU41:DOV41"/>
    <mergeCell ref="DOC41:DOD41"/>
    <mergeCell ref="DOE41:DOF41"/>
    <mergeCell ref="DOG41:DOH41"/>
    <mergeCell ref="DOI41:DOJ41"/>
    <mergeCell ref="DOK41:DOL41"/>
    <mergeCell ref="DNS41:DNT41"/>
    <mergeCell ref="DNU41:DNV41"/>
    <mergeCell ref="DNW41:DNX41"/>
    <mergeCell ref="DNY41:DNZ41"/>
    <mergeCell ref="DOA41:DOB41"/>
    <mergeCell ref="DNI41:DNJ41"/>
    <mergeCell ref="DNK41:DNL41"/>
    <mergeCell ref="DNM41:DNN41"/>
    <mergeCell ref="DNO41:DNP41"/>
    <mergeCell ref="DNQ41:DNR41"/>
    <mergeCell ref="DMY41:DMZ41"/>
    <mergeCell ref="DNA41:DNB41"/>
    <mergeCell ref="DNC41:DND41"/>
    <mergeCell ref="DNE41:DNF41"/>
    <mergeCell ref="DNG41:DNH41"/>
    <mergeCell ref="DMO41:DMP41"/>
    <mergeCell ref="DMQ41:DMR41"/>
    <mergeCell ref="DMS41:DMT41"/>
    <mergeCell ref="DMU41:DMV41"/>
    <mergeCell ref="DMW41:DMX41"/>
    <mergeCell ref="DME41:DMF41"/>
    <mergeCell ref="DMG41:DMH41"/>
    <mergeCell ref="DMI41:DMJ41"/>
    <mergeCell ref="DMK41:DML41"/>
    <mergeCell ref="DMM41:DMN41"/>
    <mergeCell ref="DRE41:DRF41"/>
    <mergeCell ref="DRG41:DRH41"/>
    <mergeCell ref="DRI41:DRJ41"/>
    <mergeCell ref="DRK41:DRL41"/>
    <mergeCell ref="DRM41:DRN41"/>
    <mergeCell ref="DQU41:DQV41"/>
    <mergeCell ref="DQW41:DQX41"/>
    <mergeCell ref="DQY41:DQZ41"/>
    <mergeCell ref="DRA41:DRB41"/>
    <mergeCell ref="DRC41:DRD41"/>
    <mergeCell ref="DQK41:DQL41"/>
    <mergeCell ref="DQM41:DQN41"/>
    <mergeCell ref="DQO41:DQP41"/>
    <mergeCell ref="DQQ41:DQR41"/>
    <mergeCell ref="DQS41:DQT41"/>
    <mergeCell ref="DQA41:DQB41"/>
    <mergeCell ref="DQC41:DQD41"/>
    <mergeCell ref="DQE41:DQF41"/>
    <mergeCell ref="DQG41:DQH41"/>
    <mergeCell ref="DQI41:DQJ41"/>
    <mergeCell ref="DPQ41:DPR41"/>
    <mergeCell ref="DPS41:DPT41"/>
    <mergeCell ref="DPU41:DPV41"/>
    <mergeCell ref="DPW41:DPX41"/>
    <mergeCell ref="DPY41:DPZ41"/>
    <mergeCell ref="DPG41:DPH41"/>
    <mergeCell ref="DPI41:DPJ41"/>
    <mergeCell ref="DPK41:DPL41"/>
    <mergeCell ref="DPM41:DPN41"/>
    <mergeCell ref="DPO41:DPP41"/>
    <mergeCell ref="DOW41:DOX41"/>
    <mergeCell ref="DOY41:DOZ41"/>
    <mergeCell ref="DPA41:DPB41"/>
    <mergeCell ref="DPC41:DPD41"/>
    <mergeCell ref="DPE41:DPF41"/>
    <mergeCell ref="DTW41:DTX41"/>
    <mergeCell ref="DTY41:DTZ41"/>
    <mergeCell ref="DUA41:DUB41"/>
    <mergeCell ref="DUC41:DUD41"/>
    <mergeCell ref="DUE41:DUF41"/>
    <mergeCell ref="DTM41:DTN41"/>
    <mergeCell ref="DTO41:DTP41"/>
    <mergeCell ref="DTQ41:DTR41"/>
    <mergeCell ref="DTS41:DTT41"/>
    <mergeCell ref="DTU41:DTV41"/>
    <mergeCell ref="DTC41:DTD41"/>
    <mergeCell ref="DTE41:DTF41"/>
    <mergeCell ref="DTG41:DTH41"/>
    <mergeCell ref="DTI41:DTJ41"/>
    <mergeCell ref="DTK41:DTL41"/>
    <mergeCell ref="DSS41:DST41"/>
    <mergeCell ref="DSU41:DSV41"/>
    <mergeCell ref="DSW41:DSX41"/>
    <mergeCell ref="DSY41:DSZ41"/>
    <mergeCell ref="DTA41:DTB41"/>
    <mergeCell ref="DSI41:DSJ41"/>
    <mergeCell ref="DSK41:DSL41"/>
    <mergeCell ref="DSM41:DSN41"/>
    <mergeCell ref="DSO41:DSP41"/>
    <mergeCell ref="DSQ41:DSR41"/>
    <mergeCell ref="DRY41:DRZ41"/>
    <mergeCell ref="DSA41:DSB41"/>
    <mergeCell ref="DSC41:DSD41"/>
    <mergeCell ref="DSE41:DSF41"/>
    <mergeCell ref="DSG41:DSH41"/>
    <mergeCell ref="DRO41:DRP41"/>
    <mergeCell ref="DRQ41:DRR41"/>
    <mergeCell ref="DRS41:DRT41"/>
    <mergeCell ref="DRU41:DRV41"/>
    <mergeCell ref="DRW41:DRX41"/>
    <mergeCell ref="DWO41:DWP41"/>
    <mergeCell ref="DWQ41:DWR41"/>
    <mergeCell ref="DWS41:DWT41"/>
    <mergeCell ref="DWU41:DWV41"/>
    <mergeCell ref="DWW41:DWX41"/>
    <mergeCell ref="DWE41:DWF41"/>
    <mergeCell ref="DWG41:DWH41"/>
    <mergeCell ref="DWI41:DWJ41"/>
    <mergeCell ref="DWK41:DWL41"/>
    <mergeCell ref="DWM41:DWN41"/>
    <mergeCell ref="DVU41:DVV41"/>
    <mergeCell ref="DVW41:DVX41"/>
    <mergeCell ref="DVY41:DVZ41"/>
    <mergeCell ref="DWA41:DWB41"/>
    <mergeCell ref="DWC41:DWD41"/>
    <mergeCell ref="DVK41:DVL41"/>
    <mergeCell ref="DVM41:DVN41"/>
    <mergeCell ref="DVO41:DVP41"/>
    <mergeCell ref="DVQ41:DVR41"/>
    <mergeCell ref="DVS41:DVT41"/>
    <mergeCell ref="DVA41:DVB41"/>
    <mergeCell ref="DVC41:DVD41"/>
    <mergeCell ref="DVE41:DVF41"/>
    <mergeCell ref="DVG41:DVH41"/>
    <mergeCell ref="DVI41:DVJ41"/>
    <mergeCell ref="DUQ41:DUR41"/>
    <mergeCell ref="DUS41:DUT41"/>
    <mergeCell ref="DUU41:DUV41"/>
    <mergeCell ref="DUW41:DUX41"/>
    <mergeCell ref="DUY41:DUZ41"/>
    <mergeCell ref="DUG41:DUH41"/>
    <mergeCell ref="DUI41:DUJ41"/>
    <mergeCell ref="DUK41:DUL41"/>
    <mergeCell ref="DUM41:DUN41"/>
    <mergeCell ref="DUO41:DUP41"/>
    <mergeCell ref="DZG41:DZH41"/>
    <mergeCell ref="DZI41:DZJ41"/>
    <mergeCell ref="DZK41:DZL41"/>
    <mergeCell ref="DZM41:DZN41"/>
    <mergeCell ref="DZO41:DZP41"/>
    <mergeCell ref="DYW41:DYX41"/>
    <mergeCell ref="DYY41:DYZ41"/>
    <mergeCell ref="DZA41:DZB41"/>
    <mergeCell ref="DZC41:DZD41"/>
    <mergeCell ref="DZE41:DZF41"/>
    <mergeCell ref="DYM41:DYN41"/>
    <mergeCell ref="DYO41:DYP41"/>
    <mergeCell ref="DYQ41:DYR41"/>
    <mergeCell ref="DYS41:DYT41"/>
    <mergeCell ref="DYU41:DYV41"/>
    <mergeCell ref="DYC41:DYD41"/>
    <mergeCell ref="DYE41:DYF41"/>
    <mergeCell ref="DYG41:DYH41"/>
    <mergeCell ref="DYI41:DYJ41"/>
    <mergeCell ref="DYK41:DYL41"/>
    <mergeCell ref="DXS41:DXT41"/>
    <mergeCell ref="DXU41:DXV41"/>
    <mergeCell ref="DXW41:DXX41"/>
    <mergeCell ref="DXY41:DXZ41"/>
    <mergeCell ref="DYA41:DYB41"/>
    <mergeCell ref="DXI41:DXJ41"/>
    <mergeCell ref="DXK41:DXL41"/>
    <mergeCell ref="DXM41:DXN41"/>
    <mergeCell ref="DXO41:DXP41"/>
    <mergeCell ref="DXQ41:DXR41"/>
    <mergeCell ref="DWY41:DWZ41"/>
    <mergeCell ref="DXA41:DXB41"/>
    <mergeCell ref="DXC41:DXD41"/>
    <mergeCell ref="DXE41:DXF41"/>
    <mergeCell ref="DXG41:DXH41"/>
    <mergeCell ref="EBY41:EBZ41"/>
    <mergeCell ref="ECA41:ECB41"/>
    <mergeCell ref="ECC41:ECD41"/>
    <mergeCell ref="ECE41:ECF41"/>
    <mergeCell ref="ECG41:ECH41"/>
    <mergeCell ref="EBO41:EBP41"/>
    <mergeCell ref="EBQ41:EBR41"/>
    <mergeCell ref="EBS41:EBT41"/>
    <mergeCell ref="EBU41:EBV41"/>
    <mergeCell ref="EBW41:EBX41"/>
    <mergeCell ref="EBE41:EBF41"/>
    <mergeCell ref="EBG41:EBH41"/>
    <mergeCell ref="EBI41:EBJ41"/>
    <mergeCell ref="EBK41:EBL41"/>
    <mergeCell ref="EBM41:EBN41"/>
    <mergeCell ref="EAU41:EAV41"/>
    <mergeCell ref="EAW41:EAX41"/>
    <mergeCell ref="EAY41:EAZ41"/>
    <mergeCell ref="EBA41:EBB41"/>
    <mergeCell ref="EBC41:EBD41"/>
    <mergeCell ref="EAK41:EAL41"/>
    <mergeCell ref="EAM41:EAN41"/>
    <mergeCell ref="EAO41:EAP41"/>
    <mergeCell ref="EAQ41:EAR41"/>
    <mergeCell ref="EAS41:EAT41"/>
    <mergeCell ref="EAA41:EAB41"/>
    <mergeCell ref="EAC41:EAD41"/>
    <mergeCell ref="EAE41:EAF41"/>
    <mergeCell ref="EAG41:EAH41"/>
    <mergeCell ref="EAI41:EAJ41"/>
    <mergeCell ref="DZQ41:DZR41"/>
    <mergeCell ref="DZS41:DZT41"/>
    <mergeCell ref="DZU41:DZV41"/>
    <mergeCell ref="DZW41:DZX41"/>
    <mergeCell ref="DZY41:DZZ41"/>
    <mergeCell ref="EEQ41:EER41"/>
    <mergeCell ref="EES41:EET41"/>
    <mergeCell ref="EEU41:EEV41"/>
    <mergeCell ref="EEW41:EEX41"/>
    <mergeCell ref="EEY41:EEZ41"/>
    <mergeCell ref="EEG41:EEH41"/>
    <mergeCell ref="EEI41:EEJ41"/>
    <mergeCell ref="EEK41:EEL41"/>
    <mergeCell ref="EEM41:EEN41"/>
    <mergeCell ref="EEO41:EEP41"/>
    <mergeCell ref="EDW41:EDX41"/>
    <mergeCell ref="EDY41:EDZ41"/>
    <mergeCell ref="EEA41:EEB41"/>
    <mergeCell ref="EEC41:EED41"/>
    <mergeCell ref="EEE41:EEF41"/>
    <mergeCell ref="EDM41:EDN41"/>
    <mergeCell ref="EDO41:EDP41"/>
    <mergeCell ref="EDQ41:EDR41"/>
    <mergeCell ref="EDS41:EDT41"/>
    <mergeCell ref="EDU41:EDV41"/>
    <mergeCell ref="EDC41:EDD41"/>
    <mergeCell ref="EDE41:EDF41"/>
    <mergeCell ref="EDG41:EDH41"/>
    <mergeCell ref="EDI41:EDJ41"/>
    <mergeCell ref="EDK41:EDL41"/>
    <mergeCell ref="ECS41:ECT41"/>
    <mergeCell ref="ECU41:ECV41"/>
    <mergeCell ref="ECW41:ECX41"/>
    <mergeCell ref="ECY41:ECZ41"/>
    <mergeCell ref="EDA41:EDB41"/>
    <mergeCell ref="ECI41:ECJ41"/>
    <mergeCell ref="ECK41:ECL41"/>
    <mergeCell ref="ECM41:ECN41"/>
    <mergeCell ref="ECO41:ECP41"/>
    <mergeCell ref="ECQ41:ECR41"/>
    <mergeCell ref="EHI41:EHJ41"/>
    <mergeCell ref="EHK41:EHL41"/>
    <mergeCell ref="EHM41:EHN41"/>
    <mergeCell ref="EHO41:EHP41"/>
    <mergeCell ref="EHQ41:EHR41"/>
    <mergeCell ref="EGY41:EGZ41"/>
    <mergeCell ref="EHA41:EHB41"/>
    <mergeCell ref="EHC41:EHD41"/>
    <mergeCell ref="EHE41:EHF41"/>
    <mergeCell ref="EHG41:EHH41"/>
    <mergeCell ref="EGO41:EGP41"/>
    <mergeCell ref="EGQ41:EGR41"/>
    <mergeCell ref="EGS41:EGT41"/>
    <mergeCell ref="EGU41:EGV41"/>
    <mergeCell ref="EGW41:EGX41"/>
    <mergeCell ref="EGE41:EGF41"/>
    <mergeCell ref="EGG41:EGH41"/>
    <mergeCell ref="EGI41:EGJ41"/>
    <mergeCell ref="EGK41:EGL41"/>
    <mergeCell ref="EGM41:EGN41"/>
    <mergeCell ref="EFU41:EFV41"/>
    <mergeCell ref="EFW41:EFX41"/>
    <mergeCell ref="EFY41:EFZ41"/>
    <mergeCell ref="EGA41:EGB41"/>
    <mergeCell ref="EGC41:EGD41"/>
    <mergeCell ref="EFK41:EFL41"/>
    <mergeCell ref="EFM41:EFN41"/>
    <mergeCell ref="EFO41:EFP41"/>
    <mergeCell ref="EFQ41:EFR41"/>
    <mergeCell ref="EFS41:EFT41"/>
    <mergeCell ref="EFA41:EFB41"/>
    <mergeCell ref="EFC41:EFD41"/>
    <mergeCell ref="EFE41:EFF41"/>
    <mergeCell ref="EFG41:EFH41"/>
    <mergeCell ref="EFI41:EFJ41"/>
    <mergeCell ref="EKA41:EKB41"/>
    <mergeCell ref="EKC41:EKD41"/>
    <mergeCell ref="EKE41:EKF41"/>
    <mergeCell ref="EKG41:EKH41"/>
    <mergeCell ref="EKI41:EKJ41"/>
    <mergeCell ref="EJQ41:EJR41"/>
    <mergeCell ref="EJS41:EJT41"/>
    <mergeCell ref="EJU41:EJV41"/>
    <mergeCell ref="EJW41:EJX41"/>
    <mergeCell ref="EJY41:EJZ41"/>
    <mergeCell ref="EJG41:EJH41"/>
    <mergeCell ref="EJI41:EJJ41"/>
    <mergeCell ref="EJK41:EJL41"/>
    <mergeCell ref="EJM41:EJN41"/>
    <mergeCell ref="EJO41:EJP41"/>
    <mergeCell ref="EIW41:EIX41"/>
    <mergeCell ref="EIY41:EIZ41"/>
    <mergeCell ref="EJA41:EJB41"/>
    <mergeCell ref="EJC41:EJD41"/>
    <mergeCell ref="EJE41:EJF41"/>
    <mergeCell ref="EIM41:EIN41"/>
    <mergeCell ref="EIO41:EIP41"/>
    <mergeCell ref="EIQ41:EIR41"/>
    <mergeCell ref="EIS41:EIT41"/>
    <mergeCell ref="EIU41:EIV41"/>
    <mergeCell ref="EIC41:EID41"/>
    <mergeCell ref="EIE41:EIF41"/>
    <mergeCell ref="EIG41:EIH41"/>
    <mergeCell ref="EII41:EIJ41"/>
    <mergeCell ref="EIK41:EIL41"/>
    <mergeCell ref="EHS41:EHT41"/>
    <mergeCell ref="EHU41:EHV41"/>
    <mergeCell ref="EHW41:EHX41"/>
    <mergeCell ref="EHY41:EHZ41"/>
    <mergeCell ref="EIA41:EIB41"/>
    <mergeCell ref="EMS41:EMT41"/>
    <mergeCell ref="EMU41:EMV41"/>
    <mergeCell ref="EMW41:EMX41"/>
    <mergeCell ref="EMY41:EMZ41"/>
    <mergeCell ref="ENA41:ENB41"/>
    <mergeCell ref="EMI41:EMJ41"/>
    <mergeCell ref="EMK41:EML41"/>
    <mergeCell ref="EMM41:EMN41"/>
    <mergeCell ref="EMO41:EMP41"/>
    <mergeCell ref="EMQ41:EMR41"/>
    <mergeCell ref="ELY41:ELZ41"/>
    <mergeCell ref="EMA41:EMB41"/>
    <mergeCell ref="EMC41:EMD41"/>
    <mergeCell ref="EME41:EMF41"/>
    <mergeCell ref="EMG41:EMH41"/>
    <mergeCell ref="ELO41:ELP41"/>
    <mergeCell ref="ELQ41:ELR41"/>
    <mergeCell ref="ELS41:ELT41"/>
    <mergeCell ref="ELU41:ELV41"/>
    <mergeCell ref="ELW41:ELX41"/>
    <mergeCell ref="ELE41:ELF41"/>
    <mergeCell ref="ELG41:ELH41"/>
    <mergeCell ref="ELI41:ELJ41"/>
    <mergeCell ref="ELK41:ELL41"/>
    <mergeCell ref="ELM41:ELN41"/>
    <mergeCell ref="EKU41:EKV41"/>
    <mergeCell ref="EKW41:EKX41"/>
    <mergeCell ref="EKY41:EKZ41"/>
    <mergeCell ref="ELA41:ELB41"/>
    <mergeCell ref="ELC41:ELD41"/>
    <mergeCell ref="EKK41:EKL41"/>
    <mergeCell ref="EKM41:EKN41"/>
    <mergeCell ref="EKO41:EKP41"/>
    <mergeCell ref="EKQ41:EKR41"/>
    <mergeCell ref="EKS41:EKT41"/>
    <mergeCell ref="EPK41:EPL41"/>
    <mergeCell ref="EPM41:EPN41"/>
    <mergeCell ref="EPO41:EPP41"/>
    <mergeCell ref="EPQ41:EPR41"/>
    <mergeCell ref="EPS41:EPT41"/>
    <mergeCell ref="EPA41:EPB41"/>
    <mergeCell ref="EPC41:EPD41"/>
    <mergeCell ref="EPE41:EPF41"/>
    <mergeCell ref="EPG41:EPH41"/>
    <mergeCell ref="EPI41:EPJ41"/>
    <mergeCell ref="EOQ41:EOR41"/>
    <mergeCell ref="EOS41:EOT41"/>
    <mergeCell ref="EOU41:EOV41"/>
    <mergeCell ref="EOW41:EOX41"/>
    <mergeCell ref="EOY41:EOZ41"/>
    <mergeCell ref="EOG41:EOH41"/>
    <mergeCell ref="EOI41:EOJ41"/>
    <mergeCell ref="EOK41:EOL41"/>
    <mergeCell ref="EOM41:EON41"/>
    <mergeCell ref="EOO41:EOP41"/>
    <mergeCell ref="ENW41:ENX41"/>
    <mergeCell ref="ENY41:ENZ41"/>
    <mergeCell ref="EOA41:EOB41"/>
    <mergeCell ref="EOC41:EOD41"/>
    <mergeCell ref="EOE41:EOF41"/>
    <mergeCell ref="ENM41:ENN41"/>
    <mergeCell ref="ENO41:ENP41"/>
    <mergeCell ref="ENQ41:ENR41"/>
    <mergeCell ref="ENS41:ENT41"/>
    <mergeCell ref="ENU41:ENV41"/>
    <mergeCell ref="ENC41:END41"/>
    <mergeCell ref="ENE41:ENF41"/>
    <mergeCell ref="ENG41:ENH41"/>
    <mergeCell ref="ENI41:ENJ41"/>
    <mergeCell ref="ENK41:ENL41"/>
    <mergeCell ref="ESC41:ESD41"/>
    <mergeCell ref="ESE41:ESF41"/>
    <mergeCell ref="ESG41:ESH41"/>
    <mergeCell ref="ESI41:ESJ41"/>
    <mergeCell ref="ESK41:ESL41"/>
    <mergeCell ref="ERS41:ERT41"/>
    <mergeCell ref="ERU41:ERV41"/>
    <mergeCell ref="ERW41:ERX41"/>
    <mergeCell ref="ERY41:ERZ41"/>
    <mergeCell ref="ESA41:ESB41"/>
    <mergeCell ref="ERI41:ERJ41"/>
    <mergeCell ref="ERK41:ERL41"/>
    <mergeCell ref="ERM41:ERN41"/>
    <mergeCell ref="ERO41:ERP41"/>
    <mergeCell ref="ERQ41:ERR41"/>
    <mergeCell ref="EQY41:EQZ41"/>
    <mergeCell ref="ERA41:ERB41"/>
    <mergeCell ref="ERC41:ERD41"/>
    <mergeCell ref="ERE41:ERF41"/>
    <mergeCell ref="ERG41:ERH41"/>
    <mergeCell ref="EQO41:EQP41"/>
    <mergeCell ref="EQQ41:EQR41"/>
    <mergeCell ref="EQS41:EQT41"/>
    <mergeCell ref="EQU41:EQV41"/>
    <mergeCell ref="EQW41:EQX41"/>
    <mergeCell ref="EQE41:EQF41"/>
    <mergeCell ref="EQG41:EQH41"/>
    <mergeCell ref="EQI41:EQJ41"/>
    <mergeCell ref="EQK41:EQL41"/>
    <mergeCell ref="EQM41:EQN41"/>
    <mergeCell ref="EPU41:EPV41"/>
    <mergeCell ref="EPW41:EPX41"/>
    <mergeCell ref="EPY41:EPZ41"/>
    <mergeCell ref="EQA41:EQB41"/>
    <mergeCell ref="EQC41:EQD41"/>
    <mergeCell ref="EUU41:EUV41"/>
    <mergeCell ref="EUW41:EUX41"/>
    <mergeCell ref="EUY41:EUZ41"/>
    <mergeCell ref="EVA41:EVB41"/>
    <mergeCell ref="EVC41:EVD41"/>
    <mergeCell ref="EUK41:EUL41"/>
    <mergeCell ref="EUM41:EUN41"/>
    <mergeCell ref="EUO41:EUP41"/>
    <mergeCell ref="EUQ41:EUR41"/>
    <mergeCell ref="EUS41:EUT41"/>
    <mergeCell ref="EUA41:EUB41"/>
    <mergeCell ref="EUC41:EUD41"/>
    <mergeCell ref="EUE41:EUF41"/>
    <mergeCell ref="EUG41:EUH41"/>
    <mergeCell ref="EUI41:EUJ41"/>
    <mergeCell ref="ETQ41:ETR41"/>
    <mergeCell ref="ETS41:ETT41"/>
    <mergeCell ref="ETU41:ETV41"/>
    <mergeCell ref="ETW41:ETX41"/>
    <mergeCell ref="ETY41:ETZ41"/>
    <mergeCell ref="ETG41:ETH41"/>
    <mergeCell ref="ETI41:ETJ41"/>
    <mergeCell ref="ETK41:ETL41"/>
    <mergeCell ref="ETM41:ETN41"/>
    <mergeCell ref="ETO41:ETP41"/>
    <mergeCell ref="ESW41:ESX41"/>
    <mergeCell ref="ESY41:ESZ41"/>
    <mergeCell ref="ETA41:ETB41"/>
    <mergeCell ref="ETC41:ETD41"/>
    <mergeCell ref="ETE41:ETF41"/>
    <mergeCell ref="ESM41:ESN41"/>
    <mergeCell ref="ESO41:ESP41"/>
    <mergeCell ref="ESQ41:ESR41"/>
    <mergeCell ref="ESS41:EST41"/>
    <mergeCell ref="ESU41:ESV41"/>
    <mergeCell ref="EXM41:EXN41"/>
    <mergeCell ref="EXO41:EXP41"/>
    <mergeCell ref="EXQ41:EXR41"/>
    <mergeCell ref="EXS41:EXT41"/>
    <mergeCell ref="EXU41:EXV41"/>
    <mergeCell ref="EXC41:EXD41"/>
    <mergeCell ref="EXE41:EXF41"/>
    <mergeCell ref="EXG41:EXH41"/>
    <mergeCell ref="EXI41:EXJ41"/>
    <mergeCell ref="EXK41:EXL41"/>
    <mergeCell ref="EWS41:EWT41"/>
    <mergeCell ref="EWU41:EWV41"/>
    <mergeCell ref="EWW41:EWX41"/>
    <mergeCell ref="EWY41:EWZ41"/>
    <mergeCell ref="EXA41:EXB41"/>
    <mergeCell ref="EWI41:EWJ41"/>
    <mergeCell ref="EWK41:EWL41"/>
    <mergeCell ref="EWM41:EWN41"/>
    <mergeCell ref="EWO41:EWP41"/>
    <mergeCell ref="EWQ41:EWR41"/>
    <mergeCell ref="EVY41:EVZ41"/>
    <mergeCell ref="EWA41:EWB41"/>
    <mergeCell ref="EWC41:EWD41"/>
    <mergeCell ref="EWE41:EWF41"/>
    <mergeCell ref="EWG41:EWH41"/>
    <mergeCell ref="EVO41:EVP41"/>
    <mergeCell ref="EVQ41:EVR41"/>
    <mergeCell ref="EVS41:EVT41"/>
    <mergeCell ref="EVU41:EVV41"/>
    <mergeCell ref="EVW41:EVX41"/>
    <mergeCell ref="EVE41:EVF41"/>
    <mergeCell ref="EVG41:EVH41"/>
    <mergeCell ref="EVI41:EVJ41"/>
    <mergeCell ref="EVK41:EVL41"/>
    <mergeCell ref="EVM41:EVN41"/>
    <mergeCell ref="FAE41:FAF41"/>
    <mergeCell ref="FAG41:FAH41"/>
    <mergeCell ref="FAI41:FAJ41"/>
    <mergeCell ref="FAK41:FAL41"/>
    <mergeCell ref="FAM41:FAN41"/>
    <mergeCell ref="EZU41:EZV41"/>
    <mergeCell ref="EZW41:EZX41"/>
    <mergeCell ref="EZY41:EZZ41"/>
    <mergeCell ref="FAA41:FAB41"/>
    <mergeCell ref="FAC41:FAD41"/>
    <mergeCell ref="EZK41:EZL41"/>
    <mergeCell ref="EZM41:EZN41"/>
    <mergeCell ref="EZO41:EZP41"/>
    <mergeCell ref="EZQ41:EZR41"/>
    <mergeCell ref="EZS41:EZT41"/>
    <mergeCell ref="EZA41:EZB41"/>
    <mergeCell ref="EZC41:EZD41"/>
    <mergeCell ref="EZE41:EZF41"/>
    <mergeCell ref="EZG41:EZH41"/>
    <mergeCell ref="EZI41:EZJ41"/>
    <mergeCell ref="EYQ41:EYR41"/>
    <mergeCell ref="EYS41:EYT41"/>
    <mergeCell ref="EYU41:EYV41"/>
    <mergeCell ref="EYW41:EYX41"/>
    <mergeCell ref="EYY41:EYZ41"/>
    <mergeCell ref="EYG41:EYH41"/>
    <mergeCell ref="EYI41:EYJ41"/>
    <mergeCell ref="EYK41:EYL41"/>
    <mergeCell ref="EYM41:EYN41"/>
    <mergeCell ref="EYO41:EYP41"/>
    <mergeCell ref="EXW41:EXX41"/>
    <mergeCell ref="EXY41:EXZ41"/>
    <mergeCell ref="EYA41:EYB41"/>
    <mergeCell ref="EYC41:EYD41"/>
    <mergeCell ref="EYE41:EYF41"/>
    <mergeCell ref="FCW41:FCX41"/>
    <mergeCell ref="FCY41:FCZ41"/>
    <mergeCell ref="FDA41:FDB41"/>
    <mergeCell ref="FDC41:FDD41"/>
    <mergeCell ref="FDE41:FDF41"/>
    <mergeCell ref="FCM41:FCN41"/>
    <mergeCell ref="FCO41:FCP41"/>
    <mergeCell ref="FCQ41:FCR41"/>
    <mergeCell ref="FCS41:FCT41"/>
    <mergeCell ref="FCU41:FCV41"/>
    <mergeCell ref="FCC41:FCD41"/>
    <mergeCell ref="FCE41:FCF41"/>
    <mergeCell ref="FCG41:FCH41"/>
    <mergeCell ref="FCI41:FCJ41"/>
    <mergeCell ref="FCK41:FCL41"/>
    <mergeCell ref="FBS41:FBT41"/>
    <mergeCell ref="FBU41:FBV41"/>
    <mergeCell ref="FBW41:FBX41"/>
    <mergeCell ref="FBY41:FBZ41"/>
    <mergeCell ref="FCA41:FCB41"/>
    <mergeCell ref="FBI41:FBJ41"/>
    <mergeCell ref="FBK41:FBL41"/>
    <mergeCell ref="FBM41:FBN41"/>
    <mergeCell ref="FBO41:FBP41"/>
    <mergeCell ref="FBQ41:FBR41"/>
    <mergeCell ref="FAY41:FAZ41"/>
    <mergeCell ref="FBA41:FBB41"/>
    <mergeCell ref="FBC41:FBD41"/>
    <mergeCell ref="FBE41:FBF41"/>
    <mergeCell ref="FBG41:FBH41"/>
    <mergeCell ref="FAO41:FAP41"/>
    <mergeCell ref="FAQ41:FAR41"/>
    <mergeCell ref="FAS41:FAT41"/>
    <mergeCell ref="FAU41:FAV41"/>
    <mergeCell ref="FAW41:FAX41"/>
    <mergeCell ref="FFO41:FFP41"/>
    <mergeCell ref="FFQ41:FFR41"/>
    <mergeCell ref="FFS41:FFT41"/>
    <mergeCell ref="FFU41:FFV41"/>
    <mergeCell ref="FFW41:FFX41"/>
    <mergeCell ref="FFE41:FFF41"/>
    <mergeCell ref="FFG41:FFH41"/>
    <mergeCell ref="FFI41:FFJ41"/>
    <mergeCell ref="FFK41:FFL41"/>
    <mergeCell ref="FFM41:FFN41"/>
    <mergeCell ref="FEU41:FEV41"/>
    <mergeCell ref="FEW41:FEX41"/>
    <mergeCell ref="FEY41:FEZ41"/>
    <mergeCell ref="FFA41:FFB41"/>
    <mergeCell ref="FFC41:FFD41"/>
    <mergeCell ref="FEK41:FEL41"/>
    <mergeCell ref="FEM41:FEN41"/>
    <mergeCell ref="FEO41:FEP41"/>
    <mergeCell ref="FEQ41:FER41"/>
    <mergeCell ref="FES41:FET41"/>
    <mergeCell ref="FEA41:FEB41"/>
    <mergeCell ref="FEC41:FED41"/>
    <mergeCell ref="FEE41:FEF41"/>
    <mergeCell ref="FEG41:FEH41"/>
    <mergeCell ref="FEI41:FEJ41"/>
    <mergeCell ref="FDQ41:FDR41"/>
    <mergeCell ref="FDS41:FDT41"/>
    <mergeCell ref="FDU41:FDV41"/>
    <mergeCell ref="FDW41:FDX41"/>
    <mergeCell ref="FDY41:FDZ41"/>
    <mergeCell ref="FDG41:FDH41"/>
    <mergeCell ref="FDI41:FDJ41"/>
    <mergeCell ref="FDK41:FDL41"/>
    <mergeCell ref="FDM41:FDN41"/>
    <mergeCell ref="FDO41:FDP41"/>
    <mergeCell ref="FIG41:FIH41"/>
    <mergeCell ref="FII41:FIJ41"/>
    <mergeCell ref="FIK41:FIL41"/>
    <mergeCell ref="FIM41:FIN41"/>
    <mergeCell ref="FIO41:FIP41"/>
    <mergeCell ref="FHW41:FHX41"/>
    <mergeCell ref="FHY41:FHZ41"/>
    <mergeCell ref="FIA41:FIB41"/>
    <mergeCell ref="FIC41:FID41"/>
    <mergeCell ref="FIE41:FIF41"/>
    <mergeCell ref="FHM41:FHN41"/>
    <mergeCell ref="FHO41:FHP41"/>
    <mergeCell ref="FHQ41:FHR41"/>
    <mergeCell ref="FHS41:FHT41"/>
    <mergeCell ref="FHU41:FHV41"/>
    <mergeCell ref="FHC41:FHD41"/>
    <mergeCell ref="FHE41:FHF41"/>
    <mergeCell ref="FHG41:FHH41"/>
    <mergeCell ref="FHI41:FHJ41"/>
    <mergeCell ref="FHK41:FHL41"/>
    <mergeCell ref="FGS41:FGT41"/>
    <mergeCell ref="FGU41:FGV41"/>
    <mergeCell ref="FGW41:FGX41"/>
    <mergeCell ref="FGY41:FGZ41"/>
    <mergeCell ref="FHA41:FHB41"/>
    <mergeCell ref="FGI41:FGJ41"/>
    <mergeCell ref="FGK41:FGL41"/>
    <mergeCell ref="FGM41:FGN41"/>
    <mergeCell ref="FGO41:FGP41"/>
    <mergeCell ref="FGQ41:FGR41"/>
    <mergeCell ref="FFY41:FFZ41"/>
    <mergeCell ref="FGA41:FGB41"/>
    <mergeCell ref="FGC41:FGD41"/>
    <mergeCell ref="FGE41:FGF41"/>
    <mergeCell ref="FGG41:FGH41"/>
    <mergeCell ref="FKY41:FKZ41"/>
    <mergeCell ref="FLA41:FLB41"/>
    <mergeCell ref="FLC41:FLD41"/>
    <mergeCell ref="FLE41:FLF41"/>
    <mergeCell ref="FLG41:FLH41"/>
    <mergeCell ref="FKO41:FKP41"/>
    <mergeCell ref="FKQ41:FKR41"/>
    <mergeCell ref="FKS41:FKT41"/>
    <mergeCell ref="FKU41:FKV41"/>
    <mergeCell ref="FKW41:FKX41"/>
    <mergeCell ref="FKE41:FKF41"/>
    <mergeCell ref="FKG41:FKH41"/>
    <mergeCell ref="FKI41:FKJ41"/>
    <mergeCell ref="FKK41:FKL41"/>
    <mergeCell ref="FKM41:FKN41"/>
    <mergeCell ref="FJU41:FJV41"/>
    <mergeCell ref="FJW41:FJX41"/>
    <mergeCell ref="FJY41:FJZ41"/>
    <mergeCell ref="FKA41:FKB41"/>
    <mergeCell ref="FKC41:FKD41"/>
    <mergeCell ref="FJK41:FJL41"/>
    <mergeCell ref="FJM41:FJN41"/>
    <mergeCell ref="FJO41:FJP41"/>
    <mergeCell ref="FJQ41:FJR41"/>
    <mergeCell ref="FJS41:FJT41"/>
    <mergeCell ref="FJA41:FJB41"/>
    <mergeCell ref="FJC41:FJD41"/>
    <mergeCell ref="FJE41:FJF41"/>
    <mergeCell ref="FJG41:FJH41"/>
    <mergeCell ref="FJI41:FJJ41"/>
    <mergeCell ref="FIQ41:FIR41"/>
    <mergeCell ref="FIS41:FIT41"/>
    <mergeCell ref="FIU41:FIV41"/>
    <mergeCell ref="FIW41:FIX41"/>
    <mergeCell ref="FIY41:FIZ41"/>
    <mergeCell ref="FNQ41:FNR41"/>
    <mergeCell ref="FNS41:FNT41"/>
    <mergeCell ref="FNU41:FNV41"/>
    <mergeCell ref="FNW41:FNX41"/>
    <mergeCell ref="FNY41:FNZ41"/>
    <mergeCell ref="FNG41:FNH41"/>
    <mergeCell ref="FNI41:FNJ41"/>
    <mergeCell ref="FNK41:FNL41"/>
    <mergeCell ref="FNM41:FNN41"/>
    <mergeCell ref="FNO41:FNP41"/>
    <mergeCell ref="FMW41:FMX41"/>
    <mergeCell ref="FMY41:FMZ41"/>
    <mergeCell ref="FNA41:FNB41"/>
    <mergeCell ref="FNC41:FND41"/>
    <mergeCell ref="FNE41:FNF41"/>
    <mergeCell ref="FMM41:FMN41"/>
    <mergeCell ref="FMO41:FMP41"/>
    <mergeCell ref="FMQ41:FMR41"/>
    <mergeCell ref="FMS41:FMT41"/>
    <mergeCell ref="FMU41:FMV41"/>
    <mergeCell ref="FMC41:FMD41"/>
    <mergeCell ref="FME41:FMF41"/>
    <mergeCell ref="FMG41:FMH41"/>
    <mergeCell ref="FMI41:FMJ41"/>
    <mergeCell ref="FMK41:FML41"/>
    <mergeCell ref="FLS41:FLT41"/>
    <mergeCell ref="FLU41:FLV41"/>
    <mergeCell ref="FLW41:FLX41"/>
    <mergeCell ref="FLY41:FLZ41"/>
    <mergeCell ref="FMA41:FMB41"/>
    <mergeCell ref="FLI41:FLJ41"/>
    <mergeCell ref="FLK41:FLL41"/>
    <mergeCell ref="FLM41:FLN41"/>
    <mergeCell ref="FLO41:FLP41"/>
    <mergeCell ref="FLQ41:FLR41"/>
    <mergeCell ref="FQI41:FQJ41"/>
    <mergeCell ref="FQK41:FQL41"/>
    <mergeCell ref="FQM41:FQN41"/>
    <mergeCell ref="FQO41:FQP41"/>
    <mergeCell ref="FQQ41:FQR41"/>
    <mergeCell ref="FPY41:FPZ41"/>
    <mergeCell ref="FQA41:FQB41"/>
    <mergeCell ref="FQC41:FQD41"/>
    <mergeCell ref="FQE41:FQF41"/>
    <mergeCell ref="FQG41:FQH41"/>
    <mergeCell ref="FPO41:FPP41"/>
    <mergeCell ref="FPQ41:FPR41"/>
    <mergeCell ref="FPS41:FPT41"/>
    <mergeCell ref="FPU41:FPV41"/>
    <mergeCell ref="FPW41:FPX41"/>
    <mergeCell ref="FPE41:FPF41"/>
    <mergeCell ref="FPG41:FPH41"/>
    <mergeCell ref="FPI41:FPJ41"/>
    <mergeCell ref="FPK41:FPL41"/>
    <mergeCell ref="FPM41:FPN41"/>
    <mergeCell ref="FOU41:FOV41"/>
    <mergeCell ref="FOW41:FOX41"/>
    <mergeCell ref="FOY41:FOZ41"/>
    <mergeCell ref="FPA41:FPB41"/>
    <mergeCell ref="FPC41:FPD41"/>
    <mergeCell ref="FOK41:FOL41"/>
    <mergeCell ref="FOM41:FON41"/>
    <mergeCell ref="FOO41:FOP41"/>
    <mergeCell ref="FOQ41:FOR41"/>
    <mergeCell ref="FOS41:FOT41"/>
    <mergeCell ref="FOA41:FOB41"/>
    <mergeCell ref="FOC41:FOD41"/>
    <mergeCell ref="FOE41:FOF41"/>
    <mergeCell ref="FOG41:FOH41"/>
    <mergeCell ref="FOI41:FOJ41"/>
    <mergeCell ref="FTA41:FTB41"/>
    <mergeCell ref="FTC41:FTD41"/>
    <mergeCell ref="FTE41:FTF41"/>
    <mergeCell ref="FTG41:FTH41"/>
    <mergeCell ref="FTI41:FTJ41"/>
    <mergeCell ref="FSQ41:FSR41"/>
    <mergeCell ref="FSS41:FST41"/>
    <mergeCell ref="FSU41:FSV41"/>
    <mergeCell ref="FSW41:FSX41"/>
    <mergeCell ref="FSY41:FSZ41"/>
    <mergeCell ref="FSG41:FSH41"/>
    <mergeCell ref="FSI41:FSJ41"/>
    <mergeCell ref="FSK41:FSL41"/>
    <mergeCell ref="FSM41:FSN41"/>
    <mergeCell ref="FSO41:FSP41"/>
    <mergeCell ref="FRW41:FRX41"/>
    <mergeCell ref="FRY41:FRZ41"/>
    <mergeCell ref="FSA41:FSB41"/>
    <mergeCell ref="FSC41:FSD41"/>
    <mergeCell ref="FSE41:FSF41"/>
    <mergeCell ref="FRM41:FRN41"/>
    <mergeCell ref="FRO41:FRP41"/>
    <mergeCell ref="FRQ41:FRR41"/>
    <mergeCell ref="FRS41:FRT41"/>
    <mergeCell ref="FRU41:FRV41"/>
    <mergeCell ref="FRC41:FRD41"/>
    <mergeCell ref="FRE41:FRF41"/>
    <mergeCell ref="FRG41:FRH41"/>
    <mergeCell ref="FRI41:FRJ41"/>
    <mergeCell ref="FRK41:FRL41"/>
    <mergeCell ref="FQS41:FQT41"/>
    <mergeCell ref="FQU41:FQV41"/>
    <mergeCell ref="FQW41:FQX41"/>
    <mergeCell ref="FQY41:FQZ41"/>
    <mergeCell ref="FRA41:FRB41"/>
    <mergeCell ref="FVS41:FVT41"/>
    <mergeCell ref="FVU41:FVV41"/>
    <mergeCell ref="FVW41:FVX41"/>
    <mergeCell ref="FVY41:FVZ41"/>
    <mergeCell ref="FWA41:FWB41"/>
    <mergeCell ref="FVI41:FVJ41"/>
    <mergeCell ref="FVK41:FVL41"/>
    <mergeCell ref="FVM41:FVN41"/>
    <mergeCell ref="FVO41:FVP41"/>
    <mergeCell ref="FVQ41:FVR41"/>
    <mergeCell ref="FUY41:FUZ41"/>
    <mergeCell ref="FVA41:FVB41"/>
    <mergeCell ref="FVC41:FVD41"/>
    <mergeCell ref="FVE41:FVF41"/>
    <mergeCell ref="FVG41:FVH41"/>
    <mergeCell ref="FUO41:FUP41"/>
    <mergeCell ref="FUQ41:FUR41"/>
    <mergeCell ref="FUS41:FUT41"/>
    <mergeCell ref="FUU41:FUV41"/>
    <mergeCell ref="FUW41:FUX41"/>
    <mergeCell ref="FUE41:FUF41"/>
    <mergeCell ref="FUG41:FUH41"/>
    <mergeCell ref="FUI41:FUJ41"/>
    <mergeCell ref="FUK41:FUL41"/>
    <mergeCell ref="FUM41:FUN41"/>
    <mergeCell ref="FTU41:FTV41"/>
    <mergeCell ref="FTW41:FTX41"/>
    <mergeCell ref="FTY41:FTZ41"/>
    <mergeCell ref="FUA41:FUB41"/>
    <mergeCell ref="FUC41:FUD41"/>
    <mergeCell ref="FTK41:FTL41"/>
    <mergeCell ref="FTM41:FTN41"/>
    <mergeCell ref="FTO41:FTP41"/>
    <mergeCell ref="FTQ41:FTR41"/>
    <mergeCell ref="FTS41:FTT41"/>
    <mergeCell ref="FYK41:FYL41"/>
    <mergeCell ref="FYM41:FYN41"/>
    <mergeCell ref="FYO41:FYP41"/>
    <mergeCell ref="FYQ41:FYR41"/>
    <mergeCell ref="FYS41:FYT41"/>
    <mergeCell ref="FYA41:FYB41"/>
    <mergeCell ref="FYC41:FYD41"/>
    <mergeCell ref="FYE41:FYF41"/>
    <mergeCell ref="FYG41:FYH41"/>
    <mergeCell ref="FYI41:FYJ41"/>
    <mergeCell ref="FXQ41:FXR41"/>
    <mergeCell ref="FXS41:FXT41"/>
    <mergeCell ref="FXU41:FXV41"/>
    <mergeCell ref="FXW41:FXX41"/>
    <mergeCell ref="FXY41:FXZ41"/>
    <mergeCell ref="FXG41:FXH41"/>
    <mergeCell ref="FXI41:FXJ41"/>
    <mergeCell ref="FXK41:FXL41"/>
    <mergeCell ref="FXM41:FXN41"/>
    <mergeCell ref="FXO41:FXP41"/>
    <mergeCell ref="FWW41:FWX41"/>
    <mergeCell ref="FWY41:FWZ41"/>
    <mergeCell ref="FXA41:FXB41"/>
    <mergeCell ref="FXC41:FXD41"/>
    <mergeCell ref="FXE41:FXF41"/>
    <mergeCell ref="FWM41:FWN41"/>
    <mergeCell ref="FWO41:FWP41"/>
    <mergeCell ref="FWQ41:FWR41"/>
    <mergeCell ref="FWS41:FWT41"/>
    <mergeCell ref="FWU41:FWV41"/>
    <mergeCell ref="FWC41:FWD41"/>
    <mergeCell ref="FWE41:FWF41"/>
    <mergeCell ref="FWG41:FWH41"/>
    <mergeCell ref="FWI41:FWJ41"/>
    <mergeCell ref="FWK41:FWL41"/>
    <mergeCell ref="GBC41:GBD41"/>
    <mergeCell ref="GBE41:GBF41"/>
    <mergeCell ref="GBG41:GBH41"/>
    <mergeCell ref="GBI41:GBJ41"/>
    <mergeCell ref="GBK41:GBL41"/>
    <mergeCell ref="GAS41:GAT41"/>
    <mergeCell ref="GAU41:GAV41"/>
    <mergeCell ref="GAW41:GAX41"/>
    <mergeCell ref="GAY41:GAZ41"/>
    <mergeCell ref="GBA41:GBB41"/>
    <mergeCell ref="GAI41:GAJ41"/>
    <mergeCell ref="GAK41:GAL41"/>
    <mergeCell ref="GAM41:GAN41"/>
    <mergeCell ref="GAO41:GAP41"/>
    <mergeCell ref="GAQ41:GAR41"/>
    <mergeCell ref="FZY41:FZZ41"/>
    <mergeCell ref="GAA41:GAB41"/>
    <mergeCell ref="GAC41:GAD41"/>
    <mergeCell ref="GAE41:GAF41"/>
    <mergeCell ref="GAG41:GAH41"/>
    <mergeCell ref="FZO41:FZP41"/>
    <mergeCell ref="FZQ41:FZR41"/>
    <mergeCell ref="FZS41:FZT41"/>
    <mergeCell ref="FZU41:FZV41"/>
    <mergeCell ref="FZW41:FZX41"/>
    <mergeCell ref="FZE41:FZF41"/>
    <mergeCell ref="FZG41:FZH41"/>
    <mergeCell ref="FZI41:FZJ41"/>
    <mergeCell ref="FZK41:FZL41"/>
    <mergeCell ref="FZM41:FZN41"/>
    <mergeCell ref="FYU41:FYV41"/>
    <mergeCell ref="FYW41:FYX41"/>
    <mergeCell ref="FYY41:FYZ41"/>
    <mergeCell ref="FZA41:FZB41"/>
    <mergeCell ref="FZC41:FZD41"/>
    <mergeCell ref="GDU41:GDV41"/>
    <mergeCell ref="GDW41:GDX41"/>
    <mergeCell ref="GDY41:GDZ41"/>
    <mergeCell ref="GEA41:GEB41"/>
    <mergeCell ref="GEC41:GED41"/>
    <mergeCell ref="GDK41:GDL41"/>
    <mergeCell ref="GDM41:GDN41"/>
    <mergeCell ref="GDO41:GDP41"/>
    <mergeCell ref="GDQ41:GDR41"/>
    <mergeCell ref="GDS41:GDT41"/>
    <mergeCell ref="GDA41:GDB41"/>
    <mergeCell ref="GDC41:GDD41"/>
    <mergeCell ref="GDE41:GDF41"/>
    <mergeCell ref="GDG41:GDH41"/>
    <mergeCell ref="GDI41:GDJ41"/>
    <mergeCell ref="GCQ41:GCR41"/>
    <mergeCell ref="GCS41:GCT41"/>
    <mergeCell ref="GCU41:GCV41"/>
    <mergeCell ref="GCW41:GCX41"/>
    <mergeCell ref="GCY41:GCZ41"/>
    <mergeCell ref="GCG41:GCH41"/>
    <mergeCell ref="GCI41:GCJ41"/>
    <mergeCell ref="GCK41:GCL41"/>
    <mergeCell ref="GCM41:GCN41"/>
    <mergeCell ref="GCO41:GCP41"/>
    <mergeCell ref="GBW41:GBX41"/>
    <mergeCell ref="GBY41:GBZ41"/>
    <mergeCell ref="GCA41:GCB41"/>
    <mergeCell ref="GCC41:GCD41"/>
    <mergeCell ref="GCE41:GCF41"/>
    <mergeCell ref="GBM41:GBN41"/>
    <mergeCell ref="GBO41:GBP41"/>
    <mergeCell ref="GBQ41:GBR41"/>
    <mergeCell ref="GBS41:GBT41"/>
    <mergeCell ref="GBU41:GBV41"/>
    <mergeCell ref="GGM41:GGN41"/>
    <mergeCell ref="GGO41:GGP41"/>
    <mergeCell ref="GGQ41:GGR41"/>
    <mergeCell ref="GGS41:GGT41"/>
    <mergeCell ref="GGU41:GGV41"/>
    <mergeCell ref="GGC41:GGD41"/>
    <mergeCell ref="GGE41:GGF41"/>
    <mergeCell ref="GGG41:GGH41"/>
    <mergeCell ref="GGI41:GGJ41"/>
    <mergeCell ref="GGK41:GGL41"/>
    <mergeCell ref="GFS41:GFT41"/>
    <mergeCell ref="GFU41:GFV41"/>
    <mergeCell ref="GFW41:GFX41"/>
    <mergeCell ref="GFY41:GFZ41"/>
    <mergeCell ref="GGA41:GGB41"/>
    <mergeCell ref="GFI41:GFJ41"/>
    <mergeCell ref="GFK41:GFL41"/>
    <mergeCell ref="GFM41:GFN41"/>
    <mergeCell ref="GFO41:GFP41"/>
    <mergeCell ref="GFQ41:GFR41"/>
    <mergeCell ref="GEY41:GEZ41"/>
    <mergeCell ref="GFA41:GFB41"/>
    <mergeCell ref="GFC41:GFD41"/>
    <mergeCell ref="GFE41:GFF41"/>
    <mergeCell ref="GFG41:GFH41"/>
    <mergeCell ref="GEO41:GEP41"/>
    <mergeCell ref="GEQ41:GER41"/>
    <mergeCell ref="GES41:GET41"/>
    <mergeCell ref="GEU41:GEV41"/>
    <mergeCell ref="GEW41:GEX41"/>
    <mergeCell ref="GEE41:GEF41"/>
    <mergeCell ref="GEG41:GEH41"/>
    <mergeCell ref="GEI41:GEJ41"/>
    <mergeCell ref="GEK41:GEL41"/>
    <mergeCell ref="GEM41:GEN41"/>
    <mergeCell ref="GJE41:GJF41"/>
    <mergeCell ref="GJG41:GJH41"/>
    <mergeCell ref="GJI41:GJJ41"/>
    <mergeCell ref="GJK41:GJL41"/>
    <mergeCell ref="GJM41:GJN41"/>
    <mergeCell ref="GIU41:GIV41"/>
    <mergeCell ref="GIW41:GIX41"/>
    <mergeCell ref="GIY41:GIZ41"/>
    <mergeCell ref="GJA41:GJB41"/>
    <mergeCell ref="GJC41:GJD41"/>
    <mergeCell ref="GIK41:GIL41"/>
    <mergeCell ref="GIM41:GIN41"/>
    <mergeCell ref="GIO41:GIP41"/>
    <mergeCell ref="GIQ41:GIR41"/>
    <mergeCell ref="GIS41:GIT41"/>
    <mergeCell ref="GIA41:GIB41"/>
    <mergeCell ref="GIC41:GID41"/>
    <mergeCell ref="GIE41:GIF41"/>
    <mergeCell ref="GIG41:GIH41"/>
    <mergeCell ref="GII41:GIJ41"/>
    <mergeCell ref="GHQ41:GHR41"/>
    <mergeCell ref="GHS41:GHT41"/>
    <mergeCell ref="GHU41:GHV41"/>
    <mergeCell ref="GHW41:GHX41"/>
    <mergeCell ref="GHY41:GHZ41"/>
    <mergeCell ref="GHG41:GHH41"/>
    <mergeCell ref="GHI41:GHJ41"/>
    <mergeCell ref="GHK41:GHL41"/>
    <mergeCell ref="GHM41:GHN41"/>
    <mergeCell ref="GHO41:GHP41"/>
    <mergeCell ref="GGW41:GGX41"/>
    <mergeCell ref="GGY41:GGZ41"/>
    <mergeCell ref="GHA41:GHB41"/>
    <mergeCell ref="GHC41:GHD41"/>
    <mergeCell ref="GHE41:GHF41"/>
    <mergeCell ref="GLW41:GLX41"/>
    <mergeCell ref="GLY41:GLZ41"/>
    <mergeCell ref="GMA41:GMB41"/>
    <mergeCell ref="GMC41:GMD41"/>
    <mergeCell ref="GME41:GMF41"/>
    <mergeCell ref="GLM41:GLN41"/>
    <mergeCell ref="GLO41:GLP41"/>
    <mergeCell ref="GLQ41:GLR41"/>
    <mergeCell ref="GLS41:GLT41"/>
    <mergeCell ref="GLU41:GLV41"/>
    <mergeCell ref="GLC41:GLD41"/>
    <mergeCell ref="GLE41:GLF41"/>
    <mergeCell ref="GLG41:GLH41"/>
    <mergeCell ref="GLI41:GLJ41"/>
    <mergeCell ref="GLK41:GLL41"/>
    <mergeCell ref="GKS41:GKT41"/>
    <mergeCell ref="GKU41:GKV41"/>
    <mergeCell ref="GKW41:GKX41"/>
    <mergeCell ref="GKY41:GKZ41"/>
    <mergeCell ref="GLA41:GLB41"/>
    <mergeCell ref="GKI41:GKJ41"/>
    <mergeCell ref="GKK41:GKL41"/>
    <mergeCell ref="GKM41:GKN41"/>
    <mergeCell ref="GKO41:GKP41"/>
    <mergeCell ref="GKQ41:GKR41"/>
    <mergeCell ref="GJY41:GJZ41"/>
    <mergeCell ref="GKA41:GKB41"/>
    <mergeCell ref="GKC41:GKD41"/>
    <mergeCell ref="GKE41:GKF41"/>
    <mergeCell ref="GKG41:GKH41"/>
    <mergeCell ref="GJO41:GJP41"/>
    <mergeCell ref="GJQ41:GJR41"/>
    <mergeCell ref="GJS41:GJT41"/>
    <mergeCell ref="GJU41:GJV41"/>
    <mergeCell ref="GJW41:GJX41"/>
    <mergeCell ref="GOO41:GOP41"/>
    <mergeCell ref="GOQ41:GOR41"/>
    <mergeCell ref="GOS41:GOT41"/>
    <mergeCell ref="GOU41:GOV41"/>
    <mergeCell ref="GOW41:GOX41"/>
    <mergeCell ref="GOE41:GOF41"/>
    <mergeCell ref="GOG41:GOH41"/>
    <mergeCell ref="GOI41:GOJ41"/>
    <mergeCell ref="GOK41:GOL41"/>
    <mergeCell ref="GOM41:GON41"/>
    <mergeCell ref="GNU41:GNV41"/>
    <mergeCell ref="GNW41:GNX41"/>
    <mergeCell ref="GNY41:GNZ41"/>
    <mergeCell ref="GOA41:GOB41"/>
    <mergeCell ref="GOC41:GOD41"/>
    <mergeCell ref="GNK41:GNL41"/>
    <mergeCell ref="GNM41:GNN41"/>
    <mergeCell ref="GNO41:GNP41"/>
    <mergeCell ref="GNQ41:GNR41"/>
    <mergeCell ref="GNS41:GNT41"/>
    <mergeCell ref="GNA41:GNB41"/>
    <mergeCell ref="GNC41:GND41"/>
    <mergeCell ref="GNE41:GNF41"/>
    <mergeCell ref="GNG41:GNH41"/>
    <mergeCell ref="GNI41:GNJ41"/>
    <mergeCell ref="GMQ41:GMR41"/>
    <mergeCell ref="GMS41:GMT41"/>
    <mergeCell ref="GMU41:GMV41"/>
    <mergeCell ref="GMW41:GMX41"/>
    <mergeCell ref="GMY41:GMZ41"/>
    <mergeCell ref="GMG41:GMH41"/>
    <mergeCell ref="GMI41:GMJ41"/>
    <mergeCell ref="GMK41:GML41"/>
    <mergeCell ref="GMM41:GMN41"/>
    <mergeCell ref="GMO41:GMP41"/>
    <mergeCell ref="GRG41:GRH41"/>
    <mergeCell ref="GRI41:GRJ41"/>
    <mergeCell ref="GRK41:GRL41"/>
    <mergeCell ref="GRM41:GRN41"/>
    <mergeCell ref="GRO41:GRP41"/>
    <mergeCell ref="GQW41:GQX41"/>
    <mergeCell ref="GQY41:GQZ41"/>
    <mergeCell ref="GRA41:GRB41"/>
    <mergeCell ref="GRC41:GRD41"/>
    <mergeCell ref="GRE41:GRF41"/>
    <mergeCell ref="GQM41:GQN41"/>
    <mergeCell ref="GQO41:GQP41"/>
    <mergeCell ref="GQQ41:GQR41"/>
    <mergeCell ref="GQS41:GQT41"/>
    <mergeCell ref="GQU41:GQV41"/>
    <mergeCell ref="GQC41:GQD41"/>
    <mergeCell ref="GQE41:GQF41"/>
    <mergeCell ref="GQG41:GQH41"/>
    <mergeCell ref="GQI41:GQJ41"/>
    <mergeCell ref="GQK41:GQL41"/>
    <mergeCell ref="GPS41:GPT41"/>
    <mergeCell ref="GPU41:GPV41"/>
    <mergeCell ref="GPW41:GPX41"/>
    <mergeCell ref="GPY41:GPZ41"/>
    <mergeCell ref="GQA41:GQB41"/>
    <mergeCell ref="GPI41:GPJ41"/>
    <mergeCell ref="GPK41:GPL41"/>
    <mergeCell ref="GPM41:GPN41"/>
    <mergeCell ref="GPO41:GPP41"/>
    <mergeCell ref="GPQ41:GPR41"/>
    <mergeCell ref="GOY41:GOZ41"/>
    <mergeCell ref="GPA41:GPB41"/>
    <mergeCell ref="GPC41:GPD41"/>
    <mergeCell ref="GPE41:GPF41"/>
    <mergeCell ref="GPG41:GPH41"/>
    <mergeCell ref="GTY41:GTZ41"/>
    <mergeCell ref="GUA41:GUB41"/>
    <mergeCell ref="GUC41:GUD41"/>
    <mergeCell ref="GUE41:GUF41"/>
    <mergeCell ref="GUG41:GUH41"/>
    <mergeCell ref="GTO41:GTP41"/>
    <mergeCell ref="GTQ41:GTR41"/>
    <mergeCell ref="GTS41:GTT41"/>
    <mergeCell ref="GTU41:GTV41"/>
    <mergeCell ref="GTW41:GTX41"/>
    <mergeCell ref="GTE41:GTF41"/>
    <mergeCell ref="GTG41:GTH41"/>
    <mergeCell ref="GTI41:GTJ41"/>
    <mergeCell ref="GTK41:GTL41"/>
    <mergeCell ref="GTM41:GTN41"/>
    <mergeCell ref="GSU41:GSV41"/>
    <mergeCell ref="GSW41:GSX41"/>
    <mergeCell ref="GSY41:GSZ41"/>
    <mergeCell ref="GTA41:GTB41"/>
    <mergeCell ref="GTC41:GTD41"/>
    <mergeCell ref="GSK41:GSL41"/>
    <mergeCell ref="GSM41:GSN41"/>
    <mergeCell ref="GSO41:GSP41"/>
    <mergeCell ref="GSQ41:GSR41"/>
    <mergeCell ref="GSS41:GST41"/>
    <mergeCell ref="GSA41:GSB41"/>
    <mergeCell ref="GSC41:GSD41"/>
    <mergeCell ref="GSE41:GSF41"/>
    <mergeCell ref="GSG41:GSH41"/>
    <mergeCell ref="GSI41:GSJ41"/>
    <mergeCell ref="GRQ41:GRR41"/>
    <mergeCell ref="GRS41:GRT41"/>
    <mergeCell ref="GRU41:GRV41"/>
    <mergeCell ref="GRW41:GRX41"/>
    <mergeCell ref="GRY41:GRZ41"/>
    <mergeCell ref="GWQ41:GWR41"/>
    <mergeCell ref="GWS41:GWT41"/>
    <mergeCell ref="GWU41:GWV41"/>
    <mergeCell ref="GWW41:GWX41"/>
    <mergeCell ref="GWY41:GWZ41"/>
    <mergeCell ref="GWG41:GWH41"/>
    <mergeCell ref="GWI41:GWJ41"/>
    <mergeCell ref="GWK41:GWL41"/>
    <mergeCell ref="GWM41:GWN41"/>
    <mergeCell ref="GWO41:GWP41"/>
    <mergeCell ref="GVW41:GVX41"/>
    <mergeCell ref="GVY41:GVZ41"/>
    <mergeCell ref="GWA41:GWB41"/>
    <mergeCell ref="GWC41:GWD41"/>
    <mergeCell ref="GWE41:GWF41"/>
    <mergeCell ref="GVM41:GVN41"/>
    <mergeCell ref="GVO41:GVP41"/>
    <mergeCell ref="GVQ41:GVR41"/>
    <mergeCell ref="GVS41:GVT41"/>
    <mergeCell ref="GVU41:GVV41"/>
    <mergeCell ref="GVC41:GVD41"/>
    <mergeCell ref="GVE41:GVF41"/>
    <mergeCell ref="GVG41:GVH41"/>
    <mergeCell ref="GVI41:GVJ41"/>
    <mergeCell ref="GVK41:GVL41"/>
    <mergeCell ref="GUS41:GUT41"/>
    <mergeCell ref="GUU41:GUV41"/>
    <mergeCell ref="GUW41:GUX41"/>
    <mergeCell ref="GUY41:GUZ41"/>
    <mergeCell ref="GVA41:GVB41"/>
    <mergeCell ref="GUI41:GUJ41"/>
    <mergeCell ref="GUK41:GUL41"/>
    <mergeCell ref="GUM41:GUN41"/>
    <mergeCell ref="GUO41:GUP41"/>
    <mergeCell ref="GUQ41:GUR41"/>
    <mergeCell ref="GZI41:GZJ41"/>
    <mergeCell ref="GZK41:GZL41"/>
    <mergeCell ref="GZM41:GZN41"/>
    <mergeCell ref="GZO41:GZP41"/>
    <mergeCell ref="GZQ41:GZR41"/>
    <mergeCell ref="GYY41:GYZ41"/>
    <mergeCell ref="GZA41:GZB41"/>
    <mergeCell ref="GZC41:GZD41"/>
    <mergeCell ref="GZE41:GZF41"/>
    <mergeCell ref="GZG41:GZH41"/>
    <mergeCell ref="GYO41:GYP41"/>
    <mergeCell ref="GYQ41:GYR41"/>
    <mergeCell ref="GYS41:GYT41"/>
    <mergeCell ref="GYU41:GYV41"/>
    <mergeCell ref="GYW41:GYX41"/>
    <mergeCell ref="GYE41:GYF41"/>
    <mergeCell ref="GYG41:GYH41"/>
    <mergeCell ref="GYI41:GYJ41"/>
    <mergeCell ref="GYK41:GYL41"/>
    <mergeCell ref="GYM41:GYN41"/>
    <mergeCell ref="GXU41:GXV41"/>
    <mergeCell ref="GXW41:GXX41"/>
    <mergeCell ref="GXY41:GXZ41"/>
    <mergeCell ref="GYA41:GYB41"/>
    <mergeCell ref="GYC41:GYD41"/>
    <mergeCell ref="GXK41:GXL41"/>
    <mergeCell ref="GXM41:GXN41"/>
    <mergeCell ref="GXO41:GXP41"/>
    <mergeCell ref="GXQ41:GXR41"/>
    <mergeCell ref="GXS41:GXT41"/>
    <mergeCell ref="GXA41:GXB41"/>
    <mergeCell ref="GXC41:GXD41"/>
    <mergeCell ref="GXE41:GXF41"/>
    <mergeCell ref="GXG41:GXH41"/>
    <mergeCell ref="GXI41:GXJ41"/>
    <mergeCell ref="HCA41:HCB41"/>
    <mergeCell ref="HCC41:HCD41"/>
    <mergeCell ref="HCE41:HCF41"/>
    <mergeCell ref="HCG41:HCH41"/>
    <mergeCell ref="HCI41:HCJ41"/>
    <mergeCell ref="HBQ41:HBR41"/>
    <mergeCell ref="HBS41:HBT41"/>
    <mergeCell ref="HBU41:HBV41"/>
    <mergeCell ref="HBW41:HBX41"/>
    <mergeCell ref="HBY41:HBZ41"/>
    <mergeCell ref="HBG41:HBH41"/>
    <mergeCell ref="HBI41:HBJ41"/>
    <mergeCell ref="HBK41:HBL41"/>
    <mergeCell ref="HBM41:HBN41"/>
    <mergeCell ref="HBO41:HBP41"/>
    <mergeCell ref="HAW41:HAX41"/>
    <mergeCell ref="HAY41:HAZ41"/>
    <mergeCell ref="HBA41:HBB41"/>
    <mergeCell ref="HBC41:HBD41"/>
    <mergeCell ref="HBE41:HBF41"/>
    <mergeCell ref="HAM41:HAN41"/>
    <mergeCell ref="HAO41:HAP41"/>
    <mergeCell ref="HAQ41:HAR41"/>
    <mergeCell ref="HAS41:HAT41"/>
    <mergeCell ref="HAU41:HAV41"/>
    <mergeCell ref="HAC41:HAD41"/>
    <mergeCell ref="HAE41:HAF41"/>
    <mergeCell ref="HAG41:HAH41"/>
    <mergeCell ref="HAI41:HAJ41"/>
    <mergeCell ref="HAK41:HAL41"/>
    <mergeCell ref="GZS41:GZT41"/>
    <mergeCell ref="GZU41:GZV41"/>
    <mergeCell ref="GZW41:GZX41"/>
    <mergeCell ref="GZY41:GZZ41"/>
    <mergeCell ref="HAA41:HAB41"/>
    <mergeCell ref="HES41:HET41"/>
    <mergeCell ref="HEU41:HEV41"/>
    <mergeCell ref="HEW41:HEX41"/>
    <mergeCell ref="HEY41:HEZ41"/>
    <mergeCell ref="HFA41:HFB41"/>
    <mergeCell ref="HEI41:HEJ41"/>
    <mergeCell ref="HEK41:HEL41"/>
    <mergeCell ref="HEM41:HEN41"/>
    <mergeCell ref="HEO41:HEP41"/>
    <mergeCell ref="HEQ41:HER41"/>
    <mergeCell ref="HDY41:HDZ41"/>
    <mergeCell ref="HEA41:HEB41"/>
    <mergeCell ref="HEC41:HED41"/>
    <mergeCell ref="HEE41:HEF41"/>
    <mergeCell ref="HEG41:HEH41"/>
    <mergeCell ref="HDO41:HDP41"/>
    <mergeCell ref="HDQ41:HDR41"/>
    <mergeCell ref="HDS41:HDT41"/>
    <mergeCell ref="HDU41:HDV41"/>
    <mergeCell ref="HDW41:HDX41"/>
    <mergeCell ref="HDE41:HDF41"/>
    <mergeCell ref="HDG41:HDH41"/>
    <mergeCell ref="HDI41:HDJ41"/>
    <mergeCell ref="HDK41:HDL41"/>
    <mergeCell ref="HDM41:HDN41"/>
    <mergeCell ref="HCU41:HCV41"/>
    <mergeCell ref="HCW41:HCX41"/>
    <mergeCell ref="HCY41:HCZ41"/>
    <mergeCell ref="HDA41:HDB41"/>
    <mergeCell ref="HDC41:HDD41"/>
    <mergeCell ref="HCK41:HCL41"/>
    <mergeCell ref="HCM41:HCN41"/>
    <mergeCell ref="HCO41:HCP41"/>
    <mergeCell ref="HCQ41:HCR41"/>
    <mergeCell ref="HCS41:HCT41"/>
    <mergeCell ref="HHK41:HHL41"/>
    <mergeCell ref="HHM41:HHN41"/>
    <mergeCell ref="HHO41:HHP41"/>
    <mergeCell ref="HHQ41:HHR41"/>
    <mergeCell ref="HHS41:HHT41"/>
    <mergeCell ref="HHA41:HHB41"/>
    <mergeCell ref="HHC41:HHD41"/>
    <mergeCell ref="HHE41:HHF41"/>
    <mergeCell ref="HHG41:HHH41"/>
    <mergeCell ref="HHI41:HHJ41"/>
    <mergeCell ref="HGQ41:HGR41"/>
    <mergeCell ref="HGS41:HGT41"/>
    <mergeCell ref="HGU41:HGV41"/>
    <mergeCell ref="HGW41:HGX41"/>
    <mergeCell ref="HGY41:HGZ41"/>
    <mergeCell ref="HGG41:HGH41"/>
    <mergeCell ref="HGI41:HGJ41"/>
    <mergeCell ref="HGK41:HGL41"/>
    <mergeCell ref="HGM41:HGN41"/>
    <mergeCell ref="HGO41:HGP41"/>
    <mergeCell ref="HFW41:HFX41"/>
    <mergeCell ref="HFY41:HFZ41"/>
    <mergeCell ref="HGA41:HGB41"/>
    <mergeCell ref="HGC41:HGD41"/>
    <mergeCell ref="HGE41:HGF41"/>
    <mergeCell ref="HFM41:HFN41"/>
    <mergeCell ref="HFO41:HFP41"/>
    <mergeCell ref="HFQ41:HFR41"/>
    <mergeCell ref="HFS41:HFT41"/>
    <mergeCell ref="HFU41:HFV41"/>
    <mergeCell ref="HFC41:HFD41"/>
    <mergeCell ref="HFE41:HFF41"/>
    <mergeCell ref="HFG41:HFH41"/>
    <mergeCell ref="HFI41:HFJ41"/>
    <mergeCell ref="HFK41:HFL41"/>
    <mergeCell ref="HKC41:HKD41"/>
    <mergeCell ref="HKE41:HKF41"/>
    <mergeCell ref="HKG41:HKH41"/>
    <mergeCell ref="HKI41:HKJ41"/>
    <mergeCell ref="HKK41:HKL41"/>
    <mergeCell ref="HJS41:HJT41"/>
    <mergeCell ref="HJU41:HJV41"/>
    <mergeCell ref="HJW41:HJX41"/>
    <mergeCell ref="HJY41:HJZ41"/>
    <mergeCell ref="HKA41:HKB41"/>
    <mergeCell ref="HJI41:HJJ41"/>
    <mergeCell ref="HJK41:HJL41"/>
    <mergeCell ref="HJM41:HJN41"/>
    <mergeCell ref="HJO41:HJP41"/>
    <mergeCell ref="HJQ41:HJR41"/>
    <mergeCell ref="HIY41:HIZ41"/>
    <mergeCell ref="HJA41:HJB41"/>
    <mergeCell ref="HJC41:HJD41"/>
    <mergeCell ref="HJE41:HJF41"/>
    <mergeCell ref="HJG41:HJH41"/>
    <mergeCell ref="HIO41:HIP41"/>
    <mergeCell ref="HIQ41:HIR41"/>
    <mergeCell ref="HIS41:HIT41"/>
    <mergeCell ref="HIU41:HIV41"/>
    <mergeCell ref="HIW41:HIX41"/>
    <mergeCell ref="HIE41:HIF41"/>
    <mergeCell ref="HIG41:HIH41"/>
    <mergeCell ref="HII41:HIJ41"/>
    <mergeCell ref="HIK41:HIL41"/>
    <mergeCell ref="HIM41:HIN41"/>
    <mergeCell ref="HHU41:HHV41"/>
    <mergeCell ref="HHW41:HHX41"/>
    <mergeCell ref="HHY41:HHZ41"/>
    <mergeCell ref="HIA41:HIB41"/>
    <mergeCell ref="HIC41:HID41"/>
    <mergeCell ref="HMU41:HMV41"/>
    <mergeCell ref="HMW41:HMX41"/>
    <mergeCell ref="HMY41:HMZ41"/>
    <mergeCell ref="HNA41:HNB41"/>
    <mergeCell ref="HNC41:HND41"/>
    <mergeCell ref="HMK41:HML41"/>
    <mergeCell ref="HMM41:HMN41"/>
    <mergeCell ref="HMO41:HMP41"/>
    <mergeCell ref="HMQ41:HMR41"/>
    <mergeCell ref="HMS41:HMT41"/>
    <mergeCell ref="HMA41:HMB41"/>
    <mergeCell ref="HMC41:HMD41"/>
    <mergeCell ref="HME41:HMF41"/>
    <mergeCell ref="HMG41:HMH41"/>
    <mergeCell ref="HMI41:HMJ41"/>
    <mergeCell ref="HLQ41:HLR41"/>
    <mergeCell ref="HLS41:HLT41"/>
    <mergeCell ref="HLU41:HLV41"/>
    <mergeCell ref="HLW41:HLX41"/>
    <mergeCell ref="HLY41:HLZ41"/>
    <mergeCell ref="HLG41:HLH41"/>
    <mergeCell ref="HLI41:HLJ41"/>
    <mergeCell ref="HLK41:HLL41"/>
    <mergeCell ref="HLM41:HLN41"/>
    <mergeCell ref="HLO41:HLP41"/>
    <mergeCell ref="HKW41:HKX41"/>
    <mergeCell ref="HKY41:HKZ41"/>
    <mergeCell ref="HLA41:HLB41"/>
    <mergeCell ref="HLC41:HLD41"/>
    <mergeCell ref="HLE41:HLF41"/>
    <mergeCell ref="HKM41:HKN41"/>
    <mergeCell ref="HKO41:HKP41"/>
    <mergeCell ref="HKQ41:HKR41"/>
    <mergeCell ref="HKS41:HKT41"/>
    <mergeCell ref="HKU41:HKV41"/>
    <mergeCell ref="HPM41:HPN41"/>
    <mergeCell ref="HPO41:HPP41"/>
    <mergeCell ref="HPQ41:HPR41"/>
    <mergeCell ref="HPS41:HPT41"/>
    <mergeCell ref="HPU41:HPV41"/>
    <mergeCell ref="HPC41:HPD41"/>
    <mergeCell ref="HPE41:HPF41"/>
    <mergeCell ref="HPG41:HPH41"/>
    <mergeCell ref="HPI41:HPJ41"/>
    <mergeCell ref="HPK41:HPL41"/>
    <mergeCell ref="HOS41:HOT41"/>
    <mergeCell ref="HOU41:HOV41"/>
    <mergeCell ref="HOW41:HOX41"/>
    <mergeCell ref="HOY41:HOZ41"/>
    <mergeCell ref="HPA41:HPB41"/>
    <mergeCell ref="HOI41:HOJ41"/>
    <mergeCell ref="HOK41:HOL41"/>
    <mergeCell ref="HOM41:HON41"/>
    <mergeCell ref="HOO41:HOP41"/>
    <mergeCell ref="HOQ41:HOR41"/>
    <mergeCell ref="HNY41:HNZ41"/>
    <mergeCell ref="HOA41:HOB41"/>
    <mergeCell ref="HOC41:HOD41"/>
    <mergeCell ref="HOE41:HOF41"/>
    <mergeCell ref="HOG41:HOH41"/>
    <mergeCell ref="HNO41:HNP41"/>
    <mergeCell ref="HNQ41:HNR41"/>
    <mergeCell ref="HNS41:HNT41"/>
    <mergeCell ref="HNU41:HNV41"/>
    <mergeCell ref="HNW41:HNX41"/>
    <mergeCell ref="HNE41:HNF41"/>
    <mergeCell ref="HNG41:HNH41"/>
    <mergeCell ref="HNI41:HNJ41"/>
    <mergeCell ref="HNK41:HNL41"/>
    <mergeCell ref="HNM41:HNN41"/>
    <mergeCell ref="HSE41:HSF41"/>
    <mergeCell ref="HSG41:HSH41"/>
    <mergeCell ref="HSI41:HSJ41"/>
    <mergeCell ref="HSK41:HSL41"/>
    <mergeCell ref="HSM41:HSN41"/>
    <mergeCell ref="HRU41:HRV41"/>
    <mergeCell ref="HRW41:HRX41"/>
    <mergeCell ref="HRY41:HRZ41"/>
    <mergeCell ref="HSA41:HSB41"/>
    <mergeCell ref="HSC41:HSD41"/>
    <mergeCell ref="HRK41:HRL41"/>
    <mergeCell ref="HRM41:HRN41"/>
    <mergeCell ref="HRO41:HRP41"/>
    <mergeCell ref="HRQ41:HRR41"/>
    <mergeCell ref="HRS41:HRT41"/>
    <mergeCell ref="HRA41:HRB41"/>
    <mergeCell ref="HRC41:HRD41"/>
    <mergeCell ref="HRE41:HRF41"/>
    <mergeCell ref="HRG41:HRH41"/>
    <mergeCell ref="HRI41:HRJ41"/>
    <mergeCell ref="HQQ41:HQR41"/>
    <mergeCell ref="HQS41:HQT41"/>
    <mergeCell ref="HQU41:HQV41"/>
    <mergeCell ref="HQW41:HQX41"/>
    <mergeCell ref="HQY41:HQZ41"/>
    <mergeCell ref="HQG41:HQH41"/>
    <mergeCell ref="HQI41:HQJ41"/>
    <mergeCell ref="HQK41:HQL41"/>
    <mergeCell ref="HQM41:HQN41"/>
    <mergeCell ref="HQO41:HQP41"/>
    <mergeCell ref="HPW41:HPX41"/>
    <mergeCell ref="HPY41:HPZ41"/>
    <mergeCell ref="HQA41:HQB41"/>
    <mergeCell ref="HQC41:HQD41"/>
    <mergeCell ref="HQE41:HQF41"/>
    <mergeCell ref="HUW41:HUX41"/>
    <mergeCell ref="HUY41:HUZ41"/>
    <mergeCell ref="HVA41:HVB41"/>
    <mergeCell ref="HVC41:HVD41"/>
    <mergeCell ref="HVE41:HVF41"/>
    <mergeCell ref="HUM41:HUN41"/>
    <mergeCell ref="HUO41:HUP41"/>
    <mergeCell ref="HUQ41:HUR41"/>
    <mergeCell ref="HUS41:HUT41"/>
    <mergeCell ref="HUU41:HUV41"/>
    <mergeCell ref="HUC41:HUD41"/>
    <mergeCell ref="HUE41:HUF41"/>
    <mergeCell ref="HUG41:HUH41"/>
    <mergeCell ref="HUI41:HUJ41"/>
    <mergeCell ref="HUK41:HUL41"/>
    <mergeCell ref="HTS41:HTT41"/>
    <mergeCell ref="HTU41:HTV41"/>
    <mergeCell ref="HTW41:HTX41"/>
    <mergeCell ref="HTY41:HTZ41"/>
    <mergeCell ref="HUA41:HUB41"/>
    <mergeCell ref="HTI41:HTJ41"/>
    <mergeCell ref="HTK41:HTL41"/>
    <mergeCell ref="HTM41:HTN41"/>
    <mergeCell ref="HTO41:HTP41"/>
    <mergeCell ref="HTQ41:HTR41"/>
    <mergeCell ref="HSY41:HSZ41"/>
    <mergeCell ref="HTA41:HTB41"/>
    <mergeCell ref="HTC41:HTD41"/>
    <mergeCell ref="HTE41:HTF41"/>
    <mergeCell ref="HTG41:HTH41"/>
    <mergeCell ref="HSO41:HSP41"/>
    <mergeCell ref="HSQ41:HSR41"/>
    <mergeCell ref="HSS41:HST41"/>
    <mergeCell ref="HSU41:HSV41"/>
    <mergeCell ref="HSW41:HSX41"/>
    <mergeCell ref="HXO41:HXP41"/>
    <mergeCell ref="HXQ41:HXR41"/>
    <mergeCell ref="HXS41:HXT41"/>
    <mergeCell ref="HXU41:HXV41"/>
    <mergeCell ref="HXW41:HXX41"/>
    <mergeCell ref="HXE41:HXF41"/>
    <mergeCell ref="HXG41:HXH41"/>
    <mergeCell ref="HXI41:HXJ41"/>
    <mergeCell ref="HXK41:HXL41"/>
    <mergeCell ref="HXM41:HXN41"/>
    <mergeCell ref="HWU41:HWV41"/>
    <mergeCell ref="HWW41:HWX41"/>
    <mergeCell ref="HWY41:HWZ41"/>
    <mergeCell ref="HXA41:HXB41"/>
    <mergeCell ref="HXC41:HXD41"/>
    <mergeCell ref="HWK41:HWL41"/>
    <mergeCell ref="HWM41:HWN41"/>
    <mergeCell ref="HWO41:HWP41"/>
    <mergeCell ref="HWQ41:HWR41"/>
    <mergeCell ref="HWS41:HWT41"/>
    <mergeCell ref="HWA41:HWB41"/>
    <mergeCell ref="HWC41:HWD41"/>
    <mergeCell ref="HWE41:HWF41"/>
    <mergeCell ref="HWG41:HWH41"/>
    <mergeCell ref="HWI41:HWJ41"/>
    <mergeCell ref="HVQ41:HVR41"/>
    <mergeCell ref="HVS41:HVT41"/>
    <mergeCell ref="HVU41:HVV41"/>
    <mergeCell ref="HVW41:HVX41"/>
    <mergeCell ref="HVY41:HVZ41"/>
    <mergeCell ref="HVG41:HVH41"/>
    <mergeCell ref="HVI41:HVJ41"/>
    <mergeCell ref="HVK41:HVL41"/>
    <mergeCell ref="HVM41:HVN41"/>
    <mergeCell ref="HVO41:HVP41"/>
    <mergeCell ref="IAG41:IAH41"/>
    <mergeCell ref="IAI41:IAJ41"/>
    <mergeCell ref="IAK41:IAL41"/>
    <mergeCell ref="IAM41:IAN41"/>
    <mergeCell ref="IAO41:IAP41"/>
    <mergeCell ref="HZW41:HZX41"/>
    <mergeCell ref="HZY41:HZZ41"/>
    <mergeCell ref="IAA41:IAB41"/>
    <mergeCell ref="IAC41:IAD41"/>
    <mergeCell ref="IAE41:IAF41"/>
    <mergeCell ref="HZM41:HZN41"/>
    <mergeCell ref="HZO41:HZP41"/>
    <mergeCell ref="HZQ41:HZR41"/>
    <mergeCell ref="HZS41:HZT41"/>
    <mergeCell ref="HZU41:HZV41"/>
    <mergeCell ref="HZC41:HZD41"/>
    <mergeCell ref="HZE41:HZF41"/>
    <mergeCell ref="HZG41:HZH41"/>
    <mergeCell ref="HZI41:HZJ41"/>
    <mergeCell ref="HZK41:HZL41"/>
    <mergeCell ref="HYS41:HYT41"/>
    <mergeCell ref="HYU41:HYV41"/>
    <mergeCell ref="HYW41:HYX41"/>
    <mergeCell ref="HYY41:HYZ41"/>
    <mergeCell ref="HZA41:HZB41"/>
    <mergeCell ref="HYI41:HYJ41"/>
    <mergeCell ref="HYK41:HYL41"/>
    <mergeCell ref="HYM41:HYN41"/>
    <mergeCell ref="HYO41:HYP41"/>
    <mergeCell ref="HYQ41:HYR41"/>
    <mergeCell ref="HXY41:HXZ41"/>
    <mergeCell ref="HYA41:HYB41"/>
    <mergeCell ref="HYC41:HYD41"/>
    <mergeCell ref="HYE41:HYF41"/>
    <mergeCell ref="HYG41:HYH41"/>
    <mergeCell ref="ICY41:ICZ41"/>
    <mergeCell ref="IDA41:IDB41"/>
    <mergeCell ref="IDC41:IDD41"/>
    <mergeCell ref="IDE41:IDF41"/>
    <mergeCell ref="IDG41:IDH41"/>
    <mergeCell ref="ICO41:ICP41"/>
    <mergeCell ref="ICQ41:ICR41"/>
    <mergeCell ref="ICS41:ICT41"/>
    <mergeCell ref="ICU41:ICV41"/>
    <mergeCell ref="ICW41:ICX41"/>
    <mergeCell ref="ICE41:ICF41"/>
    <mergeCell ref="ICG41:ICH41"/>
    <mergeCell ref="ICI41:ICJ41"/>
    <mergeCell ref="ICK41:ICL41"/>
    <mergeCell ref="ICM41:ICN41"/>
    <mergeCell ref="IBU41:IBV41"/>
    <mergeCell ref="IBW41:IBX41"/>
    <mergeCell ref="IBY41:IBZ41"/>
    <mergeCell ref="ICA41:ICB41"/>
    <mergeCell ref="ICC41:ICD41"/>
    <mergeCell ref="IBK41:IBL41"/>
    <mergeCell ref="IBM41:IBN41"/>
    <mergeCell ref="IBO41:IBP41"/>
    <mergeCell ref="IBQ41:IBR41"/>
    <mergeCell ref="IBS41:IBT41"/>
    <mergeCell ref="IBA41:IBB41"/>
    <mergeCell ref="IBC41:IBD41"/>
    <mergeCell ref="IBE41:IBF41"/>
    <mergeCell ref="IBG41:IBH41"/>
    <mergeCell ref="IBI41:IBJ41"/>
    <mergeCell ref="IAQ41:IAR41"/>
    <mergeCell ref="IAS41:IAT41"/>
    <mergeCell ref="IAU41:IAV41"/>
    <mergeCell ref="IAW41:IAX41"/>
    <mergeCell ref="IAY41:IAZ41"/>
    <mergeCell ref="IFQ41:IFR41"/>
    <mergeCell ref="IFS41:IFT41"/>
    <mergeCell ref="IFU41:IFV41"/>
    <mergeCell ref="IFW41:IFX41"/>
    <mergeCell ref="IFY41:IFZ41"/>
    <mergeCell ref="IFG41:IFH41"/>
    <mergeCell ref="IFI41:IFJ41"/>
    <mergeCell ref="IFK41:IFL41"/>
    <mergeCell ref="IFM41:IFN41"/>
    <mergeCell ref="IFO41:IFP41"/>
    <mergeCell ref="IEW41:IEX41"/>
    <mergeCell ref="IEY41:IEZ41"/>
    <mergeCell ref="IFA41:IFB41"/>
    <mergeCell ref="IFC41:IFD41"/>
    <mergeCell ref="IFE41:IFF41"/>
    <mergeCell ref="IEM41:IEN41"/>
    <mergeCell ref="IEO41:IEP41"/>
    <mergeCell ref="IEQ41:IER41"/>
    <mergeCell ref="IES41:IET41"/>
    <mergeCell ref="IEU41:IEV41"/>
    <mergeCell ref="IEC41:IED41"/>
    <mergeCell ref="IEE41:IEF41"/>
    <mergeCell ref="IEG41:IEH41"/>
    <mergeCell ref="IEI41:IEJ41"/>
    <mergeCell ref="IEK41:IEL41"/>
    <mergeCell ref="IDS41:IDT41"/>
    <mergeCell ref="IDU41:IDV41"/>
    <mergeCell ref="IDW41:IDX41"/>
    <mergeCell ref="IDY41:IDZ41"/>
    <mergeCell ref="IEA41:IEB41"/>
    <mergeCell ref="IDI41:IDJ41"/>
    <mergeCell ref="IDK41:IDL41"/>
    <mergeCell ref="IDM41:IDN41"/>
    <mergeCell ref="IDO41:IDP41"/>
    <mergeCell ref="IDQ41:IDR41"/>
    <mergeCell ref="III41:IIJ41"/>
    <mergeCell ref="IIK41:IIL41"/>
    <mergeCell ref="IIM41:IIN41"/>
    <mergeCell ref="IIO41:IIP41"/>
    <mergeCell ref="IIQ41:IIR41"/>
    <mergeCell ref="IHY41:IHZ41"/>
    <mergeCell ref="IIA41:IIB41"/>
    <mergeCell ref="IIC41:IID41"/>
    <mergeCell ref="IIE41:IIF41"/>
    <mergeCell ref="IIG41:IIH41"/>
    <mergeCell ref="IHO41:IHP41"/>
    <mergeCell ref="IHQ41:IHR41"/>
    <mergeCell ref="IHS41:IHT41"/>
    <mergeCell ref="IHU41:IHV41"/>
    <mergeCell ref="IHW41:IHX41"/>
    <mergeCell ref="IHE41:IHF41"/>
    <mergeCell ref="IHG41:IHH41"/>
    <mergeCell ref="IHI41:IHJ41"/>
    <mergeCell ref="IHK41:IHL41"/>
    <mergeCell ref="IHM41:IHN41"/>
    <mergeCell ref="IGU41:IGV41"/>
    <mergeCell ref="IGW41:IGX41"/>
    <mergeCell ref="IGY41:IGZ41"/>
    <mergeCell ref="IHA41:IHB41"/>
    <mergeCell ref="IHC41:IHD41"/>
    <mergeCell ref="IGK41:IGL41"/>
    <mergeCell ref="IGM41:IGN41"/>
    <mergeCell ref="IGO41:IGP41"/>
    <mergeCell ref="IGQ41:IGR41"/>
    <mergeCell ref="IGS41:IGT41"/>
    <mergeCell ref="IGA41:IGB41"/>
    <mergeCell ref="IGC41:IGD41"/>
    <mergeCell ref="IGE41:IGF41"/>
    <mergeCell ref="IGG41:IGH41"/>
    <mergeCell ref="IGI41:IGJ41"/>
    <mergeCell ref="ILA41:ILB41"/>
    <mergeCell ref="ILC41:ILD41"/>
    <mergeCell ref="ILE41:ILF41"/>
    <mergeCell ref="ILG41:ILH41"/>
    <mergeCell ref="ILI41:ILJ41"/>
    <mergeCell ref="IKQ41:IKR41"/>
    <mergeCell ref="IKS41:IKT41"/>
    <mergeCell ref="IKU41:IKV41"/>
    <mergeCell ref="IKW41:IKX41"/>
    <mergeCell ref="IKY41:IKZ41"/>
    <mergeCell ref="IKG41:IKH41"/>
    <mergeCell ref="IKI41:IKJ41"/>
    <mergeCell ref="IKK41:IKL41"/>
    <mergeCell ref="IKM41:IKN41"/>
    <mergeCell ref="IKO41:IKP41"/>
    <mergeCell ref="IJW41:IJX41"/>
    <mergeCell ref="IJY41:IJZ41"/>
    <mergeCell ref="IKA41:IKB41"/>
    <mergeCell ref="IKC41:IKD41"/>
    <mergeCell ref="IKE41:IKF41"/>
    <mergeCell ref="IJM41:IJN41"/>
    <mergeCell ref="IJO41:IJP41"/>
    <mergeCell ref="IJQ41:IJR41"/>
    <mergeCell ref="IJS41:IJT41"/>
    <mergeCell ref="IJU41:IJV41"/>
    <mergeCell ref="IJC41:IJD41"/>
    <mergeCell ref="IJE41:IJF41"/>
    <mergeCell ref="IJG41:IJH41"/>
    <mergeCell ref="IJI41:IJJ41"/>
    <mergeCell ref="IJK41:IJL41"/>
    <mergeCell ref="IIS41:IIT41"/>
    <mergeCell ref="IIU41:IIV41"/>
    <mergeCell ref="IIW41:IIX41"/>
    <mergeCell ref="IIY41:IIZ41"/>
    <mergeCell ref="IJA41:IJB41"/>
    <mergeCell ref="INS41:INT41"/>
    <mergeCell ref="INU41:INV41"/>
    <mergeCell ref="INW41:INX41"/>
    <mergeCell ref="INY41:INZ41"/>
    <mergeCell ref="IOA41:IOB41"/>
    <mergeCell ref="INI41:INJ41"/>
    <mergeCell ref="INK41:INL41"/>
    <mergeCell ref="INM41:INN41"/>
    <mergeCell ref="INO41:INP41"/>
    <mergeCell ref="INQ41:INR41"/>
    <mergeCell ref="IMY41:IMZ41"/>
    <mergeCell ref="INA41:INB41"/>
    <mergeCell ref="INC41:IND41"/>
    <mergeCell ref="INE41:INF41"/>
    <mergeCell ref="ING41:INH41"/>
    <mergeCell ref="IMO41:IMP41"/>
    <mergeCell ref="IMQ41:IMR41"/>
    <mergeCell ref="IMS41:IMT41"/>
    <mergeCell ref="IMU41:IMV41"/>
    <mergeCell ref="IMW41:IMX41"/>
    <mergeCell ref="IME41:IMF41"/>
    <mergeCell ref="IMG41:IMH41"/>
    <mergeCell ref="IMI41:IMJ41"/>
    <mergeCell ref="IMK41:IML41"/>
    <mergeCell ref="IMM41:IMN41"/>
    <mergeCell ref="ILU41:ILV41"/>
    <mergeCell ref="ILW41:ILX41"/>
    <mergeCell ref="ILY41:ILZ41"/>
    <mergeCell ref="IMA41:IMB41"/>
    <mergeCell ref="IMC41:IMD41"/>
    <mergeCell ref="ILK41:ILL41"/>
    <mergeCell ref="ILM41:ILN41"/>
    <mergeCell ref="ILO41:ILP41"/>
    <mergeCell ref="ILQ41:ILR41"/>
    <mergeCell ref="ILS41:ILT41"/>
    <mergeCell ref="IQK41:IQL41"/>
    <mergeCell ref="IQM41:IQN41"/>
    <mergeCell ref="IQO41:IQP41"/>
    <mergeCell ref="IQQ41:IQR41"/>
    <mergeCell ref="IQS41:IQT41"/>
    <mergeCell ref="IQA41:IQB41"/>
    <mergeCell ref="IQC41:IQD41"/>
    <mergeCell ref="IQE41:IQF41"/>
    <mergeCell ref="IQG41:IQH41"/>
    <mergeCell ref="IQI41:IQJ41"/>
    <mergeCell ref="IPQ41:IPR41"/>
    <mergeCell ref="IPS41:IPT41"/>
    <mergeCell ref="IPU41:IPV41"/>
    <mergeCell ref="IPW41:IPX41"/>
    <mergeCell ref="IPY41:IPZ41"/>
    <mergeCell ref="IPG41:IPH41"/>
    <mergeCell ref="IPI41:IPJ41"/>
    <mergeCell ref="IPK41:IPL41"/>
    <mergeCell ref="IPM41:IPN41"/>
    <mergeCell ref="IPO41:IPP41"/>
    <mergeCell ref="IOW41:IOX41"/>
    <mergeCell ref="IOY41:IOZ41"/>
    <mergeCell ref="IPA41:IPB41"/>
    <mergeCell ref="IPC41:IPD41"/>
    <mergeCell ref="IPE41:IPF41"/>
    <mergeCell ref="IOM41:ION41"/>
    <mergeCell ref="IOO41:IOP41"/>
    <mergeCell ref="IOQ41:IOR41"/>
    <mergeCell ref="IOS41:IOT41"/>
    <mergeCell ref="IOU41:IOV41"/>
    <mergeCell ref="IOC41:IOD41"/>
    <mergeCell ref="IOE41:IOF41"/>
    <mergeCell ref="IOG41:IOH41"/>
    <mergeCell ref="IOI41:IOJ41"/>
    <mergeCell ref="IOK41:IOL41"/>
    <mergeCell ref="ITC41:ITD41"/>
    <mergeCell ref="ITE41:ITF41"/>
    <mergeCell ref="ITG41:ITH41"/>
    <mergeCell ref="ITI41:ITJ41"/>
    <mergeCell ref="ITK41:ITL41"/>
    <mergeCell ref="ISS41:IST41"/>
    <mergeCell ref="ISU41:ISV41"/>
    <mergeCell ref="ISW41:ISX41"/>
    <mergeCell ref="ISY41:ISZ41"/>
    <mergeCell ref="ITA41:ITB41"/>
    <mergeCell ref="ISI41:ISJ41"/>
    <mergeCell ref="ISK41:ISL41"/>
    <mergeCell ref="ISM41:ISN41"/>
    <mergeCell ref="ISO41:ISP41"/>
    <mergeCell ref="ISQ41:ISR41"/>
    <mergeCell ref="IRY41:IRZ41"/>
    <mergeCell ref="ISA41:ISB41"/>
    <mergeCell ref="ISC41:ISD41"/>
    <mergeCell ref="ISE41:ISF41"/>
    <mergeCell ref="ISG41:ISH41"/>
    <mergeCell ref="IRO41:IRP41"/>
    <mergeCell ref="IRQ41:IRR41"/>
    <mergeCell ref="IRS41:IRT41"/>
    <mergeCell ref="IRU41:IRV41"/>
    <mergeCell ref="IRW41:IRX41"/>
    <mergeCell ref="IRE41:IRF41"/>
    <mergeCell ref="IRG41:IRH41"/>
    <mergeCell ref="IRI41:IRJ41"/>
    <mergeCell ref="IRK41:IRL41"/>
    <mergeCell ref="IRM41:IRN41"/>
    <mergeCell ref="IQU41:IQV41"/>
    <mergeCell ref="IQW41:IQX41"/>
    <mergeCell ref="IQY41:IQZ41"/>
    <mergeCell ref="IRA41:IRB41"/>
    <mergeCell ref="IRC41:IRD41"/>
    <mergeCell ref="IVU41:IVV41"/>
    <mergeCell ref="IVW41:IVX41"/>
    <mergeCell ref="IVY41:IVZ41"/>
    <mergeCell ref="IWA41:IWB41"/>
    <mergeCell ref="IWC41:IWD41"/>
    <mergeCell ref="IVK41:IVL41"/>
    <mergeCell ref="IVM41:IVN41"/>
    <mergeCell ref="IVO41:IVP41"/>
    <mergeCell ref="IVQ41:IVR41"/>
    <mergeCell ref="IVS41:IVT41"/>
    <mergeCell ref="IVA41:IVB41"/>
    <mergeCell ref="IVC41:IVD41"/>
    <mergeCell ref="IVE41:IVF41"/>
    <mergeCell ref="IVG41:IVH41"/>
    <mergeCell ref="IVI41:IVJ41"/>
    <mergeCell ref="IUQ41:IUR41"/>
    <mergeCell ref="IUS41:IUT41"/>
    <mergeCell ref="IUU41:IUV41"/>
    <mergeCell ref="IUW41:IUX41"/>
    <mergeCell ref="IUY41:IUZ41"/>
    <mergeCell ref="IUG41:IUH41"/>
    <mergeCell ref="IUI41:IUJ41"/>
    <mergeCell ref="IUK41:IUL41"/>
    <mergeCell ref="IUM41:IUN41"/>
    <mergeCell ref="IUO41:IUP41"/>
    <mergeCell ref="ITW41:ITX41"/>
    <mergeCell ref="ITY41:ITZ41"/>
    <mergeCell ref="IUA41:IUB41"/>
    <mergeCell ref="IUC41:IUD41"/>
    <mergeCell ref="IUE41:IUF41"/>
    <mergeCell ref="ITM41:ITN41"/>
    <mergeCell ref="ITO41:ITP41"/>
    <mergeCell ref="ITQ41:ITR41"/>
    <mergeCell ref="ITS41:ITT41"/>
    <mergeCell ref="ITU41:ITV41"/>
    <mergeCell ref="IYM41:IYN41"/>
    <mergeCell ref="IYO41:IYP41"/>
    <mergeCell ref="IYQ41:IYR41"/>
    <mergeCell ref="IYS41:IYT41"/>
    <mergeCell ref="IYU41:IYV41"/>
    <mergeCell ref="IYC41:IYD41"/>
    <mergeCell ref="IYE41:IYF41"/>
    <mergeCell ref="IYG41:IYH41"/>
    <mergeCell ref="IYI41:IYJ41"/>
    <mergeCell ref="IYK41:IYL41"/>
    <mergeCell ref="IXS41:IXT41"/>
    <mergeCell ref="IXU41:IXV41"/>
    <mergeCell ref="IXW41:IXX41"/>
    <mergeCell ref="IXY41:IXZ41"/>
    <mergeCell ref="IYA41:IYB41"/>
    <mergeCell ref="IXI41:IXJ41"/>
    <mergeCell ref="IXK41:IXL41"/>
    <mergeCell ref="IXM41:IXN41"/>
    <mergeCell ref="IXO41:IXP41"/>
    <mergeCell ref="IXQ41:IXR41"/>
    <mergeCell ref="IWY41:IWZ41"/>
    <mergeCell ref="IXA41:IXB41"/>
    <mergeCell ref="IXC41:IXD41"/>
    <mergeCell ref="IXE41:IXF41"/>
    <mergeCell ref="IXG41:IXH41"/>
    <mergeCell ref="IWO41:IWP41"/>
    <mergeCell ref="IWQ41:IWR41"/>
    <mergeCell ref="IWS41:IWT41"/>
    <mergeCell ref="IWU41:IWV41"/>
    <mergeCell ref="IWW41:IWX41"/>
    <mergeCell ref="IWE41:IWF41"/>
    <mergeCell ref="IWG41:IWH41"/>
    <mergeCell ref="IWI41:IWJ41"/>
    <mergeCell ref="IWK41:IWL41"/>
    <mergeCell ref="IWM41:IWN41"/>
    <mergeCell ref="JBE41:JBF41"/>
    <mergeCell ref="JBG41:JBH41"/>
    <mergeCell ref="JBI41:JBJ41"/>
    <mergeCell ref="JBK41:JBL41"/>
    <mergeCell ref="JBM41:JBN41"/>
    <mergeCell ref="JAU41:JAV41"/>
    <mergeCell ref="JAW41:JAX41"/>
    <mergeCell ref="JAY41:JAZ41"/>
    <mergeCell ref="JBA41:JBB41"/>
    <mergeCell ref="JBC41:JBD41"/>
    <mergeCell ref="JAK41:JAL41"/>
    <mergeCell ref="JAM41:JAN41"/>
    <mergeCell ref="JAO41:JAP41"/>
    <mergeCell ref="JAQ41:JAR41"/>
    <mergeCell ref="JAS41:JAT41"/>
    <mergeCell ref="JAA41:JAB41"/>
    <mergeCell ref="JAC41:JAD41"/>
    <mergeCell ref="JAE41:JAF41"/>
    <mergeCell ref="JAG41:JAH41"/>
    <mergeCell ref="JAI41:JAJ41"/>
    <mergeCell ref="IZQ41:IZR41"/>
    <mergeCell ref="IZS41:IZT41"/>
    <mergeCell ref="IZU41:IZV41"/>
    <mergeCell ref="IZW41:IZX41"/>
    <mergeCell ref="IZY41:IZZ41"/>
    <mergeCell ref="IZG41:IZH41"/>
    <mergeCell ref="IZI41:IZJ41"/>
    <mergeCell ref="IZK41:IZL41"/>
    <mergeCell ref="IZM41:IZN41"/>
    <mergeCell ref="IZO41:IZP41"/>
    <mergeCell ref="IYW41:IYX41"/>
    <mergeCell ref="IYY41:IYZ41"/>
    <mergeCell ref="IZA41:IZB41"/>
    <mergeCell ref="IZC41:IZD41"/>
    <mergeCell ref="IZE41:IZF41"/>
    <mergeCell ref="JDW41:JDX41"/>
    <mergeCell ref="JDY41:JDZ41"/>
    <mergeCell ref="JEA41:JEB41"/>
    <mergeCell ref="JEC41:JED41"/>
    <mergeCell ref="JEE41:JEF41"/>
    <mergeCell ref="JDM41:JDN41"/>
    <mergeCell ref="JDO41:JDP41"/>
    <mergeCell ref="JDQ41:JDR41"/>
    <mergeCell ref="JDS41:JDT41"/>
    <mergeCell ref="JDU41:JDV41"/>
    <mergeCell ref="JDC41:JDD41"/>
    <mergeCell ref="JDE41:JDF41"/>
    <mergeCell ref="JDG41:JDH41"/>
    <mergeCell ref="JDI41:JDJ41"/>
    <mergeCell ref="JDK41:JDL41"/>
    <mergeCell ref="JCS41:JCT41"/>
    <mergeCell ref="JCU41:JCV41"/>
    <mergeCell ref="JCW41:JCX41"/>
    <mergeCell ref="JCY41:JCZ41"/>
    <mergeCell ref="JDA41:JDB41"/>
    <mergeCell ref="JCI41:JCJ41"/>
    <mergeCell ref="JCK41:JCL41"/>
    <mergeCell ref="JCM41:JCN41"/>
    <mergeCell ref="JCO41:JCP41"/>
    <mergeCell ref="JCQ41:JCR41"/>
    <mergeCell ref="JBY41:JBZ41"/>
    <mergeCell ref="JCA41:JCB41"/>
    <mergeCell ref="JCC41:JCD41"/>
    <mergeCell ref="JCE41:JCF41"/>
    <mergeCell ref="JCG41:JCH41"/>
    <mergeCell ref="JBO41:JBP41"/>
    <mergeCell ref="JBQ41:JBR41"/>
    <mergeCell ref="JBS41:JBT41"/>
    <mergeCell ref="JBU41:JBV41"/>
    <mergeCell ref="JBW41:JBX41"/>
    <mergeCell ref="JGO41:JGP41"/>
    <mergeCell ref="JGQ41:JGR41"/>
    <mergeCell ref="JGS41:JGT41"/>
    <mergeCell ref="JGU41:JGV41"/>
    <mergeCell ref="JGW41:JGX41"/>
    <mergeCell ref="JGE41:JGF41"/>
    <mergeCell ref="JGG41:JGH41"/>
    <mergeCell ref="JGI41:JGJ41"/>
    <mergeCell ref="JGK41:JGL41"/>
    <mergeCell ref="JGM41:JGN41"/>
    <mergeCell ref="JFU41:JFV41"/>
    <mergeCell ref="JFW41:JFX41"/>
    <mergeCell ref="JFY41:JFZ41"/>
    <mergeCell ref="JGA41:JGB41"/>
    <mergeCell ref="JGC41:JGD41"/>
    <mergeCell ref="JFK41:JFL41"/>
    <mergeCell ref="JFM41:JFN41"/>
    <mergeCell ref="JFO41:JFP41"/>
    <mergeCell ref="JFQ41:JFR41"/>
    <mergeCell ref="JFS41:JFT41"/>
    <mergeCell ref="JFA41:JFB41"/>
    <mergeCell ref="JFC41:JFD41"/>
    <mergeCell ref="JFE41:JFF41"/>
    <mergeCell ref="JFG41:JFH41"/>
    <mergeCell ref="JFI41:JFJ41"/>
    <mergeCell ref="JEQ41:JER41"/>
    <mergeCell ref="JES41:JET41"/>
    <mergeCell ref="JEU41:JEV41"/>
    <mergeCell ref="JEW41:JEX41"/>
    <mergeCell ref="JEY41:JEZ41"/>
    <mergeCell ref="JEG41:JEH41"/>
    <mergeCell ref="JEI41:JEJ41"/>
    <mergeCell ref="JEK41:JEL41"/>
    <mergeCell ref="JEM41:JEN41"/>
    <mergeCell ref="JEO41:JEP41"/>
    <mergeCell ref="JJG41:JJH41"/>
    <mergeCell ref="JJI41:JJJ41"/>
    <mergeCell ref="JJK41:JJL41"/>
    <mergeCell ref="JJM41:JJN41"/>
    <mergeCell ref="JJO41:JJP41"/>
    <mergeCell ref="JIW41:JIX41"/>
    <mergeCell ref="JIY41:JIZ41"/>
    <mergeCell ref="JJA41:JJB41"/>
    <mergeCell ref="JJC41:JJD41"/>
    <mergeCell ref="JJE41:JJF41"/>
    <mergeCell ref="JIM41:JIN41"/>
    <mergeCell ref="JIO41:JIP41"/>
    <mergeCell ref="JIQ41:JIR41"/>
    <mergeCell ref="JIS41:JIT41"/>
    <mergeCell ref="JIU41:JIV41"/>
    <mergeCell ref="JIC41:JID41"/>
    <mergeCell ref="JIE41:JIF41"/>
    <mergeCell ref="JIG41:JIH41"/>
    <mergeCell ref="JII41:JIJ41"/>
    <mergeCell ref="JIK41:JIL41"/>
    <mergeCell ref="JHS41:JHT41"/>
    <mergeCell ref="JHU41:JHV41"/>
    <mergeCell ref="JHW41:JHX41"/>
    <mergeCell ref="JHY41:JHZ41"/>
    <mergeCell ref="JIA41:JIB41"/>
    <mergeCell ref="JHI41:JHJ41"/>
    <mergeCell ref="JHK41:JHL41"/>
    <mergeCell ref="JHM41:JHN41"/>
    <mergeCell ref="JHO41:JHP41"/>
    <mergeCell ref="JHQ41:JHR41"/>
    <mergeCell ref="JGY41:JGZ41"/>
    <mergeCell ref="JHA41:JHB41"/>
    <mergeCell ref="JHC41:JHD41"/>
    <mergeCell ref="JHE41:JHF41"/>
    <mergeCell ref="JHG41:JHH41"/>
    <mergeCell ref="JLY41:JLZ41"/>
    <mergeCell ref="JMA41:JMB41"/>
    <mergeCell ref="JMC41:JMD41"/>
    <mergeCell ref="JME41:JMF41"/>
    <mergeCell ref="JMG41:JMH41"/>
    <mergeCell ref="JLO41:JLP41"/>
    <mergeCell ref="JLQ41:JLR41"/>
    <mergeCell ref="JLS41:JLT41"/>
    <mergeCell ref="JLU41:JLV41"/>
    <mergeCell ref="JLW41:JLX41"/>
    <mergeCell ref="JLE41:JLF41"/>
    <mergeCell ref="JLG41:JLH41"/>
    <mergeCell ref="JLI41:JLJ41"/>
    <mergeCell ref="JLK41:JLL41"/>
    <mergeCell ref="JLM41:JLN41"/>
    <mergeCell ref="JKU41:JKV41"/>
    <mergeCell ref="JKW41:JKX41"/>
    <mergeCell ref="JKY41:JKZ41"/>
    <mergeCell ref="JLA41:JLB41"/>
    <mergeCell ref="JLC41:JLD41"/>
    <mergeCell ref="JKK41:JKL41"/>
    <mergeCell ref="JKM41:JKN41"/>
    <mergeCell ref="JKO41:JKP41"/>
    <mergeCell ref="JKQ41:JKR41"/>
    <mergeCell ref="JKS41:JKT41"/>
    <mergeCell ref="JKA41:JKB41"/>
    <mergeCell ref="JKC41:JKD41"/>
    <mergeCell ref="JKE41:JKF41"/>
    <mergeCell ref="JKG41:JKH41"/>
    <mergeCell ref="JKI41:JKJ41"/>
    <mergeCell ref="JJQ41:JJR41"/>
    <mergeCell ref="JJS41:JJT41"/>
    <mergeCell ref="JJU41:JJV41"/>
    <mergeCell ref="JJW41:JJX41"/>
    <mergeCell ref="JJY41:JJZ41"/>
    <mergeCell ref="JOQ41:JOR41"/>
    <mergeCell ref="JOS41:JOT41"/>
    <mergeCell ref="JOU41:JOV41"/>
    <mergeCell ref="JOW41:JOX41"/>
    <mergeCell ref="JOY41:JOZ41"/>
    <mergeCell ref="JOG41:JOH41"/>
    <mergeCell ref="JOI41:JOJ41"/>
    <mergeCell ref="JOK41:JOL41"/>
    <mergeCell ref="JOM41:JON41"/>
    <mergeCell ref="JOO41:JOP41"/>
    <mergeCell ref="JNW41:JNX41"/>
    <mergeCell ref="JNY41:JNZ41"/>
    <mergeCell ref="JOA41:JOB41"/>
    <mergeCell ref="JOC41:JOD41"/>
    <mergeCell ref="JOE41:JOF41"/>
    <mergeCell ref="JNM41:JNN41"/>
    <mergeCell ref="JNO41:JNP41"/>
    <mergeCell ref="JNQ41:JNR41"/>
    <mergeCell ref="JNS41:JNT41"/>
    <mergeCell ref="JNU41:JNV41"/>
    <mergeCell ref="JNC41:JND41"/>
    <mergeCell ref="JNE41:JNF41"/>
    <mergeCell ref="JNG41:JNH41"/>
    <mergeCell ref="JNI41:JNJ41"/>
    <mergeCell ref="JNK41:JNL41"/>
    <mergeCell ref="JMS41:JMT41"/>
    <mergeCell ref="JMU41:JMV41"/>
    <mergeCell ref="JMW41:JMX41"/>
    <mergeCell ref="JMY41:JMZ41"/>
    <mergeCell ref="JNA41:JNB41"/>
    <mergeCell ref="JMI41:JMJ41"/>
    <mergeCell ref="JMK41:JML41"/>
    <mergeCell ref="JMM41:JMN41"/>
    <mergeCell ref="JMO41:JMP41"/>
    <mergeCell ref="JMQ41:JMR41"/>
    <mergeCell ref="JRI41:JRJ41"/>
    <mergeCell ref="JRK41:JRL41"/>
    <mergeCell ref="JRM41:JRN41"/>
    <mergeCell ref="JRO41:JRP41"/>
    <mergeCell ref="JRQ41:JRR41"/>
    <mergeCell ref="JQY41:JQZ41"/>
    <mergeCell ref="JRA41:JRB41"/>
    <mergeCell ref="JRC41:JRD41"/>
    <mergeCell ref="JRE41:JRF41"/>
    <mergeCell ref="JRG41:JRH41"/>
    <mergeCell ref="JQO41:JQP41"/>
    <mergeCell ref="JQQ41:JQR41"/>
    <mergeCell ref="JQS41:JQT41"/>
    <mergeCell ref="JQU41:JQV41"/>
    <mergeCell ref="JQW41:JQX41"/>
    <mergeCell ref="JQE41:JQF41"/>
    <mergeCell ref="JQG41:JQH41"/>
    <mergeCell ref="JQI41:JQJ41"/>
    <mergeCell ref="JQK41:JQL41"/>
    <mergeCell ref="JQM41:JQN41"/>
    <mergeCell ref="JPU41:JPV41"/>
    <mergeCell ref="JPW41:JPX41"/>
    <mergeCell ref="JPY41:JPZ41"/>
    <mergeCell ref="JQA41:JQB41"/>
    <mergeCell ref="JQC41:JQD41"/>
    <mergeCell ref="JPK41:JPL41"/>
    <mergeCell ref="JPM41:JPN41"/>
    <mergeCell ref="JPO41:JPP41"/>
    <mergeCell ref="JPQ41:JPR41"/>
    <mergeCell ref="JPS41:JPT41"/>
    <mergeCell ref="JPA41:JPB41"/>
    <mergeCell ref="JPC41:JPD41"/>
    <mergeCell ref="JPE41:JPF41"/>
    <mergeCell ref="JPG41:JPH41"/>
    <mergeCell ref="JPI41:JPJ41"/>
    <mergeCell ref="JUA41:JUB41"/>
    <mergeCell ref="JUC41:JUD41"/>
    <mergeCell ref="JUE41:JUF41"/>
    <mergeCell ref="JUG41:JUH41"/>
    <mergeCell ref="JUI41:JUJ41"/>
    <mergeCell ref="JTQ41:JTR41"/>
    <mergeCell ref="JTS41:JTT41"/>
    <mergeCell ref="JTU41:JTV41"/>
    <mergeCell ref="JTW41:JTX41"/>
    <mergeCell ref="JTY41:JTZ41"/>
    <mergeCell ref="JTG41:JTH41"/>
    <mergeCell ref="JTI41:JTJ41"/>
    <mergeCell ref="JTK41:JTL41"/>
    <mergeCell ref="JTM41:JTN41"/>
    <mergeCell ref="JTO41:JTP41"/>
    <mergeCell ref="JSW41:JSX41"/>
    <mergeCell ref="JSY41:JSZ41"/>
    <mergeCell ref="JTA41:JTB41"/>
    <mergeCell ref="JTC41:JTD41"/>
    <mergeCell ref="JTE41:JTF41"/>
    <mergeCell ref="JSM41:JSN41"/>
    <mergeCell ref="JSO41:JSP41"/>
    <mergeCell ref="JSQ41:JSR41"/>
    <mergeCell ref="JSS41:JST41"/>
    <mergeCell ref="JSU41:JSV41"/>
    <mergeCell ref="JSC41:JSD41"/>
    <mergeCell ref="JSE41:JSF41"/>
    <mergeCell ref="JSG41:JSH41"/>
    <mergeCell ref="JSI41:JSJ41"/>
    <mergeCell ref="JSK41:JSL41"/>
    <mergeCell ref="JRS41:JRT41"/>
    <mergeCell ref="JRU41:JRV41"/>
    <mergeCell ref="JRW41:JRX41"/>
    <mergeCell ref="JRY41:JRZ41"/>
    <mergeCell ref="JSA41:JSB41"/>
    <mergeCell ref="JWS41:JWT41"/>
    <mergeCell ref="JWU41:JWV41"/>
    <mergeCell ref="JWW41:JWX41"/>
    <mergeCell ref="JWY41:JWZ41"/>
    <mergeCell ref="JXA41:JXB41"/>
    <mergeCell ref="JWI41:JWJ41"/>
    <mergeCell ref="JWK41:JWL41"/>
    <mergeCell ref="JWM41:JWN41"/>
    <mergeCell ref="JWO41:JWP41"/>
    <mergeCell ref="JWQ41:JWR41"/>
    <mergeCell ref="JVY41:JVZ41"/>
    <mergeCell ref="JWA41:JWB41"/>
    <mergeCell ref="JWC41:JWD41"/>
    <mergeCell ref="JWE41:JWF41"/>
    <mergeCell ref="JWG41:JWH41"/>
    <mergeCell ref="JVO41:JVP41"/>
    <mergeCell ref="JVQ41:JVR41"/>
    <mergeCell ref="JVS41:JVT41"/>
    <mergeCell ref="JVU41:JVV41"/>
    <mergeCell ref="JVW41:JVX41"/>
    <mergeCell ref="JVE41:JVF41"/>
    <mergeCell ref="JVG41:JVH41"/>
    <mergeCell ref="JVI41:JVJ41"/>
    <mergeCell ref="JVK41:JVL41"/>
    <mergeCell ref="JVM41:JVN41"/>
    <mergeCell ref="JUU41:JUV41"/>
    <mergeCell ref="JUW41:JUX41"/>
    <mergeCell ref="JUY41:JUZ41"/>
    <mergeCell ref="JVA41:JVB41"/>
    <mergeCell ref="JVC41:JVD41"/>
    <mergeCell ref="JUK41:JUL41"/>
    <mergeCell ref="JUM41:JUN41"/>
    <mergeCell ref="JUO41:JUP41"/>
    <mergeCell ref="JUQ41:JUR41"/>
    <mergeCell ref="JUS41:JUT41"/>
    <mergeCell ref="JZK41:JZL41"/>
    <mergeCell ref="JZM41:JZN41"/>
    <mergeCell ref="JZO41:JZP41"/>
    <mergeCell ref="JZQ41:JZR41"/>
    <mergeCell ref="JZS41:JZT41"/>
    <mergeCell ref="JZA41:JZB41"/>
    <mergeCell ref="JZC41:JZD41"/>
    <mergeCell ref="JZE41:JZF41"/>
    <mergeCell ref="JZG41:JZH41"/>
    <mergeCell ref="JZI41:JZJ41"/>
    <mergeCell ref="JYQ41:JYR41"/>
    <mergeCell ref="JYS41:JYT41"/>
    <mergeCell ref="JYU41:JYV41"/>
    <mergeCell ref="JYW41:JYX41"/>
    <mergeCell ref="JYY41:JYZ41"/>
    <mergeCell ref="JYG41:JYH41"/>
    <mergeCell ref="JYI41:JYJ41"/>
    <mergeCell ref="JYK41:JYL41"/>
    <mergeCell ref="JYM41:JYN41"/>
    <mergeCell ref="JYO41:JYP41"/>
    <mergeCell ref="JXW41:JXX41"/>
    <mergeCell ref="JXY41:JXZ41"/>
    <mergeCell ref="JYA41:JYB41"/>
    <mergeCell ref="JYC41:JYD41"/>
    <mergeCell ref="JYE41:JYF41"/>
    <mergeCell ref="JXM41:JXN41"/>
    <mergeCell ref="JXO41:JXP41"/>
    <mergeCell ref="JXQ41:JXR41"/>
    <mergeCell ref="JXS41:JXT41"/>
    <mergeCell ref="JXU41:JXV41"/>
    <mergeCell ref="JXC41:JXD41"/>
    <mergeCell ref="JXE41:JXF41"/>
    <mergeCell ref="JXG41:JXH41"/>
    <mergeCell ref="JXI41:JXJ41"/>
    <mergeCell ref="JXK41:JXL41"/>
    <mergeCell ref="KCC41:KCD41"/>
    <mergeCell ref="KCE41:KCF41"/>
    <mergeCell ref="KCG41:KCH41"/>
    <mergeCell ref="KCI41:KCJ41"/>
    <mergeCell ref="KCK41:KCL41"/>
    <mergeCell ref="KBS41:KBT41"/>
    <mergeCell ref="KBU41:KBV41"/>
    <mergeCell ref="KBW41:KBX41"/>
    <mergeCell ref="KBY41:KBZ41"/>
    <mergeCell ref="KCA41:KCB41"/>
    <mergeCell ref="KBI41:KBJ41"/>
    <mergeCell ref="KBK41:KBL41"/>
    <mergeCell ref="KBM41:KBN41"/>
    <mergeCell ref="KBO41:KBP41"/>
    <mergeCell ref="KBQ41:KBR41"/>
    <mergeCell ref="KAY41:KAZ41"/>
    <mergeCell ref="KBA41:KBB41"/>
    <mergeCell ref="KBC41:KBD41"/>
    <mergeCell ref="KBE41:KBF41"/>
    <mergeCell ref="KBG41:KBH41"/>
    <mergeCell ref="KAO41:KAP41"/>
    <mergeCell ref="KAQ41:KAR41"/>
    <mergeCell ref="KAS41:KAT41"/>
    <mergeCell ref="KAU41:KAV41"/>
    <mergeCell ref="KAW41:KAX41"/>
    <mergeCell ref="KAE41:KAF41"/>
    <mergeCell ref="KAG41:KAH41"/>
    <mergeCell ref="KAI41:KAJ41"/>
    <mergeCell ref="KAK41:KAL41"/>
    <mergeCell ref="KAM41:KAN41"/>
    <mergeCell ref="JZU41:JZV41"/>
    <mergeCell ref="JZW41:JZX41"/>
    <mergeCell ref="JZY41:JZZ41"/>
    <mergeCell ref="KAA41:KAB41"/>
    <mergeCell ref="KAC41:KAD41"/>
    <mergeCell ref="KEU41:KEV41"/>
    <mergeCell ref="KEW41:KEX41"/>
    <mergeCell ref="KEY41:KEZ41"/>
    <mergeCell ref="KFA41:KFB41"/>
    <mergeCell ref="KFC41:KFD41"/>
    <mergeCell ref="KEK41:KEL41"/>
    <mergeCell ref="KEM41:KEN41"/>
    <mergeCell ref="KEO41:KEP41"/>
    <mergeCell ref="KEQ41:KER41"/>
    <mergeCell ref="KES41:KET41"/>
    <mergeCell ref="KEA41:KEB41"/>
    <mergeCell ref="KEC41:KED41"/>
    <mergeCell ref="KEE41:KEF41"/>
    <mergeCell ref="KEG41:KEH41"/>
    <mergeCell ref="KEI41:KEJ41"/>
    <mergeCell ref="KDQ41:KDR41"/>
    <mergeCell ref="KDS41:KDT41"/>
    <mergeCell ref="KDU41:KDV41"/>
    <mergeCell ref="KDW41:KDX41"/>
    <mergeCell ref="KDY41:KDZ41"/>
    <mergeCell ref="KDG41:KDH41"/>
    <mergeCell ref="KDI41:KDJ41"/>
    <mergeCell ref="KDK41:KDL41"/>
    <mergeCell ref="KDM41:KDN41"/>
    <mergeCell ref="KDO41:KDP41"/>
    <mergeCell ref="KCW41:KCX41"/>
    <mergeCell ref="KCY41:KCZ41"/>
    <mergeCell ref="KDA41:KDB41"/>
    <mergeCell ref="KDC41:KDD41"/>
    <mergeCell ref="KDE41:KDF41"/>
    <mergeCell ref="KCM41:KCN41"/>
    <mergeCell ref="KCO41:KCP41"/>
    <mergeCell ref="KCQ41:KCR41"/>
    <mergeCell ref="KCS41:KCT41"/>
    <mergeCell ref="KCU41:KCV41"/>
    <mergeCell ref="KHM41:KHN41"/>
    <mergeCell ref="KHO41:KHP41"/>
    <mergeCell ref="KHQ41:KHR41"/>
    <mergeCell ref="KHS41:KHT41"/>
    <mergeCell ref="KHU41:KHV41"/>
    <mergeCell ref="KHC41:KHD41"/>
    <mergeCell ref="KHE41:KHF41"/>
    <mergeCell ref="KHG41:KHH41"/>
    <mergeCell ref="KHI41:KHJ41"/>
    <mergeCell ref="KHK41:KHL41"/>
    <mergeCell ref="KGS41:KGT41"/>
    <mergeCell ref="KGU41:KGV41"/>
    <mergeCell ref="KGW41:KGX41"/>
    <mergeCell ref="KGY41:KGZ41"/>
    <mergeCell ref="KHA41:KHB41"/>
    <mergeCell ref="KGI41:KGJ41"/>
    <mergeCell ref="KGK41:KGL41"/>
    <mergeCell ref="KGM41:KGN41"/>
    <mergeCell ref="KGO41:KGP41"/>
    <mergeCell ref="KGQ41:KGR41"/>
    <mergeCell ref="KFY41:KFZ41"/>
    <mergeCell ref="KGA41:KGB41"/>
    <mergeCell ref="KGC41:KGD41"/>
    <mergeCell ref="KGE41:KGF41"/>
    <mergeCell ref="KGG41:KGH41"/>
    <mergeCell ref="KFO41:KFP41"/>
    <mergeCell ref="KFQ41:KFR41"/>
    <mergeCell ref="KFS41:KFT41"/>
    <mergeCell ref="KFU41:KFV41"/>
    <mergeCell ref="KFW41:KFX41"/>
    <mergeCell ref="KFE41:KFF41"/>
    <mergeCell ref="KFG41:KFH41"/>
    <mergeCell ref="KFI41:KFJ41"/>
    <mergeCell ref="KFK41:KFL41"/>
    <mergeCell ref="KFM41:KFN41"/>
    <mergeCell ref="KKE41:KKF41"/>
    <mergeCell ref="KKG41:KKH41"/>
    <mergeCell ref="KKI41:KKJ41"/>
    <mergeCell ref="KKK41:KKL41"/>
    <mergeCell ref="KKM41:KKN41"/>
    <mergeCell ref="KJU41:KJV41"/>
    <mergeCell ref="KJW41:KJX41"/>
    <mergeCell ref="KJY41:KJZ41"/>
    <mergeCell ref="KKA41:KKB41"/>
    <mergeCell ref="KKC41:KKD41"/>
    <mergeCell ref="KJK41:KJL41"/>
    <mergeCell ref="KJM41:KJN41"/>
    <mergeCell ref="KJO41:KJP41"/>
    <mergeCell ref="KJQ41:KJR41"/>
    <mergeCell ref="KJS41:KJT41"/>
    <mergeCell ref="KJA41:KJB41"/>
    <mergeCell ref="KJC41:KJD41"/>
    <mergeCell ref="KJE41:KJF41"/>
    <mergeCell ref="KJG41:KJH41"/>
    <mergeCell ref="KJI41:KJJ41"/>
    <mergeCell ref="KIQ41:KIR41"/>
    <mergeCell ref="KIS41:KIT41"/>
    <mergeCell ref="KIU41:KIV41"/>
    <mergeCell ref="KIW41:KIX41"/>
    <mergeCell ref="KIY41:KIZ41"/>
    <mergeCell ref="KIG41:KIH41"/>
    <mergeCell ref="KII41:KIJ41"/>
    <mergeCell ref="KIK41:KIL41"/>
    <mergeCell ref="KIM41:KIN41"/>
    <mergeCell ref="KIO41:KIP41"/>
    <mergeCell ref="KHW41:KHX41"/>
    <mergeCell ref="KHY41:KHZ41"/>
    <mergeCell ref="KIA41:KIB41"/>
    <mergeCell ref="KIC41:KID41"/>
    <mergeCell ref="KIE41:KIF41"/>
    <mergeCell ref="KMW41:KMX41"/>
    <mergeCell ref="KMY41:KMZ41"/>
    <mergeCell ref="KNA41:KNB41"/>
    <mergeCell ref="KNC41:KND41"/>
    <mergeCell ref="KNE41:KNF41"/>
    <mergeCell ref="KMM41:KMN41"/>
    <mergeCell ref="KMO41:KMP41"/>
    <mergeCell ref="KMQ41:KMR41"/>
    <mergeCell ref="KMS41:KMT41"/>
    <mergeCell ref="KMU41:KMV41"/>
    <mergeCell ref="KMC41:KMD41"/>
    <mergeCell ref="KME41:KMF41"/>
    <mergeCell ref="KMG41:KMH41"/>
    <mergeCell ref="KMI41:KMJ41"/>
    <mergeCell ref="KMK41:KML41"/>
    <mergeCell ref="KLS41:KLT41"/>
    <mergeCell ref="KLU41:KLV41"/>
    <mergeCell ref="KLW41:KLX41"/>
    <mergeCell ref="KLY41:KLZ41"/>
    <mergeCell ref="KMA41:KMB41"/>
    <mergeCell ref="KLI41:KLJ41"/>
    <mergeCell ref="KLK41:KLL41"/>
    <mergeCell ref="KLM41:KLN41"/>
    <mergeCell ref="KLO41:KLP41"/>
    <mergeCell ref="KLQ41:KLR41"/>
    <mergeCell ref="KKY41:KKZ41"/>
    <mergeCell ref="KLA41:KLB41"/>
    <mergeCell ref="KLC41:KLD41"/>
    <mergeCell ref="KLE41:KLF41"/>
    <mergeCell ref="KLG41:KLH41"/>
    <mergeCell ref="KKO41:KKP41"/>
    <mergeCell ref="KKQ41:KKR41"/>
    <mergeCell ref="KKS41:KKT41"/>
    <mergeCell ref="KKU41:KKV41"/>
    <mergeCell ref="KKW41:KKX41"/>
    <mergeCell ref="KPO41:KPP41"/>
    <mergeCell ref="KPQ41:KPR41"/>
    <mergeCell ref="KPS41:KPT41"/>
    <mergeCell ref="KPU41:KPV41"/>
    <mergeCell ref="KPW41:KPX41"/>
    <mergeCell ref="KPE41:KPF41"/>
    <mergeCell ref="KPG41:KPH41"/>
    <mergeCell ref="KPI41:KPJ41"/>
    <mergeCell ref="KPK41:KPL41"/>
    <mergeCell ref="KPM41:KPN41"/>
    <mergeCell ref="KOU41:KOV41"/>
    <mergeCell ref="KOW41:KOX41"/>
    <mergeCell ref="KOY41:KOZ41"/>
    <mergeCell ref="KPA41:KPB41"/>
    <mergeCell ref="KPC41:KPD41"/>
    <mergeCell ref="KOK41:KOL41"/>
    <mergeCell ref="KOM41:KON41"/>
    <mergeCell ref="KOO41:KOP41"/>
    <mergeCell ref="KOQ41:KOR41"/>
    <mergeCell ref="KOS41:KOT41"/>
    <mergeCell ref="KOA41:KOB41"/>
    <mergeCell ref="KOC41:KOD41"/>
    <mergeCell ref="KOE41:KOF41"/>
    <mergeCell ref="KOG41:KOH41"/>
    <mergeCell ref="KOI41:KOJ41"/>
    <mergeCell ref="KNQ41:KNR41"/>
    <mergeCell ref="KNS41:KNT41"/>
    <mergeCell ref="KNU41:KNV41"/>
    <mergeCell ref="KNW41:KNX41"/>
    <mergeCell ref="KNY41:KNZ41"/>
    <mergeCell ref="KNG41:KNH41"/>
    <mergeCell ref="KNI41:KNJ41"/>
    <mergeCell ref="KNK41:KNL41"/>
    <mergeCell ref="KNM41:KNN41"/>
    <mergeCell ref="KNO41:KNP41"/>
    <mergeCell ref="KSG41:KSH41"/>
    <mergeCell ref="KSI41:KSJ41"/>
    <mergeCell ref="KSK41:KSL41"/>
    <mergeCell ref="KSM41:KSN41"/>
    <mergeCell ref="KSO41:KSP41"/>
    <mergeCell ref="KRW41:KRX41"/>
    <mergeCell ref="KRY41:KRZ41"/>
    <mergeCell ref="KSA41:KSB41"/>
    <mergeCell ref="KSC41:KSD41"/>
    <mergeCell ref="KSE41:KSF41"/>
    <mergeCell ref="KRM41:KRN41"/>
    <mergeCell ref="KRO41:KRP41"/>
    <mergeCell ref="KRQ41:KRR41"/>
    <mergeCell ref="KRS41:KRT41"/>
    <mergeCell ref="KRU41:KRV41"/>
    <mergeCell ref="KRC41:KRD41"/>
    <mergeCell ref="KRE41:KRF41"/>
    <mergeCell ref="KRG41:KRH41"/>
    <mergeCell ref="KRI41:KRJ41"/>
    <mergeCell ref="KRK41:KRL41"/>
    <mergeCell ref="KQS41:KQT41"/>
    <mergeCell ref="KQU41:KQV41"/>
    <mergeCell ref="KQW41:KQX41"/>
    <mergeCell ref="KQY41:KQZ41"/>
    <mergeCell ref="KRA41:KRB41"/>
    <mergeCell ref="KQI41:KQJ41"/>
    <mergeCell ref="KQK41:KQL41"/>
    <mergeCell ref="KQM41:KQN41"/>
    <mergeCell ref="KQO41:KQP41"/>
    <mergeCell ref="KQQ41:KQR41"/>
    <mergeCell ref="KPY41:KPZ41"/>
    <mergeCell ref="KQA41:KQB41"/>
    <mergeCell ref="KQC41:KQD41"/>
    <mergeCell ref="KQE41:KQF41"/>
    <mergeCell ref="KQG41:KQH41"/>
    <mergeCell ref="KUY41:KUZ41"/>
    <mergeCell ref="KVA41:KVB41"/>
    <mergeCell ref="KVC41:KVD41"/>
    <mergeCell ref="KVE41:KVF41"/>
    <mergeCell ref="KVG41:KVH41"/>
    <mergeCell ref="KUO41:KUP41"/>
    <mergeCell ref="KUQ41:KUR41"/>
    <mergeCell ref="KUS41:KUT41"/>
    <mergeCell ref="KUU41:KUV41"/>
    <mergeCell ref="KUW41:KUX41"/>
    <mergeCell ref="KUE41:KUF41"/>
    <mergeCell ref="KUG41:KUH41"/>
    <mergeCell ref="KUI41:KUJ41"/>
    <mergeCell ref="KUK41:KUL41"/>
    <mergeCell ref="KUM41:KUN41"/>
    <mergeCell ref="KTU41:KTV41"/>
    <mergeCell ref="KTW41:KTX41"/>
    <mergeCell ref="KTY41:KTZ41"/>
    <mergeCell ref="KUA41:KUB41"/>
    <mergeCell ref="KUC41:KUD41"/>
    <mergeCell ref="KTK41:KTL41"/>
    <mergeCell ref="KTM41:KTN41"/>
    <mergeCell ref="KTO41:KTP41"/>
    <mergeCell ref="KTQ41:KTR41"/>
    <mergeCell ref="KTS41:KTT41"/>
    <mergeCell ref="KTA41:KTB41"/>
    <mergeCell ref="KTC41:KTD41"/>
    <mergeCell ref="KTE41:KTF41"/>
    <mergeCell ref="KTG41:KTH41"/>
    <mergeCell ref="KTI41:KTJ41"/>
    <mergeCell ref="KSQ41:KSR41"/>
    <mergeCell ref="KSS41:KST41"/>
    <mergeCell ref="KSU41:KSV41"/>
    <mergeCell ref="KSW41:KSX41"/>
    <mergeCell ref="KSY41:KSZ41"/>
    <mergeCell ref="KXQ41:KXR41"/>
    <mergeCell ref="KXS41:KXT41"/>
    <mergeCell ref="KXU41:KXV41"/>
    <mergeCell ref="KXW41:KXX41"/>
    <mergeCell ref="KXY41:KXZ41"/>
    <mergeCell ref="KXG41:KXH41"/>
    <mergeCell ref="KXI41:KXJ41"/>
    <mergeCell ref="KXK41:KXL41"/>
    <mergeCell ref="KXM41:KXN41"/>
    <mergeCell ref="KXO41:KXP41"/>
    <mergeCell ref="KWW41:KWX41"/>
    <mergeCell ref="KWY41:KWZ41"/>
    <mergeCell ref="KXA41:KXB41"/>
    <mergeCell ref="KXC41:KXD41"/>
    <mergeCell ref="KXE41:KXF41"/>
    <mergeCell ref="KWM41:KWN41"/>
    <mergeCell ref="KWO41:KWP41"/>
    <mergeCell ref="KWQ41:KWR41"/>
    <mergeCell ref="KWS41:KWT41"/>
    <mergeCell ref="KWU41:KWV41"/>
    <mergeCell ref="KWC41:KWD41"/>
    <mergeCell ref="KWE41:KWF41"/>
    <mergeCell ref="KWG41:KWH41"/>
    <mergeCell ref="KWI41:KWJ41"/>
    <mergeCell ref="KWK41:KWL41"/>
    <mergeCell ref="KVS41:KVT41"/>
    <mergeCell ref="KVU41:KVV41"/>
    <mergeCell ref="KVW41:KVX41"/>
    <mergeCell ref="KVY41:KVZ41"/>
    <mergeCell ref="KWA41:KWB41"/>
    <mergeCell ref="KVI41:KVJ41"/>
    <mergeCell ref="KVK41:KVL41"/>
    <mergeCell ref="KVM41:KVN41"/>
    <mergeCell ref="KVO41:KVP41"/>
    <mergeCell ref="KVQ41:KVR41"/>
    <mergeCell ref="LAI41:LAJ41"/>
    <mergeCell ref="LAK41:LAL41"/>
    <mergeCell ref="LAM41:LAN41"/>
    <mergeCell ref="LAO41:LAP41"/>
    <mergeCell ref="LAQ41:LAR41"/>
    <mergeCell ref="KZY41:KZZ41"/>
    <mergeCell ref="LAA41:LAB41"/>
    <mergeCell ref="LAC41:LAD41"/>
    <mergeCell ref="LAE41:LAF41"/>
    <mergeCell ref="LAG41:LAH41"/>
    <mergeCell ref="KZO41:KZP41"/>
    <mergeCell ref="KZQ41:KZR41"/>
    <mergeCell ref="KZS41:KZT41"/>
    <mergeCell ref="KZU41:KZV41"/>
    <mergeCell ref="KZW41:KZX41"/>
    <mergeCell ref="KZE41:KZF41"/>
    <mergeCell ref="KZG41:KZH41"/>
    <mergeCell ref="KZI41:KZJ41"/>
    <mergeCell ref="KZK41:KZL41"/>
    <mergeCell ref="KZM41:KZN41"/>
    <mergeCell ref="KYU41:KYV41"/>
    <mergeCell ref="KYW41:KYX41"/>
    <mergeCell ref="KYY41:KYZ41"/>
    <mergeCell ref="KZA41:KZB41"/>
    <mergeCell ref="KZC41:KZD41"/>
    <mergeCell ref="KYK41:KYL41"/>
    <mergeCell ref="KYM41:KYN41"/>
    <mergeCell ref="KYO41:KYP41"/>
    <mergeCell ref="KYQ41:KYR41"/>
    <mergeCell ref="KYS41:KYT41"/>
    <mergeCell ref="KYA41:KYB41"/>
    <mergeCell ref="KYC41:KYD41"/>
    <mergeCell ref="KYE41:KYF41"/>
    <mergeCell ref="KYG41:KYH41"/>
    <mergeCell ref="KYI41:KYJ41"/>
    <mergeCell ref="LDA41:LDB41"/>
    <mergeCell ref="LDC41:LDD41"/>
    <mergeCell ref="LDE41:LDF41"/>
    <mergeCell ref="LDG41:LDH41"/>
    <mergeCell ref="LDI41:LDJ41"/>
    <mergeCell ref="LCQ41:LCR41"/>
    <mergeCell ref="LCS41:LCT41"/>
    <mergeCell ref="LCU41:LCV41"/>
    <mergeCell ref="LCW41:LCX41"/>
    <mergeCell ref="LCY41:LCZ41"/>
    <mergeCell ref="LCG41:LCH41"/>
    <mergeCell ref="LCI41:LCJ41"/>
    <mergeCell ref="LCK41:LCL41"/>
    <mergeCell ref="LCM41:LCN41"/>
    <mergeCell ref="LCO41:LCP41"/>
    <mergeCell ref="LBW41:LBX41"/>
    <mergeCell ref="LBY41:LBZ41"/>
    <mergeCell ref="LCA41:LCB41"/>
    <mergeCell ref="LCC41:LCD41"/>
    <mergeCell ref="LCE41:LCF41"/>
    <mergeCell ref="LBM41:LBN41"/>
    <mergeCell ref="LBO41:LBP41"/>
    <mergeCell ref="LBQ41:LBR41"/>
    <mergeCell ref="LBS41:LBT41"/>
    <mergeCell ref="LBU41:LBV41"/>
    <mergeCell ref="LBC41:LBD41"/>
    <mergeCell ref="LBE41:LBF41"/>
    <mergeCell ref="LBG41:LBH41"/>
    <mergeCell ref="LBI41:LBJ41"/>
    <mergeCell ref="LBK41:LBL41"/>
    <mergeCell ref="LAS41:LAT41"/>
    <mergeCell ref="LAU41:LAV41"/>
    <mergeCell ref="LAW41:LAX41"/>
    <mergeCell ref="LAY41:LAZ41"/>
    <mergeCell ref="LBA41:LBB41"/>
    <mergeCell ref="LFS41:LFT41"/>
    <mergeCell ref="LFU41:LFV41"/>
    <mergeCell ref="LFW41:LFX41"/>
    <mergeCell ref="LFY41:LFZ41"/>
    <mergeCell ref="LGA41:LGB41"/>
    <mergeCell ref="LFI41:LFJ41"/>
    <mergeCell ref="LFK41:LFL41"/>
    <mergeCell ref="LFM41:LFN41"/>
    <mergeCell ref="LFO41:LFP41"/>
    <mergeCell ref="LFQ41:LFR41"/>
    <mergeCell ref="LEY41:LEZ41"/>
    <mergeCell ref="LFA41:LFB41"/>
    <mergeCell ref="LFC41:LFD41"/>
    <mergeCell ref="LFE41:LFF41"/>
    <mergeCell ref="LFG41:LFH41"/>
    <mergeCell ref="LEO41:LEP41"/>
    <mergeCell ref="LEQ41:LER41"/>
    <mergeCell ref="LES41:LET41"/>
    <mergeCell ref="LEU41:LEV41"/>
    <mergeCell ref="LEW41:LEX41"/>
    <mergeCell ref="LEE41:LEF41"/>
    <mergeCell ref="LEG41:LEH41"/>
    <mergeCell ref="LEI41:LEJ41"/>
    <mergeCell ref="LEK41:LEL41"/>
    <mergeCell ref="LEM41:LEN41"/>
    <mergeCell ref="LDU41:LDV41"/>
    <mergeCell ref="LDW41:LDX41"/>
    <mergeCell ref="LDY41:LDZ41"/>
    <mergeCell ref="LEA41:LEB41"/>
    <mergeCell ref="LEC41:LED41"/>
    <mergeCell ref="LDK41:LDL41"/>
    <mergeCell ref="LDM41:LDN41"/>
    <mergeCell ref="LDO41:LDP41"/>
    <mergeCell ref="LDQ41:LDR41"/>
    <mergeCell ref="LDS41:LDT41"/>
    <mergeCell ref="LIK41:LIL41"/>
    <mergeCell ref="LIM41:LIN41"/>
    <mergeCell ref="LIO41:LIP41"/>
    <mergeCell ref="LIQ41:LIR41"/>
    <mergeCell ref="LIS41:LIT41"/>
    <mergeCell ref="LIA41:LIB41"/>
    <mergeCell ref="LIC41:LID41"/>
    <mergeCell ref="LIE41:LIF41"/>
    <mergeCell ref="LIG41:LIH41"/>
    <mergeCell ref="LII41:LIJ41"/>
    <mergeCell ref="LHQ41:LHR41"/>
    <mergeCell ref="LHS41:LHT41"/>
    <mergeCell ref="LHU41:LHV41"/>
    <mergeCell ref="LHW41:LHX41"/>
    <mergeCell ref="LHY41:LHZ41"/>
    <mergeCell ref="LHG41:LHH41"/>
    <mergeCell ref="LHI41:LHJ41"/>
    <mergeCell ref="LHK41:LHL41"/>
    <mergeCell ref="LHM41:LHN41"/>
    <mergeCell ref="LHO41:LHP41"/>
    <mergeCell ref="LGW41:LGX41"/>
    <mergeCell ref="LGY41:LGZ41"/>
    <mergeCell ref="LHA41:LHB41"/>
    <mergeCell ref="LHC41:LHD41"/>
    <mergeCell ref="LHE41:LHF41"/>
    <mergeCell ref="LGM41:LGN41"/>
    <mergeCell ref="LGO41:LGP41"/>
    <mergeCell ref="LGQ41:LGR41"/>
    <mergeCell ref="LGS41:LGT41"/>
    <mergeCell ref="LGU41:LGV41"/>
    <mergeCell ref="LGC41:LGD41"/>
    <mergeCell ref="LGE41:LGF41"/>
    <mergeCell ref="LGG41:LGH41"/>
    <mergeCell ref="LGI41:LGJ41"/>
    <mergeCell ref="LGK41:LGL41"/>
    <mergeCell ref="LLC41:LLD41"/>
    <mergeCell ref="LLE41:LLF41"/>
    <mergeCell ref="LLG41:LLH41"/>
    <mergeCell ref="LLI41:LLJ41"/>
    <mergeCell ref="LLK41:LLL41"/>
    <mergeCell ref="LKS41:LKT41"/>
    <mergeCell ref="LKU41:LKV41"/>
    <mergeCell ref="LKW41:LKX41"/>
    <mergeCell ref="LKY41:LKZ41"/>
    <mergeCell ref="LLA41:LLB41"/>
    <mergeCell ref="LKI41:LKJ41"/>
    <mergeCell ref="LKK41:LKL41"/>
    <mergeCell ref="LKM41:LKN41"/>
    <mergeCell ref="LKO41:LKP41"/>
    <mergeCell ref="LKQ41:LKR41"/>
    <mergeCell ref="LJY41:LJZ41"/>
    <mergeCell ref="LKA41:LKB41"/>
    <mergeCell ref="LKC41:LKD41"/>
    <mergeCell ref="LKE41:LKF41"/>
    <mergeCell ref="LKG41:LKH41"/>
    <mergeCell ref="LJO41:LJP41"/>
    <mergeCell ref="LJQ41:LJR41"/>
    <mergeCell ref="LJS41:LJT41"/>
    <mergeCell ref="LJU41:LJV41"/>
    <mergeCell ref="LJW41:LJX41"/>
    <mergeCell ref="LJE41:LJF41"/>
    <mergeCell ref="LJG41:LJH41"/>
    <mergeCell ref="LJI41:LJJ41"/>
    <mergeCell ref="LJK41:LJL41"/>
    <mergeCell ref="LJM41:LJN41"/>
    <mergeCell ref="LIU41:LIV41"/>
    <mergeCell ref="LIW41:LIX41"/>
    <mergeCell ref="LIY41:LIZ41"/>
    <mergeCell ref="LJA41:LJB41"/>
    <mergeCell ref="LJC41:LJD41"/>
    <mergeCell ref="LNU41:LNV41"/>
    <mergeCell ref="LNW41:LNX41"/>
    <mergeCell ref="LNY41:LNZ41"/>
    <mergeCell ref="LOA41:LOB41"/>
    <mergeCell ref="LOC41:LOD41"/>
    <mergeCell ref="LNK41:LNL41"/>
    <mergeCell ref="LNM41:LNN41"/>
    <mergeCell ref="LNO41:LNP41"/>
    <mergeCell ref="LNQ41:LNR41"/>
    <mergeCell ref="LNS41:LNT41"/>
    <mergeCell ref="LNA41:LNB41"/>
    <mergeCell ref="LNC41:LND41"/>
    <mergeCell ref="LNE41:LNF41"/>
    <mergeCell ref="LNG41:LNH41"/>
    <mergeCell ref="LNI41:LNJ41"/>
    <mergeCell ref="LMQ41:LMR41"/>
    <mergeCell ref="LMS41:LMT41"/>
    <mergeCell ref="LMU41:LMV41"/>
    <mergeCell ref="LMW41:LMX41"/>
    <mergeCell ref="LMY41:LMZ41"/>
    <mergeCell ref="LMG41:LMH41"/>
    <mergeCell ref="LMI41:LMJ41"/>
    <mergeCell ref="LMK41:LML41"/>
    <mergeCell ref="LMM41:LMN41"/>
    <mergeCell ref="LMO41:LMP41"/>
    <mergeCell ref="LLW41:LLX41"/>
    <mergeCell ref="LLY41:LLZ41"/>
    <mergeCell ref="LMA41:LMB41"/>
    <mergeCell ref="LMC41:LMD41"/>
    <mergeCell ref="LME41:LMF41"/>
    <mergeCell ref="LLM41:LLN41"/>
    <mergeCell ref="LLO41:LLP41"/>
    <mergeCell ref="LLQ41:LLR41"/>
    <mergeCell ref="LLS41:LLT41"/>
    <mergeCell ref="LLU41:LLV41"/>
    <mergeCell ref="LQM41:LQN41"/>
    <mergeCell ref="LQO41:LQP41"/>
    <mergeCell ref="LQQ41:LQR41"/>
    <mergeCell ref="LQS41:LQT41"/>
    <mergeCell ref="LQU41:LQV41"/>
    <mergeCell ref="LQC41:LQD41"/>
    <mergeCell ref="LQE41:LQF41"/>
    <mergeCell ref="LQG41:LQH41"/>
    <mergeCell ref="LQI41:LQJ41"/>
    <mergeCell ref="LQK41:LQL41"/>
    <mergeCell ref="LPS41:LPT41"/>
    <mergeCell ref="LPU41:LPV41"/>
    <mergeCell ref="LPW41:LPX41"/>
    <mergeCell ref="LPY41:LPZ41"/>
    <mergeCell ref="LQA41:LQB41"/>
    <mergeCell ref="LPI41:LPJ41"/>
    <mergeCell ref="LPK41:LPL41"/>
    <mergeCell ref="LPM41:LPN41"/>
    <mergeCell ref="LPO41:LPP41"/>
    <mergeCell ref="LPQ41:LPR41"/>
    <mergeCell ref="LOY41:LOZ41"/>
    <mergeCell ref="LPA41:LPB41"/>
    <mergeCell ref="LPC41:LPD41"/>
    <mergeCell ref="LPE41:LPF41"/>
    <mergeCell ref="LPG41:LPH41"/>
    <mergeCell ref="LOO41:LOP41"/>
    <mergeCell ref="LOQ41:LOR41"/>
    <mergeCell ref="LOS41:LOT41"/>
    <mergeCell ref="LOU41:LOV41"/>
    <mergeCell ref="LOW41:LOX41"/>
    <mergeCell ref="LOE41:LOF41"/>
    <mergeCell ref="LOG41:LOH41"/>
    <mergeCell ref="LOI41:LOJ41"/>
    <mergeCell ref="LOK41:LOL41"/>
    <mergeCell ref="LOM41:LON41"/>
    <mergeCell ref="LTE41:LTF41"/>
    <mergeCell ref="LTG41:LTH41"/>
    <mergeCell ref="LTI41:LTJ41"/>
    <mergeCell ref="LTK41:LTL41"/>
    <mergeCell ref="LTM41:LTN41"/>
    <mergeCell ref="LSU41:LSV41"/>
    <mergeCell ref="LSW41:LSX41"/>
    <mergeCell ref="LSY41:LSZ41"/>
    <mergeCell ref="LTA41:LTB41"/>
    <mergeCell ref="LTC41:LTD41"/>
    <mergeCell ref="LSK41:LSL41"/>
    <mergeCell ref="LSM41:LSN41"/>
    <mergeCell ref="LSO41:LSP41"/>
    <mergeCell ref="LSQ41:LSR41"/>
    <mergeCell ref="LSS41:LST41"/>
    <mergeCell ref="LSA41:LSB41"/>
    <mergeCell ref="LSC41:LSD41"/>
    <mergeCell ref="LSE41:LSF41"/>
    <mergeCell ref="LSG41:LSH41"/>
    <mergeCell ref="LSI41:LSJ41"/>
    <mergeCell ref="LRQ41:LRR41"/>
    <mergeCell ref="LRS41:LRT41"/>
    <mergeCell ref="LRU41:LRV41"/>
    <mergeCell ref="LRW41:LRX41"/>
    <mergeCell ref="LRY41:LRZ41"/>
    <mergeCell ref="LRG41:LRH41"/>
    <mergeCell ref="LRI41:LRJ41"/>
    <mergeCell ref="LRK41:LRL41"/>
    <mergeCell ref="LRM41:LRN41"/>
    <mergeCell ref="LRO41:LRP41"/>
    <mergeCell ref="LQW41:LQX41"/>
    <mergeCell ref="LQY41:LQZ41"/>
    <mergeCell ref="LRA41:LRB41"/>
    <mergeCell ref="LRC41:LRD41"/>
    <mergeCell ref="LRE41:LRF41"/>
    <mergeCell ref="LVW41:LVX41"/>
    <mergeCell ref="LVY41:LVZ41"/>
    <mergeCell ref="LWA41:LWB41"/>
    <mergeCell ref="LWC41:LWD41"/>
    <mergeCell ref="LWE41:LWF41"/>
    <mergeCell ref="LVM41:LVN41"/>
    <mergeCell ref="LVO41:LVP41"/>
    <mergeCell ref="LVQ41:LVR41"/>
    <mergeCell ref="LVS41:LVT41"/>
    <mergeCell ref="LVU41:LVV41"/>
    <mergeCell ref="LVC41:LVD41"/>
    <mergeCell ref="LVE41:LVF41"/>
    <mergeCell ref="LVG41:LVH41"/>
    <mergeCell ref="LVI41:LVJ41"/>
    <mergeCell ref="LVK41:LVL41"/>
    <mergeCell ref="LUS41:LUT41"/>
    <mergeCell ref="LUU41:LUV41"/>
    <mergeCell ref="LUW41:LUX41"/>
    <mergeCell ref="LUY41:LUZ41"/>
    <mergeCell ref="LVA41:LVB41"/>
    <mergeCell ref="LUI41:LUJ41"/>
    <mergeCell ref="LUK41:LUL41"/>
    <mergeCell ref="LUM41:LUN41"/>
    <mergeCell ref="LUO41:LUP41"/>
    <mergeCell ref="LUQ41:LUR41"/>
    <mergeCell ref="LTY41:LTZ41"/>
    <mergeCell ref="LUA41:LUB41"/>
    <mergeCell ref="LUC41:LUD41"/>
    <mergeCell ref="LUE41:LUF41"/>
    <mergeCell ref="LUG41:LUH41"/>
    <mergeCell ref="LTO41:LTP41"/>
    <mergeCell ref="LTQ41:LTR41"/>
    <mergeCell ref="LTS41:LTT41"/>
    <mergeCell ref="LTU41:LTV41"/>
    <mergeCell ref="LTW41:LTX41"/>
    <mergeCell ref="LYO41:LYP41"/>
    <mergeCell ref="LYQ41:LYR41"/>
    <mergeCell ref="LYS41:LYT41"/>
    <mergeCell ref="LYU41:LYV41"/>
    <mergeCell ref="LYW41:LYX41"/>
    <mergeCell ref="LYE41:LYF41"/>
    <mergeCell ref="LYG41:LYH41"/>
    <mergeCell ref="LYI41:LYJ41"/>
    <mergeCell ref="LYK41:LYL41"/>
    <mergeCell ref="LYM41:LYN41"/>
    <mergeCell ref="LXU41:LXV41"/>
    <mergeCell ref="LXW41:LXX41"/>
    <mergeCell ref="LXY41:LXZ41"/>
    <mergeCell ref="LYA41:LYB41"/>
    <mergeCell ref="LYC41:LYD41"/>
    <mergeCell ref="LXK41:LXL41"/>
    <mergeCell ref="LXM41:LXN41"/>
    <mergeCell ref="LXO41:LXP41"/>
    <mergeCell ref="LXQ41:LXR41"/>
    <mergeCell ref="LXS41:LXT41"/>
    <mergeCell ref="LXA41:LXB41"/>
    <mergeCell ref="LXC41:LXD41"/>
    <mergeCell ref="LXE41:LXF41"/>
    <mergeCell ref="LXG41:LXH41"/>
    <mergeCell ref="LXI41:LXJ41"/>
    <mergeCell ref="LWQ41:LWR41"/>
    <mergeCell ref="LWS41:LWT41"/>
    <mergeCell ref="LWU41:LWV41"/>
    <mergeCell ref="LWW41:LWX41"/>
    <mergeCell ref="LWY41:LWZ41"/>
    <mergeCell ref="LWG41:LWH41"/>
    <mergeCell ref="LWI41:LWJ41"/>
    <mergeCell ref="LWK41:LWL41"/>
    <mergeCell ref="LWM41:LWN41"/>
    <mergeCell ref="LWO41:LWP41"/>
    <mergeCell ref="MBG41:MBH41"/>
    <mergeCell ref="MBI41:MBJ41"/>
    <mergeCell ref="MBK41:MBL41"/>
    <mergeCell ref="MBM41:MBN41"/>
    <mergeCell ref="MBO41:MBP41"/>
    <mergeCell ref="MAW41:MAX41"/>
    <mergeCell ref="MAY41:MAZ41"/>
    <mergeCell ref="MBA41:MBB41"/>
    <mergeCell ref="MBC41:MBD41"/>
    <mergeCell ref="MBE41:MBF41"/>
    <mergeCell ref="MAM41:MAN41"/>
    <mergeCell ref="MAO41:MAP41"/>
    <mergeCell ref="MAQ41:MAR41"/>
    <mergeCell ref="MAS41:MAT41"/>
    <mergeCell ref="MAU41:MAV41"/>
    <mergeCell ref="MAC41:MAD41"/>
    <mergeCell ref="MAE41:MAF41"/>
    <mergeCell ref="MAG41:MAH41"/>
    <mergeCell ref="MAI41:MAJ41"/>
    <mergeCell ref="MAK41:MAL41"/>
    <mergeCell ref="LZS41:LZT41"/>
    <mergeCell ref="LZU41:LZV41"/>
    <mergeCell ref="LZW41:LZX41"/>
    <mergeCell ref="LZY41:LZZ41"/>
    <mergeCell ref="MAA41:MAB41"/>
    <mergeCell ref="LZI41:LZJ41"/>
    <mergeCell ref="LZK41:LZL41"/>
    <mergeCell ref="LZM41:LZN41"/>
    <mergeCell ref="LZO41:LZP41"/>
    <mergeCell ref="LZQ41:LZR41"/>
    <mergeCell ref="LYY41:LYZ41"/>
    <mergeCell ref="LZA41:LZB41"/>
    <mergeCell ref="LZC41:LZD41"/>
    <mergeCell ref="LZE41:LZF41"/>
    <mergeCell ref="LZG41:LZH41"/>
    <mergeCell ref="MDY41:MDZ41"/>
    <mergeCell ref="MEA41:MEB41"/>
    <mergeCell ref="MEC41:MED41"/>
    <mergeCell ref="MEE41:MEF41"/>
    <mergeCell ref="MEG41:MEH41"/>
    <mergeCell ref="MDO41:MDP41"/>
    <mergeCell ref="MDQ41:MDR41"/>
    <mergeCell ref="MDS41:MDT41"/>
    <mergeCell ref="MDU41:MDV41"/>
    <mergeCell ref="MDW41:MDX41"/>
    <mergeCell ref="MDE41:MDF41"/>
    <mergeCell ref="MDG41:MDH41"/>
    <mergeCell ref="MDI41:MDJ41"/>
    <mergeCell ref="MDK41:MDL41"/>
    <mergeCell ref="MDM41:MDN41"/>
    <mergeCell ref="MCU41:MCV41"/>
    <mergeCell ref="MCW41:MCX41"/>
    <mergeCell ref="MCY41:MCZ41"/>
    <mergeCell ref="MDA41:MDB41"/>
    <mergeCell ref="MDC41:MDD41"/>
    <mergeCell ref="MCK41:MCL41"/>
    <mergeCell ref="MCM41:MCN41"/>
    <mergeCell ref="MCO41:MCP41"/>
    <mergeCell ref="MCQ41:MCR41"/>
    <mergeCell ref="MCS41:MCT41"/>
    <mergeCell ref="MCA41:MCB41"/>
    <mergeCell ref="MCC41:MCD41"/>
    <mergeCell ref="MCE41:MCF41"/>
    <mergeCell ref="MCG41:MCH41"/>
    <mergeCell ref="MCI41:MCJ41"/>
    <mergeCell ref="MBQ41:MBR41"/>
    <mergeCell ref="MBS41:MBT41"/>
    <mergeCell ref="MBU41:MBV41"/>
    <mergeCell ref="MBW41:MBX41"/>
    <mergeCell ref="MBY41:MBZ41"/>
    <mergeCell ref="MGQ41:MGR41"/>
    <mergeCell ref="MGS41:MGT41"/>
    <mergeCell ref="MGU41:MGV41"/>
    <mergeCell ref="MGW41:MGX41"/>
    <mergeCell ref="MGY41:MGZ41"/>
    <mergeCell ref="MGG41:MGH41"/>
    <mergeCell ref="MGI41:MGJ41"/>
    <mergeCell ref="MGK41:MGL41"/>
    <mergeCell ref="MGM41:MGN41"/>
    <mergeCell ref="MGO41:MGP41"/>
    <mergeCell ref="MFW41:MFX41"/>
    <mergeCell ref="MFY41:MFZ41"/>
    <mergeCell ref="MGA41:MGB41"/>
    <mergeCell ref="MGC41:MGD41"/>
    <mergeCell ref="MGE41:MGF41"/>
    <mergeCell ref="MFM41:MFN41"/>
    <mergeCell ref="MFO41:MFP41"/>
    <mergeCell ref="MFQ41:MFR41"/>
    <mergeCell ref="MFS41:MFT41"/>
    <mergeCell ref="MFU41:MFV41"/>
    <mergeCell ref="MFC41:MFD41"/>
    <mergeCell ref="MFE41:MFF41"/>
    <mergeCell ref="MFG41:MFH41"/>
    <mergeCell ref="MFI41:MFJ41"/>
    <mergeCell ref="MFK41:MFL41"/>
    <mergeCell ref="MES41:MET41"/>
    <mergeCell ref="MEU41:MEV41"/>
    <mergeCell ref="MEW41:MEX41"/>
    <mergeCell ref="MEY41:MEZ41"/>
    <mergeCell ref="MFA41:MFB41"/>
    <mergeCell ref="MEI41:MEJ41"/>
    <mergeCell ref="MEK41:MEL41"/>
    <mergeCell ref="MEM41:MEN41"/>
    <mergeCell ref="MEO41:MEP41"/>
    <mergeCell ref="MEQ41:MER41"/>
    <mergeCell ref="MJI41:MJJ41"/>
    <mergeCell ref="MJK41:MJL41"/>
    <mergeCell ref="MJM41:MJN41"/>
    <mergeCell ref="MJO41:MJP41"/>
    <mergeCell ref="MJQ41:MJR41"/>
    <mergeCell ref="MIY41:MIZ41"/>
    <mergeCell ref="MJA41:MJB41"/>
    <mergeCell ref="MJC41:MJD41"/>
    <mergeCell ref="MJE41:MJF41"/>
    <mergeCell ref="MJG41:MJH41"/>
    <mergeCell ref="MIO41:MIP41"/>
    <mergeCell ref="MIQ41:MIR41"/>
    <mergeCell ref="MIS41:MIT41"/>
    <mergeCell ref="MIU41:MIV41"/>
    <mergeCell ref="MIW41:MIX41"/>
    <mergeCell ref="MIE41:MIF41"/>
    <mergeCell ref="MIG41:MIH41"/>
    <mergeCell ref="MII41:MIJ41"/>
    <mergeCell ref="MIK41:MIL41"/>
    <mergeCell ref="MIM41:MIN41"/>
    <mergeCell ref="MHU41:MHV41"/>
    <mergeCell ref="MHW41:MHX41"/>
    <mergeCell ref="MHY41:MHZ41"/>
    <mergeCell ref="MIA41:MIB41"/>
    <mergeCell ref="MIC41:MID41"/>
    <mergeCell ref="MHK41:MHL41"/>
    <mergeCell ref="MHM41:MHN41"/>
    <mergeCell ref="MHO41:MHP41"/>
    <mergeCell ref="MHQ41:MHR41"/>
    <mergeCell ref="MHS41:MHT41"/>
    <mergeCell ref="MHA41:MHB41"/>
    <mergeCell ref="MHC41:MHD41"/>
    <mergeCell ref="MHE41:MHF41"/>
    <mergeCell ref="MHG41:MHH41"/>
    <mergeCell ref="MHI41:MHJ41"/>
    <mergeCell ref="MMA41:MMB41"/>
    <mergeCell ref="MMC41:MMD41"/>
    <mergeCell ref="MME41:MMF41"/>
    <mergeCell ref="MMG41:MMH41"/>
    <mergeCell ref="MMI41:MMJ41"/>
    <mergeCell ref="MLQ41:MLR41"/>
    <mergeCell ref="MLS41:MLT41"/>
    <mergeCell ref="MLU41:MLV41"/>
    <mergeCell ref="MLW41:MLX41"/>
    <mergeCell ref="MLY41:MLZ41"/>
    <mergeCell ref="MLG41:MLH41"/>
    <mergeCell ref="MLI41:MLJ41"/>
    <mergeCell ref="MLK41:MLL41"/>
    <mergeCell ref="MLM41:MLN41"/>
    <mergeCell ref="MLO41:MLP41"/>
    <mergeCell ref="MKW41:MKX41"/>
    <mergeCell ref="MKY41:MKZ41"/>
    <mergeCell ref="MLA41:MLB41"/>
    <mergeCell ref="MLC41:MLD41"/>
    <mergeCell ref="MLE41:MLF41"/>
    <mergeCell ref="MKM41:MKN41"/>
    <mergeCell ref="MKO41:MKP41"/>
    <mergeCell ref="MKQ41:MKR41"/>
    <mergeCell ref="MKS41:MKT41"/>
    <mergeCell ref="MKU41:MKV41"/>
    <mergeCell ref="MKC41:MKD41"/>
    <mergeCell ref="MKE41:MKF41"/>
    <mergeCell ref="MKG41:MKH41"/>
    <mergeCell ref="MKI41:MKJ41"/>
    <mergeCell ref="MKK41:MKL41"/>
    <mergeCell ref="MJS41:MJT41"/>
    <mergeCell ref="MJU41:MJV41"/>
    <mergeCell ref="MJW41:MJX41"/>
    <mergeCell ref="MJY41:MJZ41"/>
    <mergeCell ref="MKA41:MKB41"/>
    <mergeCell ref="MOS41:MOT41"/>
    <mergeCell ref="MOU41:MOV41"/>
    <mergeCell ref="MOW41:MOX41"/>
    <mergeCell ref="MOY41:MOZ41"/>
    <mergeCell ref="MPA41:MPB41"/>
    <mergeCell ref="MOI41:MOJ41"/>
    <mergeCell ref="MOK41:MOL41"/>
    <mergeCell ref="MOM41:MON41"/>
    <mergeCell ref="MOO41:MOP41"/>
    <mergeCell ref="MOQ41:MOR41"/>
    <mergeCell ref="MNY41:MNZ41"/>
    <mergeCell ref="MOA41:MOB41"/>
    <mergeCell ref="MOC41:MOD41"/>
    <mergeCell ref="MOE41:MOF41"/>
    <mergeCell ref="MOG41:MOH41"/>
    <mergeCell ref="MNO41:MNP41"/>
    <mergeCell ref="MNQ41:MNR41"/>
    <mergeCell ref="MNS41:MNT41"/>
    <mergeCell ref="MNU41:MNV41"/>
    <mergeCell ref="MNW41:MNX41"/>
    <mergeCell ref="MNE41:MNF41"/>
    <mergeCell ref="MNG41:MNH41"/>
    <mergeCell ref="MNI41:MNJ41"/>
    <mergeCell ref="MNK41:MNL41"/>
    <mergeCell ref="MNM41:MNN41"/>
    <mergeCell ref="MMU41:MMV41"/>
    <mergeCell ref="MMW41:MMX41"/>
    <mergeCell ref="MMY41:MMZ41"/>
    <mergeCell ref="MNA41:MNB41"/>
    <mergeCell ref="MNC41:MND41"/>
    <mergeCell ref="MMK41:MML41"/>
    <mergeCell ref="MMM41:MMN41"/>
    <mergeCell ref="MMO41:MMP41"/>
    <mergeCell ref="MMQ41:MMR41"/>
    <mergeCell ref="MMS41:MMT41"/>
    <mergeCell ref="MRK41:MRL41"/>
    <mergeCell ref="MRM41:MRN41"/>
    <mergeCell ref="MRO41:MRP41"/>
    <mergeCell ref="MRQ41:MRR41"/>
    <mergeCell ref="MRS41:MRT41"/>
    <mergeCell ref="MRA41:MRB41"/>
    <mergeCell ref="MRC41:MRD41"/>
    <mergeCell ref="MRE41:MRF41"/>
    <mergeCell ref="MRG41:MRH41"/>
    <mergeCell ref="MRI41:MRJ41"/>
    <mergeCell ref="MQQ41:MQR41"/>
    <mergeCell ref="MQS41:MQT41"/>
    <mergeCell ref="MQU41:MQV41"/>
    <mergeCell ref="MQW41:MQX41"/>
    <mergeCell ref="MQY41:MQZ41"/>
    <mergeCell ref="MQG41:MQH41"/>
    <mergeCell ref="MQI41:MQJ41"/>
    <mergeCell ref="MQK41:MQL41"/>
    <mergeCell ref="MQM41:MQN41"/>
    <mergeCell ref="MQO41:MQP41"/>
    <mergeCell ref="MPW41:MPX41"/>
    <mergeCell ref="MPY41:MPZ41"/>
    <mergeCell ref="MQA41:MQB41"/>
    <mergeCell ref="MQC41:MQD41"/>
    <mergeCell ref="MQE41:MQF41"/>
    <mergeCell ref="MPM41:MPN41"/>
    <mergeCell ref="MPO41:MPP41"/>
    <mergeCell ref="MPQ41:MPR41"/>
    <mergeCell ref="MPS41:MPT41"/>
    <mergeCell ref="MPU41:MPV41"/>
    <mergeCell ref="MPC41:MPD41"/>
    <mergeCell ref="MPE41:MPF41"/>
    <mergeCell ref="MPG41:MPH41"/>
    <mergeCell ref="MPI41:MPJ41"/>
    <mergeCell ref="MPK41:MPL41"/>
    <mergeCell ref="MUC41:MUD41"/>
    <mergeCell ref="MUE41:MUF41"/>
    <mergeCell ref="MUG41:MUH41"/>
    <mergeCell ref="MUI41:MUJ41"/>
    <mergeCell ref="MUK41:MUL41"/>
    <mergeCell ref="MTS41:MTT41"/>
    <mergeCell ref="MTU41:MTV41"/>
    <mergeCell ref="MTW41:MTX41"/>
    <mergeCell ref="MTY41:MTZ41"/>
    <mergeCell ref="MUA41:MUB41"/>
    <mergeCell ref="MTI41:MTJ41"/>
    <mergeCell ref="MTK41:MTL41"/>
    <mergeCell ref="MTM41:MTN41"/>
    <mergeCell ref="MTO41:MTP41"/>
    <mergeCell ref="MTQ41:MTR41"/>
    <mergeCell ref="MSY41:MSZ41"/>
    <mergeCell ref="MTA41:MTB41"/>
    <mergeCell ref="MTC41:MTD41"/>
    <mergeCell ref="MTE41:MTF41"/>
    <mergeCell ref="MTG41:MTH41"/>
    <mergeCell ref="MSO41:MSP41"/>
    <mergeCell ref="MSQ41:MSR41"/>
    <mergeCell ref="MSS41:MST41"/>
    <mergeCell ref="MSU41:MSV41"/>
    <mergeCell ref="MSW41:MSX41"/>
    <mergeCell ref="MSE41:MSF41"/>
    <mergeCell ref="MSG41:MSH41"/>
    <mergeCell ref="MSI41:MSJ41"/>
    <mergeCell ref="MSK41:MSL41"/>
    <mergeCell ref="MSM41:MSN41"/>
    <mergeCell ref="MRU41:MRV41"/>
    <mergeCell ref="MRW41:MRX41"/>
    <mergeCell ref="MRY41:MRZ41"/>
    <mergeCell ref="MSA41:MSB41"/>
    <mergeCell ref="MSC41:MSD41"/>
    <mergeCell ref="MWU41:MWV41"/>
    <mergeCell ref="MWW41:MWX41"/>
    <mergeCell ref="MWY41:MWZ41"/>
    <mergeCell ref="MXA41:MXB41"/>
    <mergeCell ref="MXC41:MXD41"/>
    <mergeCell ref="MWK41:MWL41"/>
    <mergeCell ref="MWM41:MWN41"/>
    <mergeCell ref="MWO41:MWP41"/>
    <mergeCell ref="MWQ41:MWR41"/>
    <mergeCell ref="MWS41:MWT41"/>
    <mergeCell ref="MWA41:MWB41"/>
    <mergeCell ref="MWC41:MWD41"/>
    <mergeCell ref="MWE41:MWF41"/>
    <mergeCell ref="MWG41:MWH41"/>
    <mergeCell ref="MWI41:MWJ41"/>
    <mergeCell ref="MVQ41:MVR41"/>
    <mergeCell ref="MVS41:MVT41"/>
    <mergeCell ref="MVU41:MVV41"/>
    <mergeCell ref="MVW41:MVX41"/>
    <mergeCell ref="MVY41:MVZ41"/>
    <mergeCell ref="MVG41:MVH41"/>
    <mergeCell ref="MVI41:MVJ41"/>
    <mergeCell ref="MVK41:MVL41"/>
    <mergeCell ref="MVM41:MVN41"/>
    <mergeCell ref="MVO41:MVP41"/>
    <mergeCell ref="MUW41:MUX41"/>
    <mergeCell ref="MUY41:MUZ41"/>
    <mergeCell ref="MVA41:MVB41"/>
    <mergeCell ref="MVC41:MVD41"/>
    <mergeCell ref="MVE41:MVF41"/>
    <mergeCell ref="MUM41:MUN41"/>
    <mergeCell ref="MUO41:MUP41"/>
    <mergeCell ref="MUQ41:MUR41"/>
    <mergeCell ref="MUS41:MUT41"/>
    <mergeCell ref="MUU41:MUV41"/>
    <mergeCell ref="MZM41:MZN41"/>
    <mergeCell ref="MZO41:MZP41"/>
    <mergeCell ref="MZQ41:MZR41"/>
    <mergeCell ref="MZS41:MZT41"/>
    <mergeCell ref="MZU41:MZV41"/>
    <mergeCell ref="MZC41:MZD41"/>
    <mergeCell ref="MZE41:MZF41"/>
    <mergeCell ref="MZG41:MZH41"/>
    <mergeCell ref="MZI41:MZJ41"/>
    <mergeCell ref="MZK41:MZL41"/>
    <mergeCell ref="MYS41:MYT41"/>
    <mergeCell ref="MYU41:MYV41"/>
    <mergeCell ref="MYW41:MYX41"/>
    <mergeCell ref="MYY41:MYZ41"/>
    <mergeCell ref="MZA41:MZB41"/>
    <mergeCell ref="MYI41:MYJ41"/>
    <mergeCell ref="MYK41:MYL41"/>
    <mergeCell ref="MYM41:MYN41"/>
    <mergeCell ref="MYO41:MYP41"/>
    <mergeCell ref="MYQ41:MYR41"/>
    <mergeCell ref="MXY41:MXZ41"/>
    <mergeCell ref="MYA41:MYB41"/>
    <mergeCell ref="MYC41:MYD41"/>
    <mergeCell ref="MYE41:MYF41"/>
    <mergeCell ref="MYG41:MYH41"/>
    <mergeCell ref="MXO41:MXP41"/>
    <mergeCell ref="MXQ41:MXR41"/>
    <mergeCell ref="MXS41:MXT41"/>
    <mergeCell ref="MXU41:MXV41"/>
    <mergeCell ref="MXW41:MXX41"/>
    <mergeCell ref="MXE41:MXF41"/>
    <mergeCell ref="MXG41:MXH41"/>
    <mergeCell ref="MXI41:MXJ41"/>
    <mergeCell ref="MXK41:MXL41"/>
    <mergeCell ref="MXM41:MXN41"/>
    <mergeCell ref="NCE41:NCF41"/>
    <mergeCell ref="NCG41:NCH41"/>
    <mergeCell ref="NCI41:NCJ41"/>
    <mergeCell ref="NCK41:NCL41"/>
    <mergeCell ref="NCM41:NCN41"/>
    <mergeCell ref="NBU41:NBV41"/>
    <mergeCell ref="NBW41:NBX41"/>
    <mergeCell ref="NBY41:NBZ41"/>
    <mergeCell ref="NCA41:NCB41"/>
    <mergeCell ref="NCC41:NCD41"/>
    <mergeCell ref="NBK41:NBL41"/>
    <mergeCell ref="NBM41:NBN41"/>
    <mergeCell ref="NBO41:NBP41"/>
    <mergeCell ref="NBQ41:NBR41"/>
    <mergeCell ref="NBS41:NBT41"/>
    <mergeCell ref="NBA41:NBB41"/>
    <mergeCell ref="NBC41:NBD41"/>
    <mergeCell ref="NBE41:NBF41"/>
    <mergeCell ref="NBG41:NBH41"/>
    <mergeCell ref="NBI41:NBJ41"/>
    <mergeCell ref="NAQ41:NAR41"/>
    <mergeCell ref="NAS41:NAT41"/>
    <mergeCell ref="NAU41:NAV41"/>
    <mergeCell ref="NAW41:NAX41"/>
    <mergeCell ref="NAY41:NAZ41"/>
    <mergeCell ref="NAG41:NAH41"/>
    <mergeCell ref="NAI41:NAJ41"/>
    <mergeCell ref="NAK41:NAL41"/>
    <mergeCell ref="NAM41:NAN41"/>
    <mergeCell ref="NAO41:NAP41"/>
    <mergeCell ref="MZW41:MZX41"/>
    <mergeCell ref="MZY41:MZZ41"/>
    <mergeCell ref="NAA41:NAB41"/>
    <mergeCell ref="NAC41:NAD41"/>
    <mergeCell ref="NAE41:NAF41"/>
    <mergeCell ref="NEW41:NEX41"/>
    <mergeCell ref="NEY41:NEZ41"/>
    <mergeCell ref="NFA41:NFB41"/>
    <mergeCell ref="NFC41:NFD41"/>
    <mergeCell ref="NFE41:NFF41"/>
    <mergeCell ref="NEM41:NEN41"/>
    <mergeCell ref="NEO41:NEP41"/>
    <mergeCell ref="NEQ41:NER41"/>
    <mergeCell ref="NES41:NET41"/>
    <mergeCell ref="NEU41:NEV41"/>
    <mergeCell ref="NEC41:NED41"/>
    <mergeCell ref="NEE41:NEF41"/>
    <mergeCell ref="NEG41:NEH41"/>
    <mergeCell ref="NEI41:NEJ41"/>
    <mergeCell ref="NEK41:NEL41"/>
    <mergeCell ref="NDS41:NDT41"/>
    <mergeCell ref="NDU41:NDV41"/>
    <mergeCell ref="NDW41:NDX41"/>
    <mergeCell ref="NDY41:NDZ41"/>
    <mergeCell ref="NEA41:NEB41"/>
    <mergeCell ref="NDI41:NDJ41"/>
    <mergeCell ref="NDK41:NDL41"/>
    <mergeCell ref="NDM41:NDN41"/>
    <mergeCell ref="NDO41:NDP41"/>
    <mergeCell ref="NDQ41:NDR41"/>
    <mergeCell ref="NCY41:NCZ41"/>
    <mergeCell ref="NDA41:NDB41"/>
    <mergeCell ref="NDC41:NDD41"/>
    <mergeCell ref="NDE41:NDF41"/>
    <mergeCell ref="NDG41:NDH41"/>
    <mergeCell ref="NCO41:NCP41"/>
    <mergeCell ref="NCQ41:NCR41"/>
    <mergeCell ref="NCS41:NCT41"/>
    <mergeCell ref="NCU41:NCV41"/>
    <mergeCell ref="NCW41:NCX41"/>
    <mergeCell ref="NHO41:NHP41"/>
    <mergeCell ref="NHQ41:NHR41"/>
    <mergeCell ref="NHS41:NHT41"/>
    <mergeCell ref="NHU41:NHV41"/>
    <mergeCell ref="NHW41:NHX41"/>
    <mergeCell ref="NHE41:NHF41"/>
    <mergeCell ref="NHG41:NHH41"/>
    <mergeCell ref="NHI41:NHJ41"/>
    <mergeCell ref="NHK41:NHL41"/>
    <mergeCell ref="NHM41:NHN41"/>
    <mergeCell ref="NGU41:NGV41"/>
    <mergeCell ref="NGW41:NGX41"/>
    <mergeCell ref="NGY41:NGZ41"/>
    <mergeCell ref="NHA41:NHB41"/>
    <mergeCell ref="NHC41:NHD41"/>
    <mergeCell ref="NGK41:NGL41"/>
    <mergeCell ref="NGM41:NGN41"/>
    <mergeCell ref="NGO41:NGP41"/>
    <mergeCell ref="NGQ41:NGR41"/>
    <mergeCell ref="NGS41:NGT41"/>
    <mergeCell ref="NGA41:NGB41"/>
    <mergeCell ref="NGC41:NGD41"/>
    <mergeCell ref="NGE41:NGF41"/>
    <mergeCell ref="NGG41:NGH41"/>
    <mergeCell ref="NGI41:NGJ41"/>
    <mergeCell ref="NFQ41:NFR41"/>
    <mergeCell ref="NFS41:NFT41"/>
    <mergeCell ref="NFU41:NFV41"/>
    <mergeCell ref="NFW41:NFX41"/>
    <mergeCell ref="NFY41:NFZ41"/>
    <mergeCell ref="NFG41:NFH41"/>
    <mergeCell ref="NFI41:NFJ41"/>
    <mergeCell ref="NFK41:NFL41"/>
    <mergeCell ref="NFM41:NFN41"/>
    <mergeCell ref="NFO41:NFP41"/>
    <mergeCell ref="NKG41:NKH41"/>
    <mergeCell ref="NKI41:NKJ41"/>
    <mergeCell ref="NKK41:NKL41"/>
    <mergeCell ref="NKM41:NKN41"/>
    <mergeCell ref="NKO41:NKP41"/>
    <mergeCell ref="NJW41:NJX41"/>
    <mergeCell ref="NJY41:NJZ41"/>
    <mergeCell ref="NKA41:NKB41"/>
    <mergeCell ref="NKC41:NKD41"/>
    <mergeCell ref="NKE41:NKF41"/>
    <mergeCell ref="NJM41:NJN41"/>
    <mergeCell ref="NJO41:NJP41"/>
    <mergeCell ref="NJQ41:NJR41"/>
    <mergeCell ref="NJS41:NJT41"/>
    <mergeCell ref="NJU41:NJV41"/>
    <mergeCell ref="NJC41:NJD41"/>
    <mergeCell ref="NJE41:NJF41"/>
    <mergeCell ref="NJG41:NJH41"/>
    <mergeCell ref="NJI41:NJJ41"/>
    <mergeCell ref="NJK41:NJL41"/>
    <mergeCell ref="NIS41:NIT41"/>
    <mergeCell ref="NIU41:NIV41"/>
    <mergeCell ref="NIW41:NIX41"/>
    <mergeCell ref="NIY41:NIZ41"/>
    <mergeCell ref="NJA41:NJB41"/>
    <mergeCell ref="NII41:NIJ41"/>
    <mergeCell ref="NIK41:NIL41"/>
    <mergeCell ref="NIM41:NIN41"/>
    <mergeCell ref="NIO41:NIP41"/>
    <mergeCell ref="NIQ41:NIR41"/>
    <mergeCell ref="NHY41:NHZ41"/>
    <mergeCell ref="NIA41:NIB41"/>
    <mergeCell ref="NIC41:NID41"/>
    <mergeCell ref="NIE41:NIF41"/>
    <mergeCell ref="NIG41:NIH41"/>
    <mergeCell ref="NMY41:NMZ41"/>
    <mergeCell ref="NNA41:NNB41"/>
    <mergeCell ref="NNC41:NND41"/>
    <mergeCell ref="NNE41:NNF41"/>
    <mergeCell ref="NNG41:NNH41"/>
    <mergeCell ref="NMO41:NMP41"/>
    <mergeCell ref="NMQ41:NMR41"/>
    <mergeCell ref="NMS41:NMT41"/>
    <mergeCell ref="NMU41:NMV41"/>
    <mergeCell ref="NMW41:NMX41"/>
    <mergeCell ref="NME41:NMF41"/>
    <mergeCell ref="NMG41:NMH41"/>
    <mergeCell ref="NMI41:NMJ41"/>
    <mergeCell ref="NMK41:NML41"/>
    <mergeCell ref="NMM41:NMN41"/>
    <mergeCell ref="NLU41:NLV41"/>
    <mergeCell ref="NLW41:NLX41"/>
    <mergeCell ref="NLY41:NLZ41"/>
    <mergeCell ref="NMA41:NMB41"/>
    <mergeCell ref="NMC41:NMD41"/>
    <mergeCell ref="NLK41:NLL41"/>
    <mergeCell ref="NLM41:NLN41"/>
    <mergeCell ref="NLO41:NLP41"/>
    <mergeCell ref="NLQ41:NLR41"/>
    <mergeCell ref="NLS41:NLT41"/>
    <mergeCell ref="NLA41:NLB41"/>
    <mergeCell ref="NLC41:NLD41"/>
    <mergeCell ref="NLE41:NLF41"/>
    <mergeCell ref="NLG41:NLH41"/>
    <mergeCell ref="NLI41:NLJ41"/>
    <mergeCell ref="NKQ41:NKR41"/>
    <mergeCell ref="NKS41:NKT41"/>
    <mergeCell ref="NKU41:NKV41"/>
    <mergeCell ref="NKW41:NKX41"/>
    <mergeCell ref="NKY41:NKZ41"/>
    <mergeCell ref="NPQ41:NPR41"/>
    <mergeCell ref="NPS41:NPT41"/>
    <mergeCell ref="NPU41:NPV41"/>
    <mergeCell ref="NPW41:NPX41"/>
    <mergeCell ref="NPY41:NPZ41"/>
    <mergeCell ref="NPG41:NPH41"/>
    <mergeCell ref="NPI41:NPJ41"/>
    <mergeCell ref="NPK41:NPL41"/>
    <mergeCell ref="NPM41:NPN41"/>
    <mergeCell ref="NPO41:NPP41"/>
    <mergeCell ref="NOW41:NOX41"/>
    <mergeCell ref="NOY41:NOZ41"/>
    <mergeCell ref="NPA41:NPB41"/>
    <mergeCell ref="NPC41:NPD41"/>
    <mergeCell ref="NPE41:NPF41"/>
    <mergeCell ref="NOM41:NON41"/>
    <mergeCell ref="NOO41:NOP41"/>
    <mergeCell ref="NOQ41:NOR41"/>
    <mergeCell ref="NOS41:NOT41"/>
    <mergeCell ref="NOU41:NOV41"/>
    <mergeCell ref="NOC41:NOD41"/>
    <mergeCell ref="NOE41:NOF41"/>
    <mergeCell ref="NOG41:NOH41"/>
    <mergeCell ref="NOI41:NOJ41"/>
    <mergeCell ref="NOK41:NOL41"/>
    <mergeCell ref="NNS41:NNT41"/>
    <mergeCell ref="NNU41:NNV41"/>
    <mergeCell ref="NNW41:NNX41"/>
    <mergeCell ref="NNY41:NNZ41"/>
    <mergeCell ref="NOA41:NOB41"/>
    <mergeCell ref="NNI41:NNJ41"/>
    <mergeCell ref="NNK41:NNL41"/>
    <mergeCell ref="NNM41:NNN41"/>
    <mergeCell ref="NNO41:NNP41"/>
    <mergeCell ref="NNQ41:NNR41"/>
    <mergeCell ref="NSI41:NSJ41"/>
    <mergeCell ref="NSK41:NSL41"/>
    <mergeCell ref="NSM41:NSN41"/>
    <mergeCell ref="NSO41:NSP41"/>
    <mergeCell ref="NSQ41:NSR41"/>
    <mergeCell ref="NRY41:NRZ41"/>
    <mergeCell ref="NSA41:NSB41"/>
    <mergeCell ref="NSC41:NSD41"/>
    <mergeCell ref="NSE41:NSF41"/>
    <mergeCell ref="NSG41:NSH41"/>
    <mergeCell ref="NRO41:NRP41"/>
    <mergeCell ref="NRQ41:NRR41"/>
    <mergeCell ref="NRS41:NRT41"/>
    <mergeCell ref="NRU41:NRV41"/>
    <mergeCell ref="NRW41:NRX41"/>
    <mergeCell ref="NRE41:NRF41"/>
    <mergeCell ref="NRG41:NRH41"/>
    <mergeCell ref="NRI41:NRJ41"/>
    <mergeCell ref="NRK41:NRL41"/>
    <mergeCell ref="NRM41:NRN41"/>
    <mergeCell ref="NQU41:NQV41"/>
    <mergeCell ref="NQW41:NQX41"/>
    <mergeCell ref="NQY41:NQZ41"/>
    <mergeCell ref="NRA41:NRB41"/>
    <mergeCell ref="NRC41:NRD41"/>
    <mergeCell ref="NQK41:NQL41"/>
    <mergeCell ref="NQM41:NQN41"/>
    <mergeCell ref="NQO41:NQP41"/>
    <mergeCell ref="NQQ41:NQR41"/>
    <mergeCell ref="NQS41:NQT41"/>
    <mergeCell ref="NQA41:NQB41"/>
    <mergeCell ref="NQC41:NQD41"/>
    <mergeCell ref="NQE41:NQF41"/>
    <mergeCell ref="NQG41:NQH41"/>
    <mergeCell ref="NQI41:NQJ41"/>
    <mergeCell ref="NVA41:NVB41"/>
    <mergeCell ref="NVC41:NVD41"/>
    <mergeCell ref="NVE41:NVF41"/>
    <mergeCell ref="NVG41:NVH41"/>
    <mergeCell ref="NVI41:NVJ41"/>
    <mergeCell ref="NUQ41:NUR41"/>
    <mergeCell ref="NUS41:NUT41"/>
    <mergeCell ref="NUU41:NUV41"/>
    <mergeCell ref="NUW41:NUX41"/>
    <mergeCell ref="NUY41:NUZ41"/>
    <mergeCell ref="NUG41:NUH41"/>
    <mergeCell ref="NUI41:NUJ41"/>
    <mergeCell ref="NUK41:NUL41"/>
    <mergeCell ref="NUM41:NUN41"/>
    <mergeCell ref="NUO41:NUP41"/>
    <mergeCell ref="NTW41:NTX41"/>
    <mergeCell ref="NTY41:NTZ41"/>
    <mergeCell ref="NUA41:NUB41"/>
    <mergeCell ref="NUC41:NUD41"/>
    <mergeCell ref="NUE41:NUF41"/>
    <mergeCell ref="NTM41:NTN41"/>
    <mergeCell ref="NTO41:NTP41"/>
    <mergeCell ref="NTQ41:NTR41"/>
    <mergeCell ref="NTS41:NTT41"/>
    <mergeCell ref="NTU41:NTV41"/>
    <mergeCell ref="NTC41:NTD41"/>
    <mergeCell ref="NTE41:NTF41"/>
    <mergeCell ref="NTG41:NTH41"/>
    <mergeCell ref="NTI41:NTJ41"/>
    <mergeCell ref="NTK41:NTL41"/>
    <mergeCell ref="NSS41:NST41"/>
    <mergeCell ref="NSU41:NSV41"/>
    <mergeCell ref="NSW41:NSX41"/>
    <mergeCell ref="NSY41:NSZ41"/>
    <mergeCell ref="NTA41:NTB41"/>
    <mergeCell ref="NXS41:NXT41"/>
    <mergeCell ref="NXU41:NXV41"/>
    <mergeCell ref="NXW41:NXX41"/>
    <mergeCell ref="NXY41:NXZ41"/>
    <mergeCell ref="NYA41:NYB41"/>
    <mergeCell ref="NXI41:NXJ41"/>
    <mergeCell ref="NXK41:NXL41"/>
    <mergeCell ref="NXM41:NXN41"/>
    <mergeCell ref="NXO41:NXP41"/>
    <mergeCell ref="NXQ41:NXR41"/>
    <mergeCell ref="NWY41:NWZ41"/>
    <mergeCell ref="NXA41:NXB41"/>
    <mergeCell ref="NXC41:NXD41"/>
    <mergeCell ref="NXE41:NXF41"/>
    <mergeCell ref="NXG41:NXH41"/>
    <mergeCell ref="NWO41:NWP41"/>
    <mergeCell ref="NWQ41:NWR41"/>
    <mergeCell ref="NWS41:NWT41"/>
    <mergeCell ref="NWU41:NWV41"/>
    <mergeCell ref="NWW41:NWX41"/>
    <mergeCell ref="NWE41:NWF41"/>
    <mergeCell ref="NWG41:NWH41"/>
    <mergeCell ref="NWI41:NWJ41"/>
    <mergeCell ref="NWK41:NWL41"/>
    <mergeCell ref="NWM41:NWN41"/>
    <mergeCell ref="NVU41:NVV41"/>
    <mergeCell ref="NVW41:NVX41"/>
    <mergeCell ref="NVY41:NVZ41"/>
    <mergeCell ref="NWA41:NWB41"/>
    <mergeCell ref="NWC41:NWD41"/>
    <mergeCell ref="NVK41:NVL41"/>
    <mergeCell ref="NVM41:NVN41"/>
    <mergeCell ref="NVO41:NVP41"/>
    <mergeCell ref="NVQ41:NVR41"/>
    <mergeCell ref="NVS41:NVT41"/>
    <mergeCell ref="OAK41:OAL41"/>
    <mergeCell ref="OAM41:OAN41"/>
    <mergeCell ref="OAO41:OAP41"/>
    <mergeCell ref="OAQ41:OAR41"/>
    <mergeCell ref="OAS41:OAT41"/>
    <mergeCell ref="OAA41:OAB41"/>
    <mergeCell ref="OAC41:OAD41"/>
    <mergeCell ref="OAE41:OAF41"/>
    <mergeCell ref="OAG41:OAH41"/>
    <mergeCell ref="OAI41:OAJ41"/>
    <mergeCell ref="NZQ41:NZR41"/>
    <mergeCell ref="NZS41:NZT41"/>
    <mergeCell ref="NZU41:NZV41"/>
    <mergeCell ref="NZW41:NZX41"/>
    <mergeCell ref="NZY41:NZZ41"/>
    <mergeCell ref="NZG41:NZH41"/>
    <mergeCell ref="NZI41:NZJ41"/>
    <mergeCell ref="NZK41:NZL41"/>
    <mergeCell ref="NZM41:NZN41"/>
    <mergeCell ref="NZO41:NZP41"/>
    <mergeCell ref="NYW41:NYX41"/>
    <mergeCell ref="NYY41:NYZ41"/>
    <mergeCell ref="NZA41:NZB41"/>
    <mergeCell ref="NZC41:NZD41"/>
    <mergeCell ref="NZE41:NZF41"/>
    <mergeCell ref="NYM41:NYN41"/>
    <mergeCell ref="NYO41:NYP41"/>
    <mergeCell ref="NYQ41:NYR41"/>
    <mergeCell ref="NYS41:NYT41"/>
    <mergeCell ref="NYU41:NYV41"/>
    <mergeCell ref="NYC41:NYD41"/>
    <mergeCell ref="NYE41:NYF41"/>
    <mergeCell ref="NYG41:NYH41"/>
    <mergeCell ref="NYI41:NYJ41"/>
    <mergeCell ref="NYK41:NYL41"/>
    <mergeCell ref="ODC41:ODD41"/>
    <mergeCell ref="ODE41:ODF41"/>
    <mergeCell ref="ODG41:ODH41"/>
    <mergeCell ref="ODI41:ODJ41"/>
    <mergeCell ref="ODK41:ODL41"/>
    <mergeCell ref="OCS41:OCT41"/>
    <mergeCell ref="OCU41:OCV41"/>
    <mergeCell ref="OCW41:OCX41"/>
    <mergeCell ref="OCY41:OCZ41"/>
    <mergeCell ref="ODA41:ODB41"/>
    <mergeCell ref="OCI41:OCJ41"/>
    <mergeCell ref="OCK41:OCL41"/>
    <mergeCell ref="OCM41:OCN41"/>
    <mergeCell ref="OCO41:OCP41"/>
    <mergeCell ref="OCQ41:OCR41"/>
    <mergeCell ref="OBY41:OBZ41"/>
    <mergeCell ref="OCA41:OCB41"/>
    <mergeCell ref="OCC41:OCD41"/>
    <mergeCell ref="OCE41:OCF41"/>
    <mergeCell ref="OCG41:OCH41"/>
    <mergeCell ref="OBO41:OBP41"/>
    <mergeCell ref="OBQ41:OBR41"/>
    <mergeCell ref="OBS41:OBT41"/>
    <mergeCell ref="OBU41:OBV41"/>
    <mergeCell ref="OBW41:OBX41"/>
    <mergeCell ref="OBE41:OBF41"/>
    <mergeCell ref="OBG41:OBH41"/>
    <mergeCell ref="OBI41:OBJ41"/>
    <mergeCell ref="OBK41:OBL41"/>
    <mergeCell ref="OBM41:OBN41"/>
    <mergeCell ref="OAU41:OAV41"/>
    <mergeCell ref="OAW41:OAX41"/>
    <mergeCell ref="OAY41:OAZ41"/>
    <mergeCell ref="OBA41:OBB41"/>
    <mergeCell ref="OBC41:OBD41"/>
    <mergeCell ref="OFU41:OFV41"/>
    <mergeCell ref="OFW41:OFX41"/>
    <mergeCell ref="OFY41:OFZ41"/>
    <mergeCell ref="OGA41:OGB41"/>
    <mergeCell ref="OGC41:OGD41"/>
    <mergeCell ref="OFK41:OFL41"/>
    <mergeCell ref="OFM41:OFN41"/>
    <mergeCell ref="OFO41:OFP41"/>
    <mergeCell ref="OFQ41:OFR41"/>
    <mergeCell ref="OFS41:OFT41"/>
    <mergeCell ref="OFA41:OFB41"/>
    <mergeCell ref="OFC41:OFD41"/>
    <mergeCell ref="OFE41:OFF41"/>
    <mergeCell ref="OFG41:OFH41"/>
    <mergeCell ref="OFI41:OFJ41"/>
    <mergeCell ref="OEQ41:OER41"/>
    <mergeCell ref="OES41:OET41"/>
    <mergeCell ref="OEU41:OEV41"/>
    <mergeCell ref="OEW41:OEX41"/>
    <mergeCell ref="OEY41:OEZ41"/>
    <mergeCell ref="OEG41:OEH41"/>
    <mergeCell ref="OEI41:OEJ41"/>
    <mergeCell ref="OEK41:OEL41"/>
    <mergeCell ref="OEM41:OEN41"/>
    <mergeCell ref="OEO41:OEP41"/>
    <mergeCell ref="ODW41:ODX41"/>
    <mergeCell ref="ODY41:ODZ41"/>
    <mergeCell ref="OEA41:OEB41"/>
    <mergeCell ref="OEC41:OED41"/>
    <mergeCell ref="OEE41:OEF41"/>
    <mergeCell ref="ODM41:ODN41"/>
    <mergeCell ref="ODO41:ODP41"/>
    <mergeCell ref="ODQ41:ODR41"/>
    <mergeCell ref="ODS41:ODT41"/>
    <mergeCell ref="ODU41:ODV41"/>
    <mergeCell ref="OIM41:OIN41"/>
    <mergeCell ref="OIO41:OIP41"/>
    <mergeCell ref="OIQ41:OIR41"/>
    <mergeCell ref="OIS41:OIT41"/>
    <mergeCell ref="OIU41:OIV41"/>
    <mergeCell ref="OIC41:OID41"/>
    <mergeCell ref="OIE41:OIF41"/>
    <mergeCell ref="OIG41:OIH41"/>
    <mergeCell ref="OII41:OIJ41"/>
    <mergeCell ref="OIK41:OIL41"/>
    <mergeCell ref="OHS41:OHT41"/>
    <mergeCell ref="OHU41:OHV41"/>
    <mergeCell ref="OHW41:OHX41"/>
    <mergeCell ref="OHY41:OHZ41"/>
    <mergeCell ref="OIA41:OIB41"/>
    <mergeCell ref="OHI41:OHJ41"/>
    <mergeCell ref="OHK41:OHL41"/>
    <mergeCell ref="OHM41:OHN41"/>
    <mergeCell ref="OHO41:OHP41"/>
    <mergeCell ref="OHQ41:OHR41"/>
    <mergeCell ref="OGY41:OGZ41"/>
    <mergeCell ref="OHA41:OHB41"/>
    <mergeCell ref="OHC41:OHD41"/>
    <mergeCell ref="OHE41:OHF41"/>
    <mergeCell ref="OHG41:OHH41"/>
    <mergeCell ref="OGO41:OGP41"/>
    <mergeCell ref="OGQ41:OGR41"/>
    <mergeCell ref="OGS41:OGT41"/>
    <mergeCell ref="OGU41:OGV41"/>
    <mergeCell ref="OGW41:OGX41"/>
    <mergeCell ref="OGE41:OGF41"/>
    <mergeCell ref="OGG41:OGH41"/>
    <mergeCell ref="OGI41:OGJ41"/>
    <mergeCell ref="OGK41:OGL41"/>
    <mergeCell ref="OGM41:OGN41"/>
    <mergeCell ref="OLE41:OLF41"/>
    <mergeCell ref="OLG41:OLH41"/>
    <mergeCell ref="OLI41:OLJ41"/>
    <mergeCell ref="OLK41:OLL41"/>
    <mergeCell ref="OLM41:OLN41"/>
    <mergeCell ref="OKU41:OKV41"/>
    <mergeCell ref="OKW41:OKX41"/>
    <mergeCell ref="OKY41:OKZ41"/>
    <mergeCell ref="OLA41:OLB41"/>
    <mergeCell ref="OLC41:OLD41"/>
    <mergeCell ref="OKK41:OKL41"/>
    <mergeCell ref="OKM41:OKN41"/>
    <mergeCell ref="OKO41:OKP41"/>
    <mergeCell ref="OKQ41:OKR41"/>
    <mergeCell ref="OKS41:OKT41"/>
    <mergeCell ref="OKA41:OKB41"/>
    <mergeCell ref="OKC41:OKD41"/>
    <mergeCell ref="OKE41:OKF41"/>
    <mergeCell ref="OKG41:OKH41"/>
    <mergeCell ref="OKI41:OKJ41"/>
    <mergeCell ref="OJQ41:OJR41"/>
    <mergeCell ref="OJS41:OJT41"/>
    <mergeCell ref="OJU41:OJV41"/>
    <mergeCell ref="OJW41:OJX41"/>
    <mergeCell ref="OJY41:OJZ41"/>
    <mergeCell ref="OJG41:OJH41"/>
    <mergeCell ref="OJI41:OJJ41"/>
    <mergeCell ref="OJK41:OJL41"/>
    <mergeCell ref="OJM41:OJN41"/>
    <mergeCell ref="OJO41:OJP41"/>
    <mergeCell ref="OIW41:OIX41"/>
    <mergeCell ref="OIY41:OIZ41"/>
    <mergeCell ref="OJA41:OJB41"/>
    <mergeCell ref="OJC41:OJD41"/>
    <mergeCell ref="OJE41:OJF41"/>
    <mergeCell ref="ONW41:ONX41"/>
    <mergeCell ref="ONY41:ONZ41"/>
    <mergeCell ref="OOA41:OOB41"/>
    <mergeCell ref="OOC41:OOD41"/>
    <mergeCell ref="OOE41:OOF41"/>
    <mergeCell ref="ONM41:ONN41"/>
    <mergeCell ref="ONO41:ONP41"/>
    <mergeCell ref="ONQ41:ONR41"/>
    <mergeCell ref="ONS41:ONT41"/>
    <mergeCell ref="ONU41:ONV41"/>
    <mergeCell ref="ONC41:OND41"/>
    <mergeCell ref="ONE41:ONF41"/>
    <mergeCell ref="ONG41:ONH41"/>
    <mergeCell ref="ONI41:ONJ41"/>
    <mergeCell ref="ONK41:ONL41"/>
    <mergeCell ref="OMS41:OMT41"/>
    <mergeCell ref="OMU41:OMV41"/>
    <mergeCell ref="OMW41:OMX41"/>
    <mergeCell ref="OMY41:OMZ41"/>
    <mergeCell ref="ONA41:ONB41"/>
    <mergeCell ref="OMI41:OMJ41"/>
    <mergeCell ref="OMK41:OML41"/>
    <mergeCell ref="OMM41:OMN41"/>
    <mergeCell ref="OMO41:OMP41"/>
    <mergeCell ref="OMQ41:OMR41"/>
    <mergeCell ref="OLY41:OLZ41"/>
    <mergeCell ref="OMA41:OMB41"/>
    <mergeCell ref="OMC41:OMD41"/>
    <mergeCell ref="OME41:OMF41"/>
    <mergeCell ref="OMG41:OMH41"/>
    <mergeCell ref="OLO41:OLP41"/>
    <mergeCell ref="OLQ41:OLR41"/>
    <mergeCell ref="OLS41:OLT41"/>
    <mergeCell ref="OLU41:OLV41"/>
    <mergeCell ref="OLW41:OLX41"/>
    <mergeCell ref="OQO41:OQP41"/>
    <mergeCell ref="OQQ41:OQR41"/>
    <mergeCell ref="OQS41:OQT41"/>
    <mergeCell ref="OQU41:OQV41"/>
    <mergeCell ref="OQW41:OQX41"/>
    <mergeCell ref="OQE41:OQF41"/>
    <mergeCell ref="OQG41:OQH41"/>
    <mergeCell ref="OQI41:OQJ41"/>
    <mergeCell ref="OQK41:OQL41"/>
    <mergeCell ref="OQM41:OQN41"/>
    <mergeCell ref="OPU41:OPV41"/>
    <mergeCell ref="OPW41:OPX41"/>
    <mergeCell ref="OPY41:OPZ41"/>
    <mergeCell ref="OQA41:OQB41"/>
    <mergeCell ref="OQC41:OQD41"/>
    <mergeCell ref="OPK41:OPL41"/>
    <mergeCell ref="OPM41:OPN41"/>
    <mergeCell ref="OPO41:OPP41"/>
    <mergeCell ref="OPQ41:OPR41"/>
    <mergeCell ref="OPS41:OPT41"/>
    <mergeCell ref="OPA41:OPB41"/>
    <mergeCell ref="OPC41:OPD41"/>
    <mergeCell ref="OPE41:OPF41"/>
    <mergeCell ref="OPG41:OPH41"/>
    <mergeCell ref="OPI41:OPJ41"/>
    <mergeCell ref="OOQ41:OOR41"/>
    <mergeCell ref="OOS41:OOT41"/>
    <mergeCell ref="OOU41:OOV41"/>
    <mergeCell ref="OOW41:OOX41"/>
    <mergeCell ref="OOY41:OOZ41"/>
    <mergeCell ref="OOG41:OOH41"/>
    <mergeCell ref="OOI41:OOJ41"/>
    <mergeCell ref="OOK41:OOL41"/>
    <mergeCell ref="OOM41:OON41"/>
    <mergeCell ref="OOO41:OOP41"/>
    <mergeCell ref="OTG41:OTH41"/>
    <mergeCell ref="OTI41:OTJ41"/>
    <mergeCell ref="OTK41:OTL41"/>
    <mergeCell ref="OTM41:OTN41"/>
    <mergeCell ref="OTO41:OTP41"/>
    <mergeCell ref="OSW41:OSX41"/>
    <mergeCell ref="OSY41:OSZ41"/>
    <mergeCell ref="OTA41:OTB41"/>
    <mergeCell ref="OTC41:OTD41"/>
    <mergeCell ref="OTE41:OTF41"/>
    <mergeCell ref="OSM41:OSN41"/>
    <mergeCell ref="OSO41:OSP41"/>
    <mergeCell ref="OSQ41:OSR41"/>
    <mergeCell ref="OSS41:OST41"/>
    <mergeCell ref="OSU41:OSV41"/>
    <mergeCell ref="OSC41:OSD41"/>
    <mergeCell ref="OSE41:OSF41"/>
    <mergeCell ref="OSG41:OSH41"/>
    <mergeCell ref="OSI41:OSJ41"/>
    <mergeCell ref="OSK41:OSL41"/>
    <mergeCell ref="ORS41:ORT41"/>
    <mergeCell ref="ORU41:ORV41"/>
    <mergeCell ref="ORW41:ORX41"/>
    <mergeCell ref="ORY41:ORZ41"/>
    <mergeCell ref="OSA41:OSB41"/>
    <mergeCell ref="ORI41:ORJ41"/>
    <mergeCell ref="ORK41:ORL41"/>
    <mergeCell ref="ORM41:ORN41"/>
    <mergeCell ref="ORO41:ORP41"/>
    <mergeCell ref="ORQ41:ORR41"/>
    <mergeCell ref="OQY41:OQZ41"/>
    <mergeCell ref="ORA41:ORB41"/>
    <mergeCell ref="ORC41:ORD41"/>
    <mergeCell ref="ORE41:ORF41"/>
    <mergeCell ref="ORG41:ORH41"/>
    <mergeCell ref="OVY41:OVZ41"/>
    <mergeCell ref="OWA41:OWB41"/>
    <mergeCell ref="OWC41:OWD41"/>
    <mergeCell ref="OWE41:OWF41"/>
    <mergeCell ref="OWG41:OWH41"/>
    <mergeCell ref="OVO41:OVP41"/>
    <mergeCell ref="OVQ41:OVR41"/>
    <mergeCell ref="OVS41:OVT41"/>
    <mergeCell ref="OVU41:OVV41"/>
    <mergeCell ref="OVW41:OVX41"/>
    <mergeCell ref="OVE41:OVF41"/>
    <mergeCell ref="OVG41:OVH41"/>
    <mergeCell ref="OVI41:OVJ41"/>
    <mergeCell ref="OVK41:OVL41"/>
    <mergeCell ref="OVM41:OVN41"/>
    <mergeCell ref="OUU41:OUV41"/>
    <mergeCell ref="OUW41:OUX41"/>
    <mergeCell ref="OUY41:OUZ41"/>
    <mergeCell ref="OVA41:OVB41"/>
    <mergeCell ref="OVC41:OVD41"/>
    <mergeCell ref="OUK41:OUL41"/>
    <mergeCell ref="OUM41:OUN41"/>
    <mergeCell ref="OUO41:OUP41"/>
    <mergeCell ref="OUQ41:OUR41"/>
    <mergeCell ref="OUS41:OUT41"/>
    <mergeCell ref="OUA41:OUB41"/>
    <mergeCell ref="OUC41:OUD41"/>
    <mergeCell ref="OUE41:OUF41"/>
    <mergeCell ref="OUG41:OUH41"/>
    <mergeCell ref="OUI41:OUJ41"/>
    <mergeCell ref="OTQ41:OTR41"/>
    <mergeCell ref="OTS41:OTT41"/>
    <mergeCell ref="OTU41:OTV41"/>
    <mergeCell ref="OTW41:OTX41"/>
    <mergeCell ref="OTY41:OTZ41"/>
    <mergeCell ref="OYQ41:OYR41"/>
    <mergeCell ref="OYS41:OYT41"/>
    <mergeCell ref="OYU41:OYV41"/>
    <mergeCell ref="OYW41:OYX41"/>
    <mergeCell ref="OYY41:OYZ41"/>
    <mergeCell ref="OYG41:OYH41"/>
    <mergeCell ref="OYI41:OYJ41"/>
    <mergeCell ref="OYK41:OYL41"/>
    <mergeCell ref="OYM41:OYN41"/>
    <mergeCell ref="OYO41:OYP41"/>
    <mergeCell ref="OXW41:OXX41"/>
    <mergeCell ref="OXY41:OXZ41"/>
    <mergeCell ref="OYA41:OYB41"/>
    <mergeCell ref="OYC41:OYD41"/>
    <mergeCell ref="OYE41:OYF41"/>
    <mergeCell ref="OXM41:OXN41"/>
    <mergeCell ref="OXO41:OXP41"/>
    <mergeCell ref="OXQ41:OXR41"/>
    <mergeCell ref="OXS41:OXT41"/>
    <mergeCell ref="OXU41:OXV41"/>
    <mergeCell ref="OXC41:OXD41"/>
    <mergeCell ref="OXE41:OXF41"/>
    <mergeCell ref="OXG41:OXH41"/>
    <mergeCell ref="OXI41:OXJ41"/>
    <mergeCell ref="OXK41:OXL41"/>
    <mergeCell ref="OWS41:OWT41"/>
    <mergeCell ref="OWU41:OWV41"/>
    <mergeCell ref="OWW41:OWX41"/>
    <mergeCell ref="OWY41:OWZ41"/>
    <mergeCell ref="OXA41:OXB41"/>
    <mergeCell ref="OWI41:OWJ41"/>
    <mergeCell ref="OWK41:OWL41"/>
    <mergeCell ref="OWM41:OWN41"/>
    <mergeCell ref="OWO41:OWP41"/>
    <mergeCell ref="OWQ41:OWR41"/>
    <mergeCell ref="PBI41:PBJ41"/>
    <mergeCell ref="PBK41:PBL41"/>
    <mergeCell ref="PBM41:PBN41"/>
    <mergeCell ref="PBO41:PBP41"/>
    <mergeCell ref="PBQ41:PBR41"/>
    <mergeCell ref="PAY41:PAZ41"/>
    <mergeCell ref="PBA41:PBB41"/>
    <mergeCell ref="PBC41:PBD41"/>
    <mergeCell ref="PBE41:PBF41"/>
    <mergeCell ref="PBG41:PBH41"/>
    <mergeCell ref="PAO41:PAP41"/>
    <mergeCell ref="PAQ41:PAR41"/>
    <mergeCell ref="PAS41:PAT41"/>
    <mergeCell ref="PAU41:PAV41"/>
    <mergeCell ref="PAW41:PAX41"/>
    <mergeCell ref="PAE41:PAF41"/>
    <mergeCell ref="PAG41:PAH41"/>
    <mergeCell ref="PAI41:PAJ41"/>
    <mergeCell ref="PAK41:PAL41"/>
    <mergeCell ref="PAM41:PAN41"/>
    <mergeCell ref="OZU41:OZV41"/>
    <mergeCell ref="OZW41:OZX41"/>
    <mergeCell ref="OZY41:OZZ41"/>
    <mergeCell ref="PAA41:PAB41"/>
    <mergeCell ref="PAC41:PAD41"/>
    <mergeCell ref="OZK41:OZL41"/>
    <mergeCell ref="OZM41:OZN41"/>
    <mergeCell ref="OZO41:OZP41"/>
    <mergeCell ref="OZQ41:OZR41"/>
    <mergeCell ref="OZS41:OZT41"/>
    <mergeCell ref="OZA41:OZB41"/>
    <mergeCell ref="OZC41:OZD41"/>
    <mergeCell ref="OZE41:OZF41"/>
    <mergeCell ref="OZG41:OZH41"/>
    <mergeCell ref="OZI41:OZJ41"/>
    <mergeCell ref="PEA41:PEB41"/>
    <mergeCell ref="PEC41:PED41"/>
    <mergeCell ref="PEE41:PEF41"/>
    <mergeCell ref="PEG41:PEH41"/>
    <mergeCell ref="PEI41:PEJ41"/>
    <mergeCell ref="PDQ41:PDR41"/>
    <mergeCell ref="PDS41:PDT41"/>
    <mergeCell ref="PDU41:PDV41"/>
    <mergeCell ref="PDW41:PDX41"/>
    <mergeCell ref="PDY41:PDZ41"/>
    <mergeCell ref="PDG41:PDH41"/>
    <mergeCell ref="PDI41:PDJ41"/>
    <mergeCell ref="PDK41:PDL41"/>
    <mergeCell ref="PDM41:PDN41"/>
    <mergeCell ref="PDO41:PDP41"/>
    <mergeCell ref="PCW41:PCX41"/>
    <mergeCell ref="PCY41:PCZ41"/>
    <mergeCell ref="PDA41:PDB41"/>
    <mergeCell ref="PDC41:PDD41"/>
    <mergeCell ref="PDE41:PDF41"/>
    <mergeCell ref="PCM41:PCN41"/>
    <mergeCell ref="PCO41:PCP41"/>
    <mergeCell ref="PCQ41:PCR41"/>
    <mergeCell ref="PCS41:PCT41"/>
    <mergeCell ref="PCU41:PCV41"/>
    <mergeCell ref="PCC41:PCD41"/>
    <mergeCell ref="PCE41:PCF41"/>
    <mergeCell ref="PCG41:PCH41"/>
    <mergeCell ref="PCI41:PCJ41"/>
    <mergeCell ref="PCK41:PCL41"/>
    <mergeCell ref="PBS41:PBT41"/>
    <mergeCell ref="PBU41:PBV41"/>
    <mergeCell ref="PBW41:PBX41"/>
    <mergeCell ref="PBY41:PBZ41"/>
    <mergeCell ref="PCA41:PCB41"/>
    <mergeCell ref="PGS41:PGT41"/>
    <mergeCell ref="PGU41:PGV41"/>
    <mergeCell ref="PGW41:PGX41"/>
    <mergeCell ref="PGY41:PGZ41"/>
    <mergeCell ref="PHA41:PHB41"/>
    <mergeCell ref="PGI41:PGJ41"/>
    <mergeCell ref="PGK41:PGL41"/>
    <mergeCell ref="PGM41:PGN41"/>
    <mergeCell ref="PGO41:PGP41"/>
    <mergeCell ref="PGQ41:PGR41"/>
    <mergeCell ref="PFY41:PFZ41"/>
    <mergeCell ref="PGA41:PGB41"/>
    <mergeCell ref="PGC41:PGD41"/>
    <mergeCell ref="PGE41:PGF41"/>
    <mergeCell ref="PGG41:PGH41"/>
    <mergeCell ref="PFO41:PFP41"/>
    <mergeCell ref="PFQ41:PFR41"/>
    <mergeCell ref="PFS41:PFT41"/>
    <mergeCell ref="PFU41:PFV41"/>
    <mergeCell ref="PFW41:PFX41"/>
    <mergeCell ref="PFE41:PFF41"/>
    <mergeCell ref="PFG41:PFH41"/>
    <mergeCell ref="PFI41:PFJ41"/>
    <mergeCell ref="PFK41:PFL41"/>
    <mergeCell ref="PFM41:PFN41"/>
    <mergeCell ref="PEU41:PEV41"/>
    <mergeCell ref="PEW41:PEX41"/>
    <mergeCell ref="PEY41:PEZ41"/>
    <mergeCell ref="PFA41:PFB41"/>
    <mergeCell ref="PFC41:PFD41"/>
    <mergeCell ref="PEK41:PEL41"/>
    <mergeCell ref="PEM41:PEN41"/>
    <mergeCell ref="PEO41:PEP41"/>
    <mergeCell ref="PEQ41:PER41"/>
    <mergeCell ref="PES41:PET41"/>
    <mergeCell ref="PJK41:PJL41"/>
    <mergeCell ref="PJM41:PJN41"/>
    <mergeCell ref="PJO41:PJP41"/>
    <mergeCell ref="PJQ41:PJR41"/>
    <mergeCell ref="PJS41:PJT41"/>
    <mergeCell ref="PJA41:PJB41"/>
    <mergeCell ref="PJC41:PJD41"/>
    <mergeCell ref="PJE41:PJF41"/>
    <mergeCell ref="PJG41:PJH41"/>
    <mergeCell ref="PJI41:PJJ41"/>
    <mergeCell ref="PIQ41:PIR41"/>
    <mergeCell ref="PIS41:PIT41"/>
    <mergeCell ref="PIU41:PIV41"/>
    <mergeCell ref="PIW41:PIX41"/>
    <mergeCell ref="PIY41:PIZ41"/>
    <mergeCell ref="PIG41:PIH41"/>
    <mergeCell ref="PII41:PIJ41"/>
    <mergeCell ref="PIK41:PIL41"/>
    <mergeCell ref="PIM41:PIN41"/>
    <mergeCell ref="PIO41:PIP41"/>
    <mergeCell ref="PHW41:PHX41"/>
    <mergeCell ref="PHY41:PHZ41"/>
    <mergeCell ref="PIA41:PIB41"/>
    <mergeCell ref="PIC41:PID41"/>
    <mergeCell ref="PIE41:PIF41"/>
    <mergeCell ref="PHM41:PHN41"/>
    <mergeCell ref="PHO41:PHP41"/>
    <mergeCell ref="PHQ41:PHR41"/>
    <mergeCell ref="PHS41:PHT41"/>
    <mergeCell ref="PHU41:PHV41"/>
    <mergeCell ref="PHC41:PHD41"/>
    <mergeCell ref="PHE41:PHF41"/>
    <mergeCell ref="PHG41:PHH41"/>
    <mergeCell ref="PHI41:PHJ41"/>
    <mergeCell ref="PHK41:PHL41"/>
    <mergeCell ref="PMC41:PMD41"/>
    <mergeCell ref="PME41:PMF41"/>
    <mergeCell ref="PMG41:PMH41"/>
    <mergeCell ref="PMI41:PMJ41"/>
    <mergeCell ref="PMK41:PML41"/>
    <mergeCell ref="PLS41:PLT41"/>
    <mergeCell ref="PLU41:PLV41"/>
    <mergeCell ref="PLW41:PLX41"/>
    <mergeCell ref="PLY41:PLZ41"/>
    <mergeCell ref="PMA41:PMB41"/>
    <mergeCell ref="PLI41:PLJ41"/>
    <mergeCell ref="PLK41:PLL41"/>
    <mergeCell ref="PLM41:PLN41"/>
    <mergeCell ref="PLO41:PLP41"/>
    <mergeCell ref="PLQ41:PLR41"/>
    <mergeCell ref="PKY41:PKZ41"/>
    <mergeCell ref="PLA41:PLB41"/>
    <mergeCell ref="PLC41:PLD41"/>
    <mergeCell ref="PLE41:PLF41"/>
    <mergeCell ref="PLG41:PLH41"/>
    <mergeCell ref="PKO41:PKP41"/>
    <mergeCell ref="PKQ41:PKR41"/>
    <mergeCell ref="PKS41:PKT41"/>
    <mergeCell ref="PKU41:PKV41"/>
    <mergeCell ref="PKW41:PKX41"/>
    <mergeCell ref="PKE41:PKF41"/>
    <mergeCell ref="PKG41:PKH41"/>
    <mergeCell ref="PKI41:PKJ41"/>
    <mergeCell ref="PKK41:PKL41"/>
    <mergeCell ref="PKM41:PKN41"/>
    <mergeCell ref="PJU41:PJV41"/>
    <mergeCell ref="PJW41:PJX41"/>
    <mergeCell ref="PJY41:PJZ41"/>
    <mergeCell ref="PKA41:PKB41"/>
    <mergeCell ref="PKC41:PKD41"/>
    <mergeCell ref="POU41:POV41"/>
    <mergeCell ref="POW41:POX41"/>
    <mergeCell ref="POY41:POZ41"/>
    <mergeCell ref="PPA41:PPB41"/>
    <mergeCell ref="PPC41:PPD41"/>
    <mergeCell ref="POK41:POL41"/>
    <mergeCell ref="POM41:PON41"/>
    <mergeCell ref="POO41:POP41"/>
    <mergeCell ref="POQ41:POR41"/>
    <mergeCell ref="POS41:POT41"/>
    <mergeCell ref="POA41:POB41"/>
    <mergeCell ref="POC41:POD41"/>
    <mergeCell ref="POE41:POF41"/>
    <mergeCell ref="POG41:POH41"/>
    <mergeCell ref="POI41:POJ41"/>
    <mergeCell ref="PNQ41:PNR41"/>
    <mergeCell ref="PNS41:PNT41"/>
    <mergeCell ref="PNU41:PNV41"/>
    <mergeCell ref="PNW41:PNX41"/>
    <mergeCell ref="PNY41:PNZ41"/>
    <mergeCell ref="PNG41:PNH41"/>
    <mergeCell ref="PNI41:PNJ41"/>
    <mergeCell ref="PNK41:PNL41"/>
    <mergeCell ref="PNM41:PNN41"/>
    <mergeCell ref="PNO41:PNP41"/>
    <mergeCell ref="PMW41:PMX41"/>
    <mergeCell ref="PMY41:PMZ41"/>
    <mergeCell ref="PNA41:PNB41"/>
    <mergeCell ref="PNC41:PND41"/>
    <mergeCell ref="PNE41:PNF41"/>
    <mergeCell ref="PMM41:PMN41"/>
    <mergeCell ref="PMO41:PMP41"/>
    <mergeCell ref="PMQ41:PMR41"/>
    <mergeCell ref="PMS41:PMT41"/>
    <mergeCell ref="PMU41:PMV41"/>
    <mergeCell ref="PRM41:PRN41"/>
    <mergeCell ref="PRO41:PRP41"/>
    <mergeCell ref="PRQ41:PRR41"/>
    <mergeCell ref="PRS41:PRT41"/>
    <mergeCell ref="PRU41:PRV41"/>
    <mergeCell ref="PRC41:PRD41"/>
    <mergeCell ref="PRE41:PRF41"/>
    <mergeCell ref="PRG41:PRH41"/>
    <mergeCell ref="PRI41:PRJ41"/>
    <mergeCell ref="PRK41:PRL41"/>
    <mergeCell ref="PQS41:PQT41"/>
    <mergeCell ref="PQU41:PQV41"/>
    <mergeCell ref="PQW41:PQX41"/>
    <mergeCell ref="PQY41:PQZ41"/>
    <mergeCell ref="PRA41:PRB41"/>
    <mergeCell ref="PQI41:PQJ41"/>
    <mergeCell ref="PQK41:PQL41"/>
    <mergeCell ref="PQM41:PQN41"/>
    <mergeCell ref="PQO41:PQP41"/>
    <mergeCell ref="PQQ41:PQR41"/>
    <mergeCell ref="PPY41:PPZ41"/>
    <mergeCell ref="PQA41:PQB41"/>
    <mergeCell ref="PQC41:PQD41"/>
    <mergeCell ref="PQE41:PQF41"/>
    <mergeCell ref="PQG41:PQH41"/>
    <mergeCell ref="PPO41:PPP41"/>
    <mergeCell ref="PPQ41:PPR41"/>
    <mergeCell ref="PPS41:PPT41"/>
    <mergeCell ref="PPU41:PPV41"/>
    <mergeCell ref="PPW41:PPX41"/>
    <mergeCell ref="PPE41:PPF41"/>
    <mergeCell ref="PPG41:PPH41"/>
    <mergeCell ref="PPI41:PPJ41"/>
    <mergeCell ref="PPK41:PPL41"/>
    <mergeCell ref="PPM41:PPN41"/>
    <mergeCell ref="PUE41:PUF41"/>
    <mergeCell ref="PUG41:PUH41"/>
    <mergeCell ref="PUI41:PUJ41"/>
    <mergeCell ref="PUK41:PUL41"/>
    <mergeCell ref="PUM41:PUN41"/>
    <mergeCell ref="PTU41:PTV41"/>
    <mergeCell ref="PTW41:PTX41"/>
    <mergeCell ref="PTY41:PTZ41"/>
    <mergeCell ref="PUA41:PUB41"/>
    <mergeCell ref="PUC41:PUD41"/>
    <mergeCell ref="PTK41:PTL41"/>
    <mergeCell ref="PTM41:PTN41"/>
    <mergeCell ref="PTO41:PTP41"/>
    <mergeCell ref="PTQ41:PTR41"/>
    <mergeCell ref="PTS41:PTT41"/>
    <mergeCell ref="PTA41:PTB41"/>
    <mergeCell ref="PTC41:PTD41"/>
    <mergeCell ref="PTE41:PTF41"/>
    <mergeCell ref="PTG41:PTH41"/>
    <mergeCell ref="PTI41:PTJ41"/>
    <mergeCell ref="PSQ41:PSR41"/>
    <mergeCell ref="PSS41:PST41"/>
    <mergeCell ref="PSU41:PSV41"/>
    <mergeCell ref="PSW41:PSX41"/>
    <mergeCell ref="PSY41:PSZ41"/>
    <mergeCell ref="PSG41:PSH41"/>
    <mergeCell ref="PSI41:PSJ41"/>
    <mergeCell ref="PSK41:PSL41"/>
    <mergeCell ref="PSM41:PSN41"/>
    <mergeCell ref="PSO41:PSP41"/>
    <mergeCell ref="PRW41:PRX41"/>
    <mergeCell ref="PRY41:PRZ41"/>
    <mergeCell ref="PSA41:PSB41"/>
    <mergeCell ref="PSC41:PSD41"/>
    <mergeCell ref="PSE41:PSF41"/>
    <mergeCell ref="PWW41:PWX41"/>
    <mergeCell ref="PWY41:PWZ41"/>
    <mergeCell ref="PXA41:PXB41"/>
    <mergeCell ref="PXC41:PXD41"/>
    <mergeCell ref="PXE41:PXF41"/>
    <mergeCell ref="PWM41:PWN41"/>
    <mergeCell ref="PWO41:PWP41"/>
    <mergeCell ref="PWQ41:PWR41"/>
    <mergeCell ref="PWS41:PWT41"/>
    <mergeCell ref="PWU41:PWV41"/>
    <mergeCell ref="PWC41:PWD41"/>
    <mergeCell ref="PWE41:PWF41"/>
    <mergeCell ref="PWG41:PWH41"/>
    <mergeCell ref="PWI41:PWJ41"/>
    <mergeCell ref="PWK41:PWL41"/>
    <mergeCell ref="PVS41:PVT41"/>
    <mergeCell ref="PVU41:PVV41"/>
    <mergeCell ref="PVW41:PVX41"/>
    <mergeCell ref="PVY41:PVZ41"/>
    <mergeCell ref="PWA41:PWB41"/>
    <mergeCell ref="PVI41:PVJ41"/>
    <mergeCell ref="PVK41:PVL41"/>
    <mergeCell ref="PVM41:PVN41"/>
    <mergeCell ref="PVO41:PVP41"/>
    <mergeCell ref="PVQ41:PVR41"/>
    <mergeCell ref="PUY41:PUZ41"/>
    <mergeCell ref="PVA41:PVB41"/>
    <mergeCell ref="PVC41:PVD41"/>
    <mergeCell ref="PVE41:PVF41"/>
    <mergeCell ref="PVG41:PVH41"/>
    <mergeCell ref="PUO41:PUP41"/>
    <mergeCell ref="PUQ41:PUR41"/>
    <mergeCell ref="PUS41:PUT41"/>
    <mergeCell ref="PUU41:PUV41"/>
    <mergeCell ref="PUW41:PUX41"/>
    <mergeCell ref="PZO41:PZP41"/>
    <mergeCell ref="PZQ41:PZR41"/>
    <mergeCell ref="PZS41:PZT41"/>
    <mergeCell ref="PZU41:PZV41"/>
    <mergeCell ref="PZW41:PZX41"/>
    <mergeCell ref="PZE41:PZF41"/>
    <mergeCell ref="PZG41:PZH41"/>
    <mergeCell ref="PZI41:PZJ41"/>
    <mergeCell ref="PZK41:PZL41"/>
    <mergeCell ref="PZM41:PZN41"/>
    <mergeCell ref="PYU41:PYV41"/>
    <mergeCell ref="PYW41:PYX41"/>
    <mergeCell ref="PYY41:PYZ41"/>
    <mergeCell ref="PZA41:PZB41"/>
    <mergeCell ref="PZC41:PZD41"/>
    <mergeCell ref="PYK41:PYL41"/>
    <mergeCell ref="PYM41:PYN41"/>
    <mergeCell ref="PYO41:PYP41"/>
    <mergeCell ref="PYQ41:PYR41"/>
    <mergeCell ref="PYS41:PYT41"/>
    <mergeCell ref="PYA41:PYB41"/>
    <mergeCell ref="PYC41:PYD41"/>
    <mergeCell ref="PYE41:PYF41"/>
    <mergeCell ref="PYG41:PYH41"/>
    <mergeCell ref="PYI41:PYJ41"/>
    <mergeCell ref="PXQ41:PXR41"/>
    <mergeCell ref="PXS41:PXT41"/>
    <mergeCell ref="PXU41:PXV41"/>
    <mergeCell ref="PXW41:PXX41"/>
    <mergeCell ref="PXY41:PXZ41"/>
    <mergeCell ref="PXG41:PXH41"/>
    <mergeCell ref="PXI41:PXJ41"/>
    <mergeCell ref="PXK41:PXL41"/>
    <mergeCell ref="PXM41:PXN41"/>
    <mergeCell ref="PXO41:PXP41"/>
    <mergeCell ref="QCG41:QCH41"/>
    <mergeCell ref="QCI41:QCJ41"/>
    <mergeCell ref="QCK41:QCL41"/>
    <mergeCell ref="QCM41:QCN41"/>
    <mergeCell ref="QCO41:QCP41"/>
    <mergeCell ref="QBW41:QBX41"/>
    <mergeCell ref="QBY41:QBZ41"/>
    <mergeCell ref="QCA41:QCB41"/>
    <mergeCell ref="QCC41:QCD41"/>
    <mergeCell ref="QCE41:QCF41"/>
    <mergeCell ref="QBM41:QBN41"/>
    <mergeCell ref="QBO41:QBP41"/>
    <mergeCell ref="QBQ41:QBR41"/>
    <mergeCell ref="QBS41:QBT41"/>
    <mergeCell ref="QBU41:QBV41"/>
    <mergeCell ref="QBC41:QBD41"/>
    <mergeCell ref="QBE41:QBF41"/>
    <mergeCell ref="QBG41:QBH41"/>
    <mergeCell ref="QBI41:QBJ41"/>
    <mergeCell ref="QBK41:QBL41"/>
    <mergeCell ref="QAS41:QAT41"/>
    <mergeCell ref="QAU41:QAV41"/>
    <mergeCell ref="QAW41:QAX41"/>
    <mergeCell ref="QAY41:QAZ41"/>
    <mergeCell ref="QBA41:QBB41"/>
    <mergeCell ref="QAI41:QAJ41"/>
    <mergeCell ref="QAK41:QAL41"/>
    <mergeCell ref="QAM41:QAN41"/>
    <mergeCell ref="QAO41:QAP41"/>
    <mergeCell ref="QAQ41:QAR41"/>
    <mergeCell ref="PZY41:PZZ41"/>
    <mergeCell ref="QAA41:QAB41"/>
    <mergeCell ref="QAC41:QAD41"/>
    <mergeCell ref="QAE41:QAF41"/>
    <mergeCell ref="QAG41:QAH41"/>
    <mergeCell ref="QEY41:QEZ41"/>
    <mergeCell ref="QFA41:QFB41"/>
    <mergeCell ref="QFC41:QFD41"/>
    <mergeCell ref="QFE41:QFF41"/>
    <mergeCell ref="QFG41:QFH41"/>
    <mergeCell ref="QEO41:QEP41"/>
    <mergeCell ref="QEQ41:QER41"/>
    <mergeCell ref="QES41:QET41"/>
    <mergeCell ref="QEU41:QEV41"/>
    <mergeCell ref="QEW41:QEX41"/>
    <mergeCell ref="QEE41:QEF41"/>
    <mergeCell ref="QEG41:QEH41"/>
    <mergeCell ref="QEI41:QEJ41"/>
    <mergeCell ref="QEK41:QEL41"/>
    <mergeCell ref="QEM41:QEN41"/>
    <mergeCell ref="QDU41:QDV41"/>
    <mergeCell ref="QDW41:QDX41"/>
    <mergeCell ref="QDY41:QDZ41"/>
    <mergeCell ref="QEA41:QEB41"/>
    <mergeCell ref="QEC41:QED41"/>
    <mergeCell ref="QDK41:QDL41"/>
    <mergeCell ref="QDM41:QDN41"/>
    <mergeCell ref="QDO41:QDP41"/>
    <mergeCell ref="QDQ41:QDR41"/>
    <mergeCell ref="QDS41:QDT41"/>
    <mergeCell ref="QDA41:QDB41"/>
    <mergeCell ref="QDC41:QDD41"/>
    <mergeCell ref="QDE41:QDF41"/>
    <mergeCell ref="QDG41:QDH41"/>
    <mergeCell ref="QDI41:QDJ41"/>
    <mergeCell ref="QCQ41:QCR41"/>
    <mergeCell ref="QCS41:QCT41"/>
    <mergeCell ref="QCU41:QCV41"/>
    <mergeCell ref="QCW41:QCX41"/>
    <mergeCell ref="QCY41:QCZ41"/>
    <mergeCell ref="QHQ41:QHR41"/>
    <mergeCell ref="QHS41:QHT41"/>
    <mergeCell ref="QHU41:QHV41"/>
    <mergeCell ref="QHW41:QHX41"/>
    <mergeCell ref="QHY41:QHZ41"/>
    <mergeCell ref="QHG41:QHH41"/>
    <mergeCell ref="QHI41:QHJ41"/>
    <mergeCell ref="QHK41:QHL41"/>
    <mergeCell ref="QHM41:QHN41"/>
    <mergeCell ref="QHO41:QHP41"/>
    <mergeCell ref="QGW41:QGX41"/>
    <mergeCell ref="QGY41:QGZ41"/>
    <mergeCell ref="QHA41:QHB41"/>
    <mergeCell ref="QHC41:QHD41"/>
    <mergeCell ref="QHE41:QHF41"/>
    <mergeCell ref="QGM41:QGN41"/>
    <mergeCell ref="QGO41:QGP41"/>
    <mergeCell ref="QGQ41:QGR41"/>
    <mergeCell ref="QGS41:QGT41"/>
    <mergeCell ref="QGU41:QGV41"/>
    <mergeCell ref="QGC41:QGD41"/>
    <mergeCell ref="QGE41:QGF41"/>
    <mergeCell ref="QGG41:QGH41"/>
    <mergeCell ref="QGI41:QGJ41"/>
    <mergeCell ref="QGK41:QGL41"/>
    <mergeCell ref="QFS41:QFT41"/>
    <mergeCell ref="QFU41:QFV41"/>
    <mergeCell ref="QFW41:QFX41"/>
    <mergeCell ref="QFY41:QFZ41"/>
    <mergeCell ref="QGA41:QGB41"/>
    <mergeCell ref="QFI41:QFJ41"/>
    <mergeCell ref="QFK41:QFL41"/>
    <mergeCell ref="QFM41:QFN41"/>
    <mergeCell ref="QFO41:QFP41"/>
    <mergeCell ref="QFQ41:QFR41"/>
    <mergeCell ref="QKI41:QKJ41"/>
    <mergeCell ref="QKK41:QKL41"/>
    <mergeCell ref="QKM41:QKN41"/>
    <mergeCell ref="QKO41:QKP41"/>
    <mergeCell ref="QKQ41:QKR41"/>
    <mergeCell ref="QJY41:QJZ41"/>
    <mergeCell ref="QKA41:QKB41"/>
    <mergeCell ref="QKC41:QKD41"/>
    <mergeCell ref="QKE41:QKF41"/>
    <mergeCell ref="QKG41:QKH41"/>
    <mergeCell ref="QJO41:QJP41"/>
    <mergeCell ref="QJQ41:QJR41"/>
    <mergeCell ref="QJS41:QJT41"/>
    <mergeCell ref="QJU41:QJV41"/>
    <mergeCell ref="QJW41:QJX41"/>
    <mergeCell ref="QJE41:QJF41"/>
    <mergeCell ref="QJG41:QJH41"/>
    <mergeCell ref="QJI41:QJJ41"/>
    <mergeCell ref="QJK41:QJL41"/>
    <mergeCell ref="QJM41:QJN41"/>
    <mergeCell ref="QIU41:QIV41"/>
    <mergeCell ref="QIW41:QIX41"/>
    <mergeCell ref="QIY41:QIZ41"/>
    <mergeCell ref="QJA41:QJB41"/>
    <mergeCell ref="QJC41:QJD41"/>
    <mergeCell ref="QIK41:QIL41"/>
    <mergeCell ref="QIM41:QIN41"/>
    <mergeCell ref="QIO41:QIP41"/>
    <mergeCell ref="QIQ41:QIR41"/>
    <mergeCell ref="QIS41:QIT41"/>
    <mergeCell ref="QIA41:QIB41"/>
    <mergeCell ref="QIC41:QID41"/>
    <mergeCell ref="QIE41:QIF41"/>
    <mergeCell ref="QIG41:QIH41"/>
    <mergeCell ref="QII41:QIJ41"/>
    <mergeCell ref="QNA41:QNB41"/>
    <mergeCell ref="QNC41:QND41"/>
    <mergeCell ref="QNE41:QNF41"/>
    <mergeCell ref="QNG41:QNH41"/>
    <mergeCell ref="QNI41:QNJ41"/>
    <mergeCell ref="QMQ41:QMR41"/>
    <mergeCell ref="QMS41:QMT41"/>
    <mergeCell ref="QMU41:QMV41"/>
    <mergeCell ref="QMW41:QMX41"/>
    <mergeCell ref="QMY41:QMZ41"/>
    <mergeCell ref="QMG41:QMH41"/>
    <mergeCell ref="QMI41:QMJ41"/>
    <mergeCell ref="QMK41:QML41"/>
    <mergeCell ref="QMM41:QMN41"/>
    <mergeCell ref="QMO41:QMP41"/>
    <mergeCell ref="QLW41:QLX41"/>
    <mergeCell ref="QLY41:QLZ41"/>
    <mergeCell ref="QMA41:QMB41"/>
    <mergeCell ref="QMC41:QMD41"/>
    <mergeCell ref="QME41:QMF41"/>
    <mergeCell ref="QLM41:QLN41"/>
    <mergeCell ref="QLO41:QLP41"/>
    <mergeCell ref="QLQ41:QLR41"/>
    <mergeCell ref="QLS41:QLT41"/>
    <mergeCell ref="QLU41:QLV41"/>
    <mergeCell ref="QLC41:QLD41"/>
    <mergeCell ref="QLE41:QLF41"/>
    <mergeCell ref="QLG41:QLH41"/>
    <mergeCell ref="QLI41:QLJ41"/>
    <mergeCell ref="QLK41:QLL41"/>
    <mergeCell ref="QKS41:QKT41"/>
    <mergeCell ref="QKU41:QKV41"/>
    <mergeCell ref="QKW41:QKX41"/>
    <mergeCell ref="QKY41:QKZ41"/>
    <mergeCell ref="QLA41:QLB41"/>
    <mergeCell ref="QPS41:QPT41"/>
    <mergeCell ref="QPU41:QPV41"/>
    <mergeCell ref="QPW41:QPX41"/>
    <mergeCell ref="QPY41:QPZ41"/>
    <mergeCell ref="QQA41:QQB41"/>
    <mergeCell ref="QPI41:QPJ41"/>
    <mergeCell ref="QPK41:QPL41"/>
    <mergeCell ref="QPM41:QPN41"/>
    <mergeCell ref="QPO41:QPP41"/>
    <mergeCell ref="QPQ41:QPR41"/>
    <mergeCell ref="QOY41:QOZ41"/>
    <mergeCell ref="QPA41:QPB41"/>
    <mergeCell ref="QPC41:QPD41"/>
    <mergeCell ref="QPE41:QPF41"/>
    <mergeCell ref="QPG41:QPH41"/>
    <mergeCell ref="QOO41:QOP41"/>
    <mergeCell ref="QOQ41:QOR41"/>
    <mergeCell ref="QOS41:QOT41"/>
    <mergeCell ref="QOU41:QOV41"/>
    <mergeCell ref="QOW41:QOX41"/>
    <mergeCell ref="QOE41:QOF41"/>
    <mergeCell ref="QOG41:QOH41"/>
    <mergeCell ref="QOI41:QOJ41"/>
    <mergeCell ref="QOK41:QOL41"/>
    <mergeCell ref="QOM41:QON41"/>
    <mergeCell ref="QNU41:QNV41"/>
    <mergeCell ref="QNW41:QNX41"/>
    <mergeCell ref="QNY41:QNZ41"/>
    <mergeCell ref="QOA41:QOB41"/>
    <mergeCell ref="QOC41:QOD41"/>
    <mergeCell ref="QNK41:QNL41"/>
    <mergeCell ref="QNM41:QNN41"/>
    <mergeCell ref="QNO41:QNP41"/>
    <mergeCell ref="QNQ41:QNR41"/>
    <mergeCell ref="QNS41:QNT41"/>
    <mergeCell ref="QSK41:QSL41"/>
    <mergeCell ref="QSM41:QSN41"/>
    <mergeCell ref="QSO41:QSP41"/>
    <mergeCell ref="QSQ41:QSR41"/>
    <mergeCell ref="QSS41:QST41"/>
    <mergeCell ref="QSA41:QSB41"/>
    <mergeCell ref="QSC41:QSD41"/>
    <mergeCell ref="QSE41:QSF41"/>
    <mergeCell ref="QSG41:QSH41"/>
    <mergeCell ref="QSI41:QSJ41"/>
    <mergeCell ref="QRQ41:QRR41"/>
    <mergeCell ref="QRS41:QRT41"/>
    <mergeCell ref="QRU41:QRV41"/>
    <mergeCell ref="QRW41:QRX41"/>
    <mergeCell ref="QRY41:QRZ41"/>
    <mergeCell ref="QRG41:QRH41"/>
    <mergeCell ref="QRI41:QRJ41"/>
    <mergeCell ref="QRK41:QRL41"/>
    <mergeCell ref="QRM41:QRN41"/>
    <mergeCell ref="QRO41:QRP41"/>
    <mergeCell ref="QQW41:QQX41"/>
    <mergeCell ref="QQY41:QQZ41"/>
    <mergeCell ref="QRA41:QRB41"/>
    <mergeCell ref="QRC41:QRD41"/>
    <mergeCell ref="QRE41:QRF41"/>
    <mergeCell ref="QQM41:QQN41"/>
    <mergeCell ref="QQO41:QQP41"/>
    <mergeCell ref="QQQ41:QQR41"/>
    <mergeCell ref="QQS41:QQT41"/>
    <mergeCell ref="QQU41:QQV41"/>
    <mergeCell ref="QQC41:QQD41"/>
    <mergeCell ref="QQE41:QQF41"/>
    <mergeCell ref="QQG41:QQH41"/>
    <mergeCell ref="QQI41:QQJ41"/>
    <mergeCell ref="QQK41:QQL41"/>
    <mergeCell ref="QVC41:QVD41"/>
    <mergeCell ref="QVE41:QVF41"/>
    <mergeCell ref="QVG41:QVH41"/>
    <mergeCell ref="QVI41:QVJ41"/>
    <mergeCell ref="QVK41:QVL41"/>
    <mergeCell ref="QUS41:QUT41"/>
    <mergeCell ref="QUU41:QUV41"/>
    <mergeCell ref="QUW41:QUX41"/>
    <mergeCell ref="QUY41:QUZ41"/>
    <mergeCell ref="QVA41:QVB41"/>
    <mergeCell ref="QUI41:QUJ41"/>
    <mergeCell ref="QUK41:QUL41"/>
    <mergeCell ref="QUM41:QUN41"/>
    <mergeCell ref="QUO41:QUP41"/>
    <mergeCell ref="QUQ41:QUR41"/>
    <mergeCell ref="QTY41:QTZ41"/>
    <mergeCell ref="QUA41:QUB41"/>
    <mergeCell ref="QUC41:QUD41"/>
    <mergeCell ref="QUE41:QUF41"/>
    <mergeCell ref="QUG41:QUH41"/>
    <mergeCell ref="QTO41:QTP41"/>
    <mergeCell ref="QTQ41:QTR41"/>
    <mergeCell ref="QTS41:QTT41"/>
    <mergeCell ref="QTU41:QTV41"/>
    <mergeCell ref="QTW41:QTX41"/>
    <mergeCell ref="QTE41:QTF41"/>
    <mergeCell ref="QTG41:QTH41"/>
    <mergeCell ref="QTI41:QTJ41"/>
    <mergeCell ref="QTK41:QTL41"/>
    <mergeCell ref="QTM41:QTN41"/>
    <mergeCell ref="QSU41:QSV41"/>
    <mergeCell ref="QSW41:QSX41"/>
    <mergeCell ref="QSY41:QSZ41"/>
    <mergeCell ref="QTA41:QTB41"/>
    <mergeCell ref="QTC41:QTD41"/>
    <mergeCell ref="QXU41:QXV41"/>
    <mergeCell ref="QXW41:QXX41"/>
    <mergeCell ref="QXY41:QXZ41"/>
    <mergeCell ref="QYA41:QYB41"/>
    <mergeCell ref="QYC41:QYD41"/>
    <mergeCell ref="QXK41:QXL41"/>
    <mergeCell ref="QXM41:QXN41"/>
    <mergeCell ref="QXO41:QXP41"/>
    <mergeCell ref="QXQ41:QXR41"/>
    <mergeCell ref="QXS41:QXT41"/>
    <mergeCell ref="QXA41:QXB41"/>
    <mergeCell ref="QXC41:QXD41"/>
    <mergeCell ref="QXE41:QXF41"/>
    <mergeCell ref="QXG41:QXH41"/>
    <mergeCell ref="QXI41:QXJ41"/>
    <mergeCell ref="QWQ41:QWR41"/>
    <mergeCell ref="QWS41:QWT41"/>
    <mergeCell ref="QWU41:QWV41"/>
    <mergeCell ref="QWW41:QWX41"/>
    <mergeCell ref="QWY41:QWZ41"/>
    <mergeCell ref="QWG41:QWH41"/>
    <mergeCell ref="QWI41:QWJ41"/>
    <mergeCell ref="QWK41:QWL41"/>
    <mergeCell ref="QWM41:QWN41"/>
    <mergeCell ref="QWO41:QWP41"/>
    <mergeCell ref="QVW41:QVX41"/>
    <mergeCell ref="QVY41:QVZ41"/>
    <mergeCell ref="QWA41:QWB41"/>
    <mergeCell ref="QWC41:QWD41"/>
    <mergeCell ref="QWE41:QWF41"/>
    <mergeCell ref="QVM41:QVN41"/>
    <mergeCell ref="QVO41:QVP41"/>
    <mergeCell ref="QVQ41:QVR41"/>
    <mergeCell ref="QVS41:QVT41"/>
    <mergeCell ref="QVU41:QVV41"/>
    <mergeCell ref="RAM41:RAN41"/>
    <mergeCell ref="RAO41:RAP41"/>
    <mergeCell ref="RAQ41:RAR41"/>
    <mergeCell ref="RAS41:RAT41"/>
    <mergeCell ref="RAU41:RAV41"/>
    <mergeCell ref="RAC41:RAD41"/>
    <mergeCell ref="RAE41:RAF41"/>
    <mergeCell ref="RAG41:RAH41"/>
    <mergeCell ref="RAI41:RAJ41"/>
    <mergeCell ref="RAK41:RAL41"/>
    <mergeCell ref="QZS41:QZT41"/>
    <mergeCell ref="QZU41:QZV41"/>
    <mergeCell ref="QZW41:QZX41"/>
    <mergeCell ref="QZY41:QZZ41"/>
    <mergeCell ref="RAA41:RAB41"/>
    <mergeCell ref="QZI41:QZJ41"/>
    <mergeCell ref="QZK41:QZL41"/>
    <mergeCell ref="QZM41:QZN41"/>
    <mergeCell ref="QZO41:QZP41"/>
    <mergeCell ref="QZQ41:QZR41"/>
    <mergeCell ref="QYY41:QYZ41"/>
    <mergeCell ref="QZA41:QZB41"/>
    <mergeCell ref="QZC41:QZD41"/>
    <mergeCell ref="QZE41:QZF41"/>
    <mergeCell ref="QZG41:QZH41"/>
    <mergeCell ref="QYO41:QYP41"/>
    <mergeCell ref="QYQ41:QYR41"/>
    <mergeCell ref="QYS41:QYT41"/>
    <mergeCell ref="QYU41:QYV41"/>
    <mergeCell ref="QYW41:QYX41"/>
    <mergeCell ref="QYE41:QYF41"/>
    <mergeCell ref="QYG41:QYH41"/>
    <mergeCell ref="QYI41:QYJ41"/>
    <mergeCell ref="QYK41:QYL41"/>
    <mergeCell ref="QYM41:QYN41"/>
    <mergeCell ref="RDE41:RDF41"/>
    <mergeCell ref="RDG41:RDH41"/>
    <mergeCell ref="RDI41:RDJ41"/>
    <mergeCell ref="RDK41:RDL41"/>
    <mergeCell ref="RDM41:RDN41"/>
    <mergeCell ref="RCU41:RCV41"/>
    <mergeCell ref="RCW41:RCX41"/>
    <mergeCell ref="RCY41:RCZ41"/>
    <mergeCell ref="RDA41:RDB41"/>
    <mergeCell ref="RDC41:RDD41"/>
    <mergeCell ref="RCK41:RCL41"/>
    <mergeCell ref="RCM41:RCN41"/>
    <mergeCell ref="RCO41:RCP41"/>
    <mergeCell ref="RCQ41:RCR41"/>
    <mergeCell ref="RCS41:RCT41"/>
    <mergeCell ref="RCA41:RCB41"/>
    <mergeCell ref="RCC41:RCD41"/>
    <mergeCell ref="RCE41:RCF41"/>
    <mergeCell ref="RCG41:RCH41"/>
    <mergeCell ref="RCI41:RCJ41"/>
    <mergeCell ref="RBQ41:RBR41"/>
    <mergeCell ref="RBS41:RBT41"/>
    <mergeCell ref="RBU41:RBV41"/>
    <mergeCell ref="RBW41:RBX41"/>
    <mergeCell ref="RBY41:RBZ41"/>
    <mergeCell ref="RBG41:RBH41"/>
    <mergeCell ref="RBI41:RBJ41"/>
    <mergeCell ref="RBK41:RBL41"/>
    <mergeCell ref="RBM41:RBN41"/>
    <mergeCell ref="RBO41:RBP41"/>
    <mergeCell ref="RAW41:RAX41"/>
    <mergeCell ref="RAY41:RAZ41"/>
    <mergeCell ref="RBA41:RBB41"/>
    <mergeCell ref="RBC41:RBD41"/>
    <mergeCell ref="RBE41:RBF41"/>
    <mergeCell ref="RFW41:RFX41"/>
    <mergeCell ref="RFY41:RFZ41"/>
    <mergeCell ref="RGA41:RGB41"/>
    <mergeCell ref="RGC41:RGD41"/>
    <mergeCell ref="RGE41:RGF41"/>
    <mergeCell ref="RFM41:RFN41"/>
    <mergeCell ref="RFO41:RFP41"/>
    <mergeCell ref="RFQ41:RFR41"/>
    <mergeCell ref="RFS41:RFT41"/>
    <mergeCell ref="RFU41:RFV41"/>
    <mergeCell ref="RFC41:RFD41"/>
    <mergeCell ref="RFE41:RFF41"/>
    <mergeCell ref="RFG41:RFH41"/>
    <mergeCell ref="RFI41:RFJ41"/>
    <mergeCell ref="RFK41:RFL41"/>
    <mergeCell ref="RES41:RET41"/>
    <mergeCell ref="REU41:REV41"/>
    <mergeCell ref="REW41:REX41"/>
    <mergeCell ref="REY41:REZ41"/>
    <mergeCell ref="RFA41:RFB41"/>
    <mergeCell ref="REI41:REJ41"/>
    <mergeCell ref="REK41:REL41"/>
    <mergeCell ref="REM41:REN41"/>
    <mergeCell ref="REO41:REP41"/>
    <mergeCell ref="REQ41:RER41"/>
    <mergeCell ref="RDY41:RDZ41"/>
    <mergeCell ref="REA41:REB41"/>
    <mergeCell ref="REC41:RED41"/>
    <mergeCell ref="REE41:REF41"/>
    <mergeCell ref="REG41:REH41"/>
    <mergeCell ref="RDO41:RDP41"/>
    <mergeCell ref="RDQ41:RDR41"/>
    <mergeCell ref="RDS41:RDT41"/>
    <mergeCell ref="RDU41:RDV41"/>
    <mergeCell ref="RDW41:RDX41"/>
    <mergeCell ref="RIO41:RIP41"/>
    <mergeCell ref="RIQ41:RIR41"/>
    <mergeCell ref="RIS41:RIT41"/>
    <mergeCell ref="RIU41:RIV41"/>
    <mergeCell ref="RIW41:RIX41"/>
    <mergeCell ref="RIE41:RIF41"/>
    <mergeCell ref="RIG41:RIH41"/>
    <mergeCell ref="RII41:RIJ41"/>
    <mergeCell ref="RIK41:RIL41"/>
    <mergeCell ref="RIM41:RIN41"/>
    <mergeCell ref="RHU41:RHV41"/>
    <mergeCell ref="RHW41:RHX41"/>
    <mergeCell ref="RHY41:RHZ41"/>
    <mergeCell ref="RIA41:RIB41"/>
    <mergeCell ref="RIC41:RID41"/>
    <mergeCell ref="RHK41:RHL41"/>
    <mergeCell ref="RHM41:RHN41"/>
    <mergeCell ref="RHO41:RHP41"/>
    <mergeCell ref="RHQ41:RHR41"/>
    <mergeCell ref="RHS41:RHT41"/>
    <mergeCell ref="RHA41:RHB41"/>
    <mergeCell ref="RHC41:RHD41"/>
    <mergeCell ref="RHE41:RHF41"/>
    <mergeCell ref="RHG41:RHH41"/>
    <mergeCell ref="RHI41:RHJ41"/>
    <mergeCell ref="RGQ41:RGR41"/>
    <mergeCell ref="RGS41:RGT41"/>
    <mergeCell ref="RGU41:RGV41"/>
    <mergeCell ref="RGW41:RGX41"/>
    <mergeCell ref="RGY41:RGZ41"/>
    <mergeCell ref="RGG41:RGH41"/>
    <mergeCell ref="RGI41:RGJ41"/>
    <mergeCell ref="RGK41:RGL41"/>
    <mergeCell ref="RGM41:RGN41"/>
    <mergeCell ref="RGO41:RGP41"/>
    <mergeCell ref="RLG41:RLH41"/>
    <mergeCell ref="RLI41:RLJ41"/>
    <mergeCell ref="RLK41:RLL41"/>
    <mergeCell ref="RLM41:RLN41"/>
    <mergeCell ref="RLO41:RLP41"/>
    <mergeCell ref="RKW41:RKX41"/>
    <mergeCell ref="RKY41:RKZ41"/>
    <mergeCell ref="RLA41:RLB41"/>
    <mergeCell ref="RLC41:RLD41"/>
    <mergeCell ref="RLE41:RLF41"/>
    <mergeCell ref="RKM41:RKN41"/>
    <mergeCell ref="RKO41:RKP41"/>
    <mergeCell ref="RKQ41:RKR41"/>
    <mergeCell ref="RKS41:RKT41"/>
    <mergeCell ref="RKU41:RKV41"/>
    <mergeCell ref="RKC41:RKD41"/>
    <mergeCell ref="RKE41:RKF41"/>
    <mergeCell ref="RKG41:RKH41"/>
    <mergeCell ref="RKI41:RKJ41"/>
    <mergeCell ref="RKK41:RKL41"/>
    <mergeCell ref="RJS41:RJT41"/>
    <mergeCell ref="RJU41:RJV41"/>
    <mergeCell ref="RJW41:RJX41"/>
    <mergeCell ref="RJY41:RJZ41"/>
    <mergeCell ref="RKA41:RKB41"/>
    <mergeCell ref="RJI41:RJJ41"/>
    <mergeCell ref="RJK41:RJL41"/>
    <mergeCell ref="RJM41:RJN41"/>
    <mergeCell ref="RJO41:RJP41"/>
    <mergeCell ref="RJQ41:RJR41"/>
    <mergeCell ref="RIY41:RIZ41"/>
    <mergeCell ref="RJA41:RJB41"/>
    <mergeCell ref="RJC41:RJD41"/>
    <mergeCell ref="RJE41:RJF41"/>
    <mergeCell ref="RJG41:RJH41"/>
    <mergeCell ref="RNY41:RNZ41"/>
    <mergeCell ref="ROA41:ROB41"/>
    <mergeCell ref="ROC41:ROD41"/>
    <mergeCell ref="ROE41:ROF41"/>
    <mergeCell ref="ROG41:ROH41"/>
    <mergeCell ref="RNO41:RNP41"/>
    <mergeCell ref="RNQ41:RNR41"/>
    <mergeCell ref="RNS41:RNT41"/>
    <mergeCell ref="RNU41:RNV41"/>
    <mergeCell ref="RNW41:RNX41"/>
    <mergeCell ref="RNE41:RNF41"/>
    <mergeCell ref="RNG41:RNH41"/>
    <mergeCell ref="RNI41:RNJ41"/>
    <mergeCell ref="RNK41:RNL41"/>
    <mergeCell ref="RNM41:RNN41"/>
    <mergeCell ref="RMU41:RMV41"/>
    <mergeCell ref="RMW41:RMX41"/>
    <mergeCell ref="RMY41:RMZ41"/>
    <mergeCell ref="RNA41:RNB41"/>
    <mergeCell ref="RNC41:RND41"/>
    <mergeCell ref="RMK41:RML41"/>
    <mergeCell ref="RMM41:RMN41"/>
    <mergeCell ref="RMO41:RMP41"/>
    <mergeCell ref="RMQ41:RMR41"/>
    <mergeCell ref="RMS41:RMT41"/>
    <mergeCell ref="RMA41:RMB41"/>
    <mergeCell ref="RMC41:RMD41"/>
    <mergeCell ref="RME41:RMF41"/>
    <mergeCell ref="RMG41:RMH41"/>
    <mergeCell ref="RMI41:RMJ41"/>
    <mergeCell ref="RLQ41:RLR41"/>
    <mergeCell ref="RLS41:RLT41"/>
    <mergeCell ref="RLU41:RLV41"/>
    <mergeCell ref="RLW41:RLX41"/>
    <mergeCell ref="RLY41:RLZ41"/>
    <mergeCell ref="RQQ41:RQR41"/>
    <mergeCell ref="RQS41:RQT41"/>
    <mergeCell ref="RQU41:RQV41"/>
    <mergeCell ref="RQW41:RQX41"/>
    <mergeCell ref="RQY41:RQZ41"/>
    <mergeCell ref="RQG41:RQH41"/>
    <mergeCell ref="RQI41:RQJ41"/>
    <mergeCell ref="RQK41:RQL41"/>
    <mergeCell ref="RQM41:RQN41"/>
    <mergeCell ref="RQO41:RQP41"/>
    <mergeCell ref="RPW41:RPX41"/>
    <mergeCell ref="RPY41:RPZ41"/>
    <mergeCell ref="RQA41:RQB41"/>
    <mergeCell ref="RQC41:RQD41"/>
    <mergeCell ref="RQE41:RQF41"/>
    <mergeCell ref="RPM41:RPN41"/>
    <mergeCell ref="RPO41:RPP41"/>
    <mergeCell ref="RPQ41:RPR41"/>
    <mergeCell ref="RPS41:RPT41"/>
    <mergeCell ref="RPU41:RPV41"/>
    <mergeCell ref="RPC41:RPD41"/>
    <mergeCell ref="RPE41:RPF41"/>
    <mergeCell ref="RPG41:RPH41"/>
    <mergeCell ref="RPI41:RPJ41"/>
    <mergeCell ref="RPK41:RPL41"/>
    <mergeCell ref="ROS41:ROT41"/>
    <mergeCell ref="ROU41:ROV41"/>
    <mergeCell ref="ROW41:ROX41"/>
    <mergeCell ref="ROY41:ROZ41"/>
    <mergeCell ref="RPA41:RPB41"/>
    <mergeCell ref="ROI41:ROJ41"/>
    <mergeCell ref="ROK41:ROL41"/>
    <mergeCell ref="ROM41:RON41"/>
    <mergeCell ref="ROO41:ROP41"/>
    <mergeCell ref="ROQ41:ROR41"/>
    <mergeCell ref="RTI41:RTJ41"/>
    <mergeCell ref="RTK41:RTL41"/>
    <mergeCell ref="RTM41:RTN41"/>
    <mergeCell ref="RTO41:RTP41"/>
    <mergeCell ref="RTQ41:RTR41"/>
    <mergeCell ref="RSY41:RSZ41"/>
    <mergeCell ref="RTA41:RTB41"/>
    <mergeCell ref="RTC41:RTD41"/>
    <mergeCell ref="RTE41:RTF41"/>
    <mergeCell ref="RTG41:RTH41"/>
    <mergeCell ref="RSO41:RSP41"/>
    <mergeCell ref="RSQ41:RSR41"/>
    <mergeCell ref="RSS41:RST41"/>
    <mergeCell ref="RSU41:RSV41"/>
    <mergeCell ref="RSW41:RSX41"/>
    <mergeCell ref="RSE41:RSF41"/>
    <mergeCell ref="RSG41:RSH41"/>
    <mergeCell ref="RSI41:RSJ41"/>
    <mergeCell ref="RSK41:RSL41"/>
    <mergeCell ref="RSM41:RSN41"/>
    <mergeCell ref="RRU41:RRV41"/>
    <mergeCell ref="RRW41:RRX41"/>
    <mergeCell ref="RRY41:RRZ41"/>
    <mergeCell ref="RSA41:RSB41"/>
    <mergeCell ref="RSC41:RSD41"/>
    <mergeCell ref="RRK41:RRL41"/>
    <mergeCell ref="RRM41:RRN41"/>
    <mergeCell ref="RRO41:RRP41"/>
    <mergeCell ref="RRQ41:RRR41"/>
    <mergeCell ref="RRS41:RRT41"/>
    <mergeCell ref="RRA41:RRB41"/>
    <mergeCell ref="RRC41:RRD41"/>
    <mergeCell ref="RRE41:RRF41"/>
    <mergeCell ref="RRG41:RRH41"/>
    <mergeCell ref="RRI41:RRJ41"/>
    <mergeCell ref="RWA41:RWB41"/>
    <mergeCell ref="RWC41:RWD41"/>
    <mergeCell ref="RWE41:RWF41"/>
    <mergeCell ref="RWG41:RWH41"/>
    <mergeCell ref="RWI41:RWJ41"/>
    <mergeCell ref="RVQ41:RVR41"/>
    <mergeCell ref="RVS41:RVT41"/>
    <mergeCell ref="RVU41:RVV41"/>
    <mergeCell ref="RVW41:RVX41"/>
    <mergeCell ref="RVY41:RVZ41"/>
    <mergeCell ref="RVG41:RVH41"/>
    <mergeCell ref="RVI41:RVJ41"/>
    <mergeCell ref="RVK41:RVL41"/>
    <mergeCell ref="RVM41:RVN41"/>
    <mergeCell ref="RVO41:RVP41"/>
    <mergeCell ref="RUW41:RUX41"/>
    <mergeCell ref="RUY41:RUZ41"/>
    <mergeCell ref="RVA41:RVB41"/>
    <mergeCell ref="RVC41:RVD41"/>
    <mergeCell ref="RVE41:RVF41"/>
    <mergeCell ref="RUM41:RUN41"/>
    <mergeCell ref="RUO41:RUP41"/>
    <mergeCell ref="RUQ41:RUR41"/>
    <mergeCell ref="RUS41:RUT41"/>
    <mergeCell ref="RUU41:RUV41"/>
    <mergeCell ref="RUC41:RUD41"/>
    <mergeCell ref="RUE41:RUF41"/>
    <mergeCell ref="RUG41:RUH41"/>
    <mergeCell ref="RUI41:RUJ41"/>
    <mergeCell ref="RUK41:RUL41"/>
    <mergeCell ref="RTS41:RTT41"/>
    <mergeCell ref="RTU41:RTV41"/>
    <mergeCell ref="RTW41:RTX41"/>
    <mergeCell ref="RTY41:RTZ41"/>
    <mergeCell ref="RUA41:RUB41"/>
    <mergeCell ref="RYS41:RYT41"/>
    <mergeCell ref="RYU41:RYV41"/>
    <mergeCell ref="RYW41:RYX41"/>
    <mergeCell ref="RYY41:RYZ41"/>
    <mergeCell ref="RZA41:RZB41"/>
    <mergeCell ref="RYI41:RYJ41"/>
    <mergeCell ref="RYK41:RYL41"/>
    <mergeCell ref="RYM41:RYN41"/>
    <mergeCell ref="RYO41:RYP41"/>
    <mergeCell ref="RYQ41:RYR41"/>
    <mergeCell ref="RXY41:RXZ41"/>
    <mergeCell ref="RYA41:RYB41"/>
    <mergeCell ref="RYC41:RYD41"/>
    <mergeCell ref="RYE41:RYF41"/>
    <mergeCell ref="RYG41:RYH41"/>
    <mergeCell ref="RXO41:RXP41"/>
    <mergeCell ref="RXQ41:RXR41"/>
    <mergeCell ref="RXS41:RXT41"/>
    <mergeCell ref="RXU41:RXV41"/>
    <mergeCell ref="RXW41:RXX41"/>
    <mergeCell ref="RXE41:RXF41"/>
    <mergeCell ref="RXG41:RXH41"/>
    <mergeCell ref="RXI41:RXJ41"/>
    <mergeCell ref="RXK41:RXL41"/>
    <mergeCell ref="RXM41:RXN41"/>
    <mergeCell ref="RWU41:RWV41"/>
    <mergeCell ref="RWW41:RWX41"/>
    <mergeCell ref="RWY41:RWZ41"/>
    <mergeCell ref="RXA41:RXB41"/>
    <mergeCell ref="RXC41:RXD41"/>
    <mergeCell ref="RWK41:RWL41"/>
    <mergeCell ref="RWM41:RWN41"/>
    <mergeCell ref="RWO41:RWP41"/>
    <mergeCell ref="RWQ41:RWR41"/>
    <mergeCell ref="RWS41:RWT41"/>
    <mergeCell ref="SBK41:SBL41"/>
    <mergeCell ref="SBM41:SBN41"/>
    <mergeCell ref="SBO41:SBP41"/>
    <mergeCell ref="SBQ41:SBR41"/>
    <mergeCell ref="SBS41:SBT41"/>
    <mergeCell ref="SBA41:SBB41"/>
    <mergeCell ref="SBC41:SBD41"/>
    <mergeCell ref="SBE41:SBF41"/>
    <mergeCell ref="SBG41:SBH41"/>
    <mergeCell ref="SBI41:SBJ41"/>
    <mergeCell ref="SAQ41:SAR41"/>
    <mergeCell ref="SAS41:SAT41"/>
    <mergeCell ref="SAU41:SAV41"/>
    <mergeCell ref="SAW41:SAX41"/>
    <mergeCell ref="SAY41:SAZ41"/>
    <mergeCell ref="SAG41:SAH41"/>
    <mergeCell ref="SAI41:SAJ41"/>
    <mergeCell ref="SAK41:SAL41"/>
    <mergeCell ref="SAM41:SAN41"/>
    <mergeCell ref="SAO41:SAP41"/>
    <mergeCell ref="RZW41:RZX41"/>
    <mergeCell ref="RZY41:RZZ41"/>
    <mergeCell ref="SAA41:SAB41"/>
    <mergeCell ref="SAC41:SAD41"/>
    <mergeCell ref="SAE41:SAF41"/>
    <mergeCell ref="RZM41:RZN41"/>
    <mergeCell ref="RZO41:RZP41"/>
    <mergeCell ref="RZQ41:RZR41"/>
    <mergeCell ref="RZS41:RZT41"/>
    <mergeCell ref="RZU41:RZV41"/>
    <mergeCell ref="RZC41:RZD41"/>
    <mergeCell ref="RZE41:RZF41"/>
    <mergeCell ref="RZG41:RZH41"/>
    <mergeCell ref="RZI41:RZJ41"/>
    <mergeCell ref="RZK41:RZL41"/>
    <mergeCell ref="SEC41:SED41"/>
    <mergeCell ref="SEE41:SEF41"/>
    <mergeCell ref="SEG41:SEH41"/>
    <mergeCell ref="SEI41:SEJ41"/>
    <mergeCell ref="SEK41:SEL41"/>
    <mergeCell ref="SDS41:SDT41"/>
    <mergeCell ref="SDU41:SDV41"/>
    <mergeCell ref="SDW41:SDX41"/>
    <mergeCell ref="SDY41:SDZ41"/>
    <mergeCell ref="SEA41:SEB41"/>
    <mergeCell ref="SDI41:SDJ41"/>
    <mergeCell ref="SDK41:SDL41"/>
    <mergeCell ref="SDM41:SDN41"/>
    <mergeCell ref="SDO41:SDP41"/>
    <mergeCell ref="SDQ41:SDR41"/>
    <mergeCell ref="SCY41:SCZ41"/>
    <mergeCell ref="SDA41:SDB41"/>
    <mergeCell ref="SDC41:SDD41"/>
    <mergeCell ref="SDE41:SDF41"/>
    <mergeCell ref="SDG41:SDH41"/>
    <mergeCell ref="SCO41:SCP41"/>
    <mergeCell ref="SCQ41:SCR41"/>
    <mergeCell ref="SCS41:SCT41"/>
    <mergeCell ref="SCU41:SCV41"/>
    <mergeCell ref="SCW41:SCX41"/>
    <mergeCell ref="SCE41:SCF41"/>
    <mergeCell ref="SCG41:SCH41"/>
    <mergeCell ref="SCI41:SCJ41"/>
    <mergeCell ref="SCK41:SCL41"/>
    <mergeCell ref="SCM41:SCN41"/>
    <mergeCell ref="SBU41:SBV41"/>
    <mergeCell ref="SBW41:SBX41"/>
    <mergeCell ref="SBY41:SBZ41"/>
    <mergeCell ref="SCA41:SCB41"/>
    <mergeCell ref="SCC41:SCD41"/>
    <mergeCell ref="SGU41:SGV41"/>
    <mergeCell ref="SGW41:SGX41"/>
    <mergeCell ref="SGY41:SGZ41"/>
    <mergeCell ref="SHA41:SHB41"/>
    <mergeCell ref="SHC41:SHD41"/>
    <mergeCell ref="SGK41:SGL41"/>
    <mergeCell ref="SGM41:SGN41"/>
    <mergeCell ref="SGO41:SGP41"/>
    <mergeCell ref="SGQ41:SGR41"/>
    <mergeCell ref="SGS41:SGT41"/>
    <mergeCell ref="SGA41:SGB41"/>
    <mergeCell ref="SGC41:SGD41"/>
    <mergeCell ref="SGE41:SGF41"/>
    <mergeCell ref="SGG41:SGH41"/>
    <mergeCell ref="SGI41:SGJ41"/>
    <mergeCell ref="SFQ41:SFR41"/>
    <mergeCell ref="SFS41:SFT41"/>
    <mergeCell ref="SFU41:SFV41"/>
    <mergeCell ref="SFW41:SFX41"/>
    <mergeCell ref="SFY41:SFZ41"/>
    <mergeCell ref="SFG41:SFH41"/>
    <mergeCell ref="SFI41:SFJ41"/>
    <mergeCell ref="SFK41:SFL41"/>
    <mergeCell ref="SFM41:SFN41"/>
    <mergeCell ref="SFO41:SFP41"/>
    <mergeCell ref="SEW41:SEX41"/>
    <mergeCell ref="SEY41:SEZ41"/>
    <mergeCell ref="SFA41:SFB41"/>
    <mergeCell ref="SFC41:SFD41"/>
    <mergeCell ref="SFE41:SFF41"/>
    <mergeCell ref="SEM41:SEN41"/>
    <mergeCell ref="SEO41:SEP41"/>
    <mergeCell ref="SEQ41:SER41"/>
    <mergeCell ref="SES41:SET41"/>
    <mergeCell ref="SEU41:SEV41"/>
    <mergeCell ref="SJM41:SJN41"/>
    <mergeCell ref="SJO41:SJP41"/>
    <mergeCell ref="SJQ41:SJR41"/>
    <mergeCell ref="SJS41:SJT41"/>
    <mergeCell ref="SJU41:SJV41"/>
    <mergeCell ref="SJC41:SJD41"/>
    <mergeCell ref="SJE41:SJF41"/>
    <mergeCell ref="SJG41:SJH41"/>
    <mergeCell ref="SJI41:SJJ41"/>
    <mergeCell ref="SJK41:SJL41"/>
    <mergeCell ref="SIS41:SIT41"/>
    <mergeCell ref="SIU41:SIV41"/>
    <mergeCell ref="SIW41:SIX41"/>
    <mergeCell ref="SIY41:SIZ41"/>
    <mergeCell ref="SJA41:SJB41"/>
    <mergeCell ref="SII41:SIJ41"/>
    <mergeCell ref="SIK41:SIL41"/>
    <mergeCell ref="SIM41:SIN41"/>
    <mergeCell ref="SIO41:SIP41"/>
    <mergeCell ref="SIQ41:SIR41"/>
    <mergeCell ref="SHY41:SHZ41"/>
    <mergeCell ref="SIA41:SIB41"/>
    <mergeCell ref="SIC41:SID41"/>
    <mergeCell ref="SIE41:SIF41"/>
    <mergeCell ref="SIG41:SIH41"/>
    <mergeCell ref="SHO41:SHP41"/>
    <mergeCell ref="SHQ41:SHR41"/>
    <mergeCell ref="SHS41:SHT41"/>
    <mergeCell ref="SHU41:SHV41"/>
    <mergeCell ref="SHW41:SHX41"/>
    <mergeCell ref="SHE41:SHF41"/>
    <mergeCell ref="SHG41:SHH41"/>
    <mergeCell ref="SHI41:SHJ41"/>
    <mergeCell ref="SHK41:SHL41"/>
    <mergeCell ref="SHM41:SHN41"/>
    <mergeCell ref="SME41:SMF41"/>
    <mergeCell ref="SMG41:SMH41"/>
    <mergeCell ref="SMI41:SMJ41"/>
    <mergeCell ref="SMK41:SML41"/>
    <mergeCell ref="SMM41:SMN41"/>
    <mergeCell ref="SLU41:SLV41"/>
    <mergeCell ref="SLW41:SLX41"/>
    <mergeCell ref="SLY41:SLZ41"/>
    <mergeCell ref="SMA41:SMB41"/>
    <mergeCell ref="SMC41:SMD41"/>
    <mergeCell ref="SLK41:SLL41"/>
    <mergeCell ref="SLM41:SLN41"/>
    <mergeCell ref="SLO41:SLP41"/>
    <mergeCell ref="SLQ41:SLR41"/>
    <mergeCell ref="SLS41:SLT41"/>
    <mergeCell ref="SLA41:SLB41"/>
    <mergeCell ref="SLC41:SLD41"/>
    <mergeCell ref="SLE41:SLF41"/>
    <mergeCell ref="SLG41:SLH41"/>
    <mergeCell ref="SLI41:SLJ41"/>
    <mergeCell ref="SKQ41:SKR41"/>
    <mergeCell ref="SKS41:SKT41"/>
    <mergeCell ref="SKU41:SKV41"/>
    <mergeCell ref="SKW41:SKX41"/>
    <mergeCell ref="SKY41:SKZ41"/>
    <mergeCell ref="SKG41:SKH41"/>
    <mergeCell ref="SKI41:SKJ41"/>
    <mergeCell ref="SKK41:SKL41"/>
    <mergeCell ref="SKM41:SKN41"/>
    <mergeCell ref="SKO41:SKP41"/>
    <mergeCell ref="SJW41:SJX41"/>
    <mergeCell ref="SJY41:SJZ41"/>
    <mergeCell ref="SKA41:SKB41"/>
    <mergeCell ref="SKC41:SKD41"/>
    <mergeCell ref="SKE41:SKF41"/>
    <mergeCell ref="SOW41:SOX41"/>
    <mergeCell ref="SOY41:SOZ41"/>
    <mergeCell ref="SPA41:SPB41"/>
    <mergeCell ref="SPC41:SPD41"/>
    <mergeCell ref="SPE41:SPF41"/>
    <mergeCell ref="SOM41:SON41"/>
    <mergeCell ref="SOO41:SOP41"/>
    <mergeCell ref="SOQ41:SOR41"/>
    <mergeCell ref="SOS41:SOT41"/>
    <mergeCell ref="SOU41:SOV41"/>
    <mergeCell ref="SOC41:SOD41"/>
    <mergeCell ref="SOE41:SOF41"/>
    <mergeCell ref="SOG41:SOH41"/>
    <mergeCell ref="SOI41:SOJ41"/>
    <mergeCell ref="SOK41:SOL41"/>
    <mergeCell ref="SNS41:SNT41"/>
    <mergeCell ref="SNU41:SNV41"/>
    <mergeCell ref="SNW41:SNX41"/>
    <mergeCell ref="SNY41:SNZ41"/>
    <mergeCell ref="SOA41:SOB41"/>
    <mergeCell ref="SNI41:SNJ41"/>
    <mergeCell ref="SNK41:SNL41"/>
    <mergeCell ref="SNM41:SNN41"/>
    <mergeCell ref="SNO41:SNP41"/>
    <mergeCell ref="SNQ41:SNR41"/>
    <mergeCell ref="SMY41:SMZ41"/>
    <mergeCell ref="SNA41:SNB41"/>
    <mergeCell ref="SNC41:SND41"/>
    <mergeCell ref="SNE41:SNF41"/>
    <mergeCell ref="SNG41:SNH41"/>
    <mergeCell ref="SMO41:SMP41"/>
    <mergeCell ref="SMQ41:SMR41"/>
    <mergeCell ref="SMS41:SMT41"/>
    <mergeCell ref="SMU41:SMV41"/>
    <mergeCell ref="SMW41:SMX41"/>
    <mergeCell ref="SRO41:SRP41"/>
    <mergeCell ref="SRQ41:SRR41"/>
    <mergeCell ref="SRS41:SRT41"/>
    <mergeCell ref="SRU41:SRV41"/>
    <mergeCell ref="SRW41:SRX41"/>
    <mergeCell ref="SRE41:SRF41"/>
    <mergeCell ref="SRG41:SRH41"/>
    <mergeCell ref="SRI41:SRJ41"/>
    <mergeCell ref="SRK41:SRL41"/>
    <mergeCell ref="SRM41:SRN41"/>
    <mergeCell ref="SQU41:SQV41"/>
    <mergeCell ref="SQW41:SQX41"/>
    <mergeCell ref="SQY41:SQZ41"/>
    <mergeCell ref="SRA41:SRB41"/>
    <mergeCell ref="SRC41:SRD41"/>
    <mergeCell ref="SQK41:SQL41"/>
    <mergeCell ref="SQM41:SQN41"/>
    <mergeCell ref="SQO41:SQP41"/>
    <mergeCell ref="SQQ41:SQR41"/>
    <mergeCell ref="SQS41:SQT41"/>
    <mergeCell ref="SQA41:SQB41"/>
    <mergeCell ref="SQC41:SQD41"/>
    <mergeCell ref="SQE41:SQF41"/>
    <mergeCell ref="SQG41:SQH41"/>
    <mergeCell ref="SQI41:SQJ41"/>
    <mergeCell ref="SPQ41:SPR41"/>
    <mergeCell ref="SPS41:SPT41"/>
    <mergeCell ref="SPU41:SPV41"/>
    <mergeCell ref="SPW41:SPX41"/>
    <mergeCell ref="SPY41:SPZ41"/>
    <mergeCell ref="SPG41:SPH41"/>
    <mergeCell ref="SPI41:SPJ41"/>
    <mergeCell ref="SPK41:SPL41"/>
    <mergeCell ref="SPM41:SPN41"/>
    <mergeCell ref="SPO41:SPP41"/>
    <mergeCell ref="SUG41:SUH41"/>
    <mergeCell ref="SUI41:SUJ41"/>
    <mergeCell ref="SUK41:SUL41"/>
    <mergeCell ref="SUM41:SUN41"/>
    <mergeCell ref="SUO41:SUP41"/>
    <mergeCell ref="STW41:STX41"/>
    <mergeCell ref="STY41:STZ41"/>
    <mergeCell ref="SUA41:SUB41"/>
    <mergeCell ref="SUC41:SUD41"/>
    <mergeCell ref="SUE41:SUF41"/>
    <mergeCell ref="STM41:STN41"/>
    <mergeCell ref="STO41:STP41"/>
    <mergeCell ref="STQ41:STR41"/>
    <mergeCell ref="STS41:STT41"/>
    <mergeCell ref="STU41:STV41"/>
    <mergeCell ref="STC41:STD41"/>
    <mergeCell ref="STE41:STF41"/>
    <mergeCell ref="STG41:STH41"/>
    <mergeCell ref="STI41:STJ41"/>
    <mergeCell ref="STK41:STL41"/>
    <mergeCell ref="SSS41:SST41"/>
    <mergeCell ref="SSU41:SSV41"/>
    <mergeCell ref="SSW41:SSX41"/>
    <mergeCell ref="SSY41:SSZ41"/>
    <mergeCell ref="STA41:STB41"/>
    <mergeCell ref="SSI41:SSJ41"/>
    <mergeCell ref="SSK41:SSL41"/>
    <mergeCell ref="SSM41:SSN41"/>
    <mergeCell ref="SSO41:SSP41"/>
    <mergeCell ref="SSQ41:SSR41"/>
    <mergeCell ref="SRY41:SRZ41"/>
    <mergeCell ref="SSA41:SSB41"/>
    <mergeCell ref="SSC41:SSD41"/>
    <mergeCell ref="SSE41:SSF41"/>
    <mergeCell ref="SSG41:SSH41"/>
    <mergeCell ref="SWY41:SWZ41"/>
    <mergeCell ref="SXA41:SXB41"/>
    <mergeCell ref="SXC41:SXD41"/>
    <mergeCell ref="SXE41:SXF41"/>
    <mergeCell ref="SXG41:SXH41"/>
    <mergeCell ref="SWO41:SWP41"/>
    <mergeCell ref="SWQ41:SWR41"/>
    <mergeCell ref="SWS41:SWT41"/>
    <mergeCell ref="SWU41:SWV41"/>
    <mergeCell ref="SWW41:SWX41"/>
    <mergeCell ref="SWE41:SWF41"/>
    <mergeCell ref="SWG41:SWH41"/>
    <mergeCell ref="SWI41:SWJ41"/>
    <mergeCell ref="SWK41:SWL41"/>
    <mergeCell ref="SWM41:SWN41"/>
    <mergeCell ref="SVU41:SVV41"/>
    <mergeCell ref="SVW41:SVX41"/>
    <mergeCell ref="SVY41:SVZ41"/>
    <mergeCell ref="SWA41:SWB41"/>
    <mergeCell ref="SWC41:SWD41"/>
    <mergeCell ref="SVK41:SVL41"/>
    <mergeCell ref="SVM41:SVN41"/>
    <mergeCell ref="SVO41:SVP41"/>
    <mergeCell ref="SVQ41:SVR41"/>
    <mergeCell ref="SVS41:SVT41"/>
    <mergeCell ref="SVA41:SVB41"/>
    <mergeCell ref="SVC41:SVD41"/>
    <mergeCell ref="SVE41:SVF41"/>
    <mergeCell ref="SVG41:SVH41"/>
    <mergeCell ref="SVI41:SVJ41"/>
    <mergeCell ref="SUQ41:SUR41"/>
    <mergeCell ref="SUS41:SUT41"/>
    <mergeCell ref="SUU41:SUV41"/>
    <mergeCell ref="SUW41:SUX41"/>
    <mergeCell ref="SUY41:SUZ41"/>
    <mergeCell ref="SZQ41:SZR41"/>
    <mergeCell ref="SZS41:SZT41"/>
    <mergeCell ref="SZU41:SZV41"/>
    <mergeCell ref="SZW41:SZX41"/>
    <mergeCell ref="SZY41:SZZ41"/>
    <mergeCell ref="SZG41:SZH41"/>
    <mergeCell ref="SZI41:SZJ41"/>
    <mergeCell ref="SZK41:SZL41"/>
    <mergeCell ref="SZM41:SZN41"/>
    <mergeCell ref="SZO41:SZP41"/>
    <mergeCell ref="SYW41:SYX41"/>
    <mergeCell ref="SYY41:SYZ41"/>
    <mergeCell ref="SZA41:SZB41"/>
    <mergeCell ref="SZC41:SZD41"/>
    <mergeCell ref="SZE41:SZF41"/>
    <mergeCell ref="SYM41:SYN41"/>
    <mergeCell ref="SYO41:SYP41"/>
    <mergeCell ref="SYQ41:SYR41"/>
    <mergeCell ref="SYS41:SYT41"/>
    <mergeCell ref="SYU41:SYV41"/>
    <mergeCell ref="SYC41:SYD41"/>
    <mergeCell ref="SYE41:SYF41"/>
    <mergeCell ref="SYG41:SYH41"/>
    <mergeCell ref="SYI41:SYJ41"/>
    <mergeCell ref="SYK41:SYL41"/>
    <mergeCell ref="SXS41:SXT41"/>
    <mergeCell ref="SXU41:SXV41"/>
    <mergeCell ref="SXW41:SXX41"/>
    <mergeCell ref="SXY41:SXZ41"/>
    <mergeCell ref="SYA41:SYB41"/>
    <mergeCell ref="SXI41:SXJ41"/>
    <mergeCell ref="SXK41:SXL41"/>
    <mergeCell ref="SXM41:SXN41"/>
    <mergeCell ref="SXO41:SXP41"/>
    <mergeCell ref="SXQ41:SXR41"/>
    <mergeCell ref="TCI41:TCJ41"/>
    <mergeCell ref="TCK41:TCL41"/>
    <mergeCell ref="TCM41:TCN41"/>
    <mergeCell ref="TCO41:TCP41"/>
    <mergeCell ref="TCQ41:TCR41"/>
    <mergeCell ref="TBY41:TBZ41"/>
    <mergeCell ref="TCA41:TCB41"/>
    <mergeCell ref="TCC41:TCD41"/>
    <mergeCell ref="TCE41:TCF41"/>
    <mergeCell ref="TCG41:TCH41"/>
    <mergeCell ref="TBO41:TBP41"/>
    <mergeCell ref="TBQ41:TBR41"/>
    <mergeCell ref="TBS41:TBT41"/>
    <mergeCell ref="TBU41:TBV41"/>
    <mergeCell ref="TBW41:TBX41"/>
    <mergeCell ref="TBE41:TBF41"/>
    <mergeCell ref="TBG41:TBH41"/>
    <mergeCell ref="TBI41:TBJ41"/>
    <mergeCell ref="TBK41:TBL41"/>
    <mergeCell ref="TBM41:TBN41"/>
    <mergeCell ref="TAU41:TAV41"/>
    <mergeCell ref="TAW41:TAX41"/>
    <mergeCell ref="TAY41:TAZ41"/>
    <mergeCell ref="TBA41:TBB41"/>
    <mergeCell ref="TBC41:TBD41"/>
    <mergeCell ref="TAK41:TAL41"/>
    <mergeCell ref="TAM41:TAN41"/>
    <mergeCell ref="TAO41:TAP41"/>
    <mergeCell ref="TAQ41:TAR41"/>
    <mergeCell ref="TAS41:TAT41"/>
    <mergeCell ref="TAA41:TAB41"/>
    <mergeCell ref="TAC41:TAD41"/>
    <mergeCell ref="TAE41:TAF41"/>
    <mergeCell ref="TAG41:TAH41"/>
    <mergeCell ref="TAI41:TAJ41"/>
    <mergeCell ref="TFA41:TFB41"/>
    <mergeCell ref="TFC41:TFD41"/>
    <mergeCell ref="TFE41:TFF41"/>
    <mergeCell ref="TFG41:TFH41"/>
    <mergeCell ref="TFI41:TFJ41"/>
    <mergeCell ref="TEQ41:TER41"/>
    <mergeCell ref="TES41:TET41"/>
    <mergeCell ref="TEU41:TEV41"/>
    <mergeCell ref="TEW41:TEX41"/>
    <mergeCell ref="TEY41:TEZ41"/>
    <mergeCell ref="TEG41:TEH41"/>
    <mergeCell ref="TEI41:TEJ41"/>
    <mergeCell ref="TEK41:TEL41"/>
    <mergeCell ref="TEM41:TEN41"/>
    <mergeCell ref="TEO41:TEP41"/>
    <mergeCell ref="TDW41:TDX41"/>
    <mergeCell ref="TDY41:TDZ41"/>
    <mergeCell ref="TEA41:TEB41"/>
    <mergeCell ref="TEC41:TED41"/>
    <mergeCell ref="TEE41:TEF41"/>
    <mergeCell ref="TDM41:TDN41"/>
    <mergeCell ref="TDO41:TDP41"/>
    <mergeCell ref="TDQ41:TDR41"/>
    <mergeCell ref="TDS41:TDT41"/>
    <mergeCell ref="TDU41:TDV41"/>
    <mergeCell ref="TDC41:TDD41"/>
    <mergeCell ref="TDE41:TDF41"/>
    <mergeCell ref="TDG41:TDH41"/>
    <mergeCell ref="TDI41:TDJ41"/>
    <mergeCell ref="TDK41:TDL41"/>
    <mergeCell ref="TCS41:TCT41"/>
    <mergeCell ref="TCU41:TCV41"/>
    <mergeCell ref="TCW41:TCX41"/>
    <mergeCell ref="TCY41:TCZ41"/>
    <mergeCell ref="TDA41:TDB41"/>
    <mergeCell ref="THS41:THT41"/>
    <mergeCell ref="THU41:THV41"/>
    <mergeCell ref="THW41:THX41"/>
    <mergeCell ref="THY41:THZ41"/>
    <mergeCell ref="TIA41:TIB41"/>
    <mergeCell ref="THI41:THJ41"/>
    <mergeCell ref="THK41:THL41"/>
    <mergeCell ref="THM41:THN41"/>
    <mergeCell ref="THO41:THP41"/>
    <mergeCell ref="THQ41:THR41"/>
    <mergeCell ref="TGY41:TGZ41"/>
    <mergeCell ref="THA41:THB41"/>
    <mergeCell ref="THC41:THD41"/>
    <mergeCell ref="THE41:THF41"/>
    <mergeCell ref="THG41:THH41"/>
    <mergeCell ref="TGO41:TGP41"/>
    <mergeCell ref="TGQ41:TGR41"/>
    <mergeCell ref="TGS41:TGT41"/>
    <mergeCell ref="TGU41:TGV41"/>
    <mergeCell ref="TGW41:TGX41"/>
    <mergeCell ref="TGE41:TGF41"/>
    <mergeCell ref="TGG41:TGH41"/>
    <mergeCell ref="TGI41:TGJ41"/>
    <mergeCell ref="TGK41:TGL41"/>
    <mergeCell ref="TGM41:TGN41"/>
    <mergeCell ref="TFU41:TFV41"/>
    <mergeCell ref="TFW41:TFX41"/>
    <mergeCell ref="TFY41:TFZ41"/>
    <mergeCell ref="TGA41:TGB41"/>
    <mergeCell ref="TGC41:TGD41"/>
    <mergeCell ref="TFK41:TFL41"/>
    <mergeCell ref="TFM41:TFN41"/>
    <mergeCell ref="TFO41:TFP41"/>
    <mergeCell ref="TFQ41:TFR41"/>
    <mergeCell ref="TFS41:TFT41"/>
    <mergeCell ref="TKK41:TKL41"/>
    <mergeCell ref="TKM41:TKN41"/>
    <mergeCell ref="TKO41:TKP41"/>
    <mergeCell ref="TKQ41:TKR41"/>
    <mergeCell ref="TKS41:TKT41"/>
    <mergeCell ref="TKA41:TKB41"/>
    <mergeCell ref="TKC41:TKD41"/>
    <mergeCell ref="TKE41:TKF41"/>
    <mergeCell ref="TKG41:TKH41"/>
    <mergeCell ref="TKI41:TKJ41"/>
    <mergeCell ref="TJQ41:TJR41"/>
    <mergeCell ref="TJS41:TJT41"/>
    <mergeCell ref="TJU41:TJV41"/>
    <mergeCell ref="TJW41:TJX41"/>
    <mergeCell ref="TJY41:TJZ41"/>
    <mergeCell ref="TJG41:TJH41"/>
    <mergeCell ref="TJI41:TJJ41"/>
    <mergeCell ref="TJK41:TJL41"/>
    <mergeCell ref="TJM41:TJN41"/>
    <mergeCell ref="TJO41:TJP41"/>
    <mergeCell ref="TIW41:TIX41"/>
    <mergeCell ref="TIY41:TIZ41"/>
    <mergeCell ref="TJA41:TJB41"/>
    <mergeCell ref="TJC41:TJD41"/>
    <mergeCell ref="TJE41:TJF41"/>
    <mergeCell ref="TIM41:TIN41"/>
    <mergeCell ref="TIO41:TIP41"/>
    <mergeCell ref="TIQ41:TIR41"/>
    <mergeCell ref="TIS41:TIT41"/>
    <mergeCell ref="TIU41:TIV41"/>
    <mergeCell ref="TIC41:TID41"/>
    <mergeCell ref="TIE41:TIF41"/>
    <mergeCell ref="TIG41:TIH41"/>
    <mergeCell ref="TII41:TIJ41"/>
    <mergeCell ref="TIK41:TIL41"/>
    <mergeCell ref="TNC41:TND41"/>
    <mergeCell ref="TNE41:TNF41"/>
    <mergeCell ref="TNG41:TNH41"/>
    <mergeCell ref="TNI41:TNJ41"/>
    <mergeCell ref="TNK41:TNL41"/>
    <mergeCell ref="TMS41:TMT41"/>
    <mergeCell ref="TMU41:TMV41"/>
    <mergeCell ref="TMW41:TMX41"/>
    <mergeCell ref="TMY41:TMZ41"/>
    <mergeCell ref="TNA41:TNB41"/>
    <mergeCell ref="TMI41:TMJ41"/>
    <mergeCell ref="TMK41:TML41"/>
    <mergeCell ref="TMM41:TMN41"/>
    <mergeCell ref="TMO41:TMP41"/>
    <mergeCell ref="TMQ41:TMR41"/>
    <mergeCell ref="TLY41:TLZ41"/>
    <mergeCell ref="TMA41:TMB41"/>
    <mergeCell ref="TMC41:TMD41"/>
    <mergeCell ref="TME41:TMF41"/>
    <mergeCell ref="TMG41:TMH41"/>
    <mergeCell ref="TLO41:TLP41"/>
    <mergeCell ref="TLQ41:TLR41"/>
    <mergeCell ref="TLS41:TLT41"/>
    <mergeCell ref="TLU41:TLV41"/>
    <mergeCell ref="TLW41:TLX41"/>
    <mergeCell ref="TLE41:TLF41"/>
    <mergeCell ref="TLG41:TLH41"/>
    <mergeCell ref="TLI41:TLJ41"/>
    <mergeCell ref="TLK41:TLL41"/>
    <mergeCell ref="TLM41:TLN41"/>
    <mergeCell ref="TKU41:TKV41"/>
    <mergeCell ref="TKW41:TKX41"/>
    <mergeCell ref="TKY41:TKZ41"/>
    <mergeCell ref="TLA41:TLB41"/>
    <mergeCell ref="TLC41:TLD41"/>
    <mergeCell ref="TPU41:TPV41"/>
    <mergeCell ref="TPW41:TPX41"/>
    <mergeCell ref="TPY41:TPZ41"/>
    <mergeCell ref="TQA41:TQB41"/>
    <mergeCell ref="TQC41:TQD41"/>
    <mergeCell ref="TPK41:TPL41"/>
    <mergeCell ref="TPM41:TPN41"/>
    <mergeCell ref="TPO41:TPP41"/>
    <mergeCell ref="TPQ41:TPR41"/>
    <mergeCell ref="TPS41:TPT41"/>
    <mergeCell ref="TPA41:TPB41"/>
    <mergeCell ref="TPC41:TPD41"/>
    <mergeCell ref="TPE41:TPF41"/>
    <mergeCell ref="TPG41:TPH41"/>
    <mergeCell ref="TPI41:TPJ41"/>
    <mergeCell ref="TOQ41:TOR41"/>
    <mergeCell ref="TOS41:TOT41"/>
    <mergeCell ref="TOU41:TOV41"/>
    <mergeCell ref="TOW41:TOX41"/>
    <mergeCell ref="TOY41:TOZ41"/>
    <mergeCell ref="TOG41:TOH41"/>
    <mergeCell ref="TOI41:TOJ41"/>
    <mergeCell ref="TOK41:TOL41"/>
    <mergeCell ref="TOM41:TON41"/>
    <mergeCell ref="TOO41:TOP41"/>
    <mergeCell ref="TNW41:TNX41"/>
    <mergeCell ref="TNY41:TNZ41"/>
    <mergeCell ref="TOA41:TOB41"/>
    <mergeCell ref="TOC41:TOD41"/>
    <mergeCell ref="TOE41:TOF41"/>
    <mergeCell ref="TNM41:TNN41"/>
    <mergeCell ref="TNO41:TNP41"/>
    <mergeCell ref="TNQ41:TNR41"/>
    <mergeCell ref="TNS41:TNT41"/>
    <mergeCell ref="TNU41:TNV41"/>
    <mergeCell ref="TSM41:TSN41"/>
    <mergeCell ref="TSO41:TSP41"/>
    <mergeCell ref="TSQ41:TSR41"/>
    <mergeCell ref="TSS41:TST41"/>
    <mergeCell ref="TSU41:TSV41"/>
    <mergeCell ref="TSC41:TSD41"/>
    <mergeCell ref="TSE41:TSF41"/>
    <mergeCell ref="TSG41:TSH41"/>
    <mergeCell ref="TSI41:TSJ41"/>
    <mergeCell ref="TSK41:TSL41"/>
    <mergeCell ref="TRS41:TRT41"/>
    <mergeCell ref="TRU41:TRV41"/>
    <mergeCell ref="TRW41:TRX41"/>
    <mergeCell ref="TRY41:TRZ41"/>
    <mergeCell ref="TSA41:TSB41"/>
    <mergeCell ref="TRI41:TRJ41"/>
    <mergeCell ref="TRK41:TRL41"/>
    <mergeCell ref="TRM41:TRN41"/>
    <mergeCell ref="TRO41:TRP41"/>
    <mergeCell ref="TRQ41:TRR41"/>
    <mergeCell ref="TQY41:TQZ41"/>
    <mergeCell ref="TRA41:TRB41"/>
    <mergeCell ref="TRC41:TRD41"/>
    <mergeCell ref="TRE41:TRF41"/>
    <mergeCell ref="TRG41:TRH41"/>
    <mergeCell ref="TQO41:TQP41"/>
    <mergeCell ref="TQQ41:TQR41"/>
    <mergeCell ref="TQS41:TQT41"/>
    <mergeCell ref="TQU41:TQV41"/>
    <mergeCell ref="TQW41:TQX41"/>
    <mergeCell ref="TQE41:TQF41"/>
    <mergeCell ref="TQG41:TQH41"/>
    <mergeCell ref="TQI41:TQJ41"/>
    <mergeCell ref="TQK41:TQL41"/>
    <mergeCell ref="TQM41:TQN41"/>
    <mergeCell ref="TVE41:TVF41"/>
    <mergeCell ref="TVG41:TVH41"/>
    <mergeCell ref="TVI41:TVJ41"/>
    <mergeCell ref="TVK41:TVL41"/>
    <mergeCell ref="TVM41:TVN41"/>
    <mergeCell ref="TUU41:TUV41"/>
    <mergeCell ref="TUW41:TUX41"/>
    <mergeCell ref="TUY41:TUZ41"/>
    <mergeCell ref="TVA41:TVB41"/>
    <mergeCell ref="TVC41:TVD41"/>
    <mergeCell ref="TUK41:TUL41"/>
    <mergeCell ref="TUM41:TUN41"/>
    <mergeCell ref="TUO41:TUP41"/>
    <mergeCell ref="TUQ41:TUR41"/>
    <mergeCell ref="TUS41:TUT41"/>
    <mergeCell ref="TUA41:TUB41"/>
    <mergeCell ref="TUC41:TUD41"/>
    <mergeCell ref="TUE41:TUF41"/>
    <mergeCell ref="TUG41:TUH41"/>
    <mergeCell ref="TUI41:TUJ41"/>
    <mergeCell ref="TTQ41:TTR41"/>
    <mergeCell ref="TTS41:TTT41"/>
    <mergeCell ref="TTU41:TTV41"/>
    <mergeCell ref="TTW41:TTX41"/>
    <mergeCell ref="TTY41:TTZ41"/>
    <mergeCell ref="TTG41:TTH41"/>
    <mergeCell ref="TTI41:TTJ41"/>
    <mergeCell ref="TTK41:TTL41"/>
    <mergeCell ref="TTM41:TTN41"/>
    <mergeCell ref="TTO41:TTP41"/>
    <mergeCell ref="TSW41:TSX41"/>
    <mergeCell ref="TSY41:TSZ41"/>
    <mergeCell ref="TTA41:TTB41"/>
    <mergeCell ref="TTC41:TTD41"/>
    <mergeCell ref="TTE41:TTF41"/>
    <mergeCell ref="TXW41:TXX41"/>
    <mergeCell ref="TXY41:TXZ41"/>
    <mergeCell ref="TYA41:TYB41"/>
    <mergeCell ref="TYC41:TYD41"/>
    <mergeCell ref="TYE41:TYF41"/>
    <mergeCell ref="TXM41:TXN41"/>
    <mergeCell ref="TXO41:TXP41"/>
    <mergeCell ref="TXQ41:TXR41"/>
    <mergeCell ref="TXS41:TXT41"/>
    <mergeCell ref="TXU41:TXV41"/>
    <mergeCell ref="TXC41:TXD41"/>
    <mergeCell ref="TXE41:TXF41"/>
    <mergeCell ref="TXG41:TXH41"/>
    <mergeCell ref="TXI41:TXJ41"/>
    <mergeCell ref="TXK41:TXL41"/>
    <mergeCell ref="TWS41:TWT41"/>
    <mergeCell ref="TWU41:TWV41"/>
    <mergeCell ref="TWW41:TWX41"/>
    <mergeCell ref="TWY41:TWZ41"/>
    <mergeCell ref="TXA41:TXB41"/>
    <mergeCell ref="TWI41:TWJ41"/>
    <mergeCell ref="TWK41:TWL41"/>
    <mergeCell ref="TWM41:TWN41"/>
    <mergeCell ref="TWO41:TWP41"/>
    <mergeCell ref="TWQ41:TWR41"/>
    <mergeCell ref="TVY41:TVZ41"/>
    <mergeCell ref="TWA41:TWB41"/>
    <mergeCell ref="TWC41:TWD41"/>
    <mergeCell ref="TWE41:TWF41"/>
    <mergeCell ref="TWG41:TWH41"/>
    <mergeCell ref="TVO41:TVP41"/>
    <mergeCell ref="TVQ41:TVR41"/>
    <mergeCell ref="TVS41:TVT41"/>
    <mergeCell ref="TVU41:TVV41"/>
    <mergeCell ref="TVW41:TVX41"/>
    <mergeCell ref="UAO41:UAP41"/>
    <mergeCell ref="UAQ41:UAR41"/>
    <mergeCell ref="UAS41:UAT41"/>
    <mergeCell ref="UAU41:UAV41"/>
    <mergeCell ref="UAW41:UAX41"/>
    <mergeCell ref="UAE41:UAF41"/>
    <mergeCell ref="UAG41:UAH41"/>
    <mergeCell ref="UAI41:UAJ41"/>
    <mergeCell ref="UAK41:UAL41"/>
    <mergeCell ref="UAM41:UAN41"/>
    <mergeCell ref="TZU41:TZV41"/>
    <mergeCell ref="TZW41:TZX41"/>
    <mergeCell ref="TZY41:TZZ41"/>
    <mergeCell ref="UAA41:UAB41"/>
    <mergeCell ref="UAC41:UAD41"/>
    <mergeCell ref="TZK41:TZL41"/>
    <mergeCell ref="TZM41:TZN41"/>
    <mergeCell ref="TZO41:TZP41"/>
    <mergeCell ref="TZQ41:TZR41"/>
    <mergeCell ref="TZS41:TZT41"/>
    <mergeCell ref="TZA41:TZB41"/>
    <mergeCell ref="TZC41:TZD41"/>
    <mergeCell ref="TZE41:TZF41"/>
    <mergeCell ref="TZG41:TZH41"/>
    <mergeCell ref="TZI41:TZJ41"/>
    <mergeCell ref="TYQ41:TYR41"/>
    <mergeCell ref="TYS41:TYT41"/>
    <mergeCell ref="TYU41:TYV41"/>
    <mergeCell ref="TYW41:TYX41"/>
    <mergeCell ref="TYY41:TYZ41"/>
    <mergeCell ref="TYG41:TYH41"/>
    <mergeCell ref="TYI41:TYJ41"/>
    <mergeCell ref="TYK41:TYL41"/>
    <mergeCell ref="TYM41:TYN41"/>
    <mergeCell ref="TYO41:TYP41"/>
    <mergeCell ref="UDG41:UDH41"/>
    <mergeCell ref="UDI41:UDJ41"/>
    <mergeCell ref="UDK41:UDL41"/>
    <mergeCell ref="UDM41:UDN41"/>
    <mergeCell ref="UDO41:UDP41"/>
    <mergeCell ref="UCW41:UCX41"/>
    <mergeCell ref="UCY41:UCZ41"/>
    <mergeCell ref="UDA41:UDB41"/>
    <mergeCell ref="UDC41:UDD41"/>
    <mergeCell ref="UDE41:UDF41"/>
    <mergeCell ref="UCM41:UCN41"/>
    <mergeCell ref="UCO41:UCP41"/>
    <mergeCell ref="UCQ41:UCR41"/>
    <mergeCell ref="UCS41:UCT41"/>
    <mergeCell ref="UCU41:UCV41"/>
    <mergeCell ref="UCC41:UCD41"/>
    <mergeCell ref="UCE41:UCF41"/>
    <mergeCell ref="UCG41:UCH41"/>
    <mergeCell ref="UCI41:UCJ41"/>
    <mergeCell ref="UCK41:UCL41"/>
    <mergeCell ref="UBS41:UBT41"/>
    <mergeCell ref="UBU41:UBV41"/>
    <mergeCell ref="UBW41:UBX41"/>
    <mergeCell ref="UBY41:UBZ41"/>
    <mergeCell ref="UCA41:UCB41"/>
    <mergeCell ref="UBI41:UBJ41"/>
    <mergeCell ref="UBK41:UBL41"/>
    <mergeCell ref="UBM41:UBN41"/>
    <mergeCell ref="UBO41:UBP41"/>
    <mergeCell ref="UBQ41:UBR41"/>
    <mergeCell ref="UAY41:UAZ41"/>
    <mergeCell ref="UBA41:UBB41"/>
    <mergeCell ref="UBC41:UBD41"/>
    <mergeCell ref="UBE41:UBF41"/>
    <mergeCell ref="UBG41:UBH41"/>
    <mergeCell ref="UFY41:UFZ41"/>
    <mergeCell ref="UGA41:UGB41"/>
    <mergeCell ref="UGC41:UGD41"/>
    <mergeCell ref="UGE41:UGF41"/>
    <mergeCell ref="UGG41:UGH41"/>
    <mergeCell ref="UFO41:UFP41"/>
    <mergeCell ref="UFQ41:UFR41"/>
    <mergeCell ref="UFS41:UFT41"/>
    <mergeCell ref="UFU41:UFV41"/>
    <mergeCell ref="UFW41:UFX41"/>
    <mergeCell ref="UFE41:UFF41"/>
    <mergeCell ref="UFG41:UFH41"/>
    <mergeCell ref="UFI41:UFJ41"/>
    <mergeCell ref="UFK41:UFL41"/>
    <mergeCell ref="UFM41:UFN41"/>
    <mergeCell ref="UEU41:UEV41"/>
    <mergeCell ref="UEW41:UEX41"/>
    <mergeCell ref="UEY41:UEZ41"/>
    <mergeCell ref="UFA41:UFB41"/>
    <mergeCell ref="UFC41:UFD41"/>
    <mergeCell ref="UEK41:UEL41"/>
    <mergeCell ref="UEM41:UEN41"/>
    <mergeCell ref="UEO41:UEP41"/>
    <mergeCell ref="UEQ41:UER41"/>
    <mergeCell ref="UES41:UET41"/>
    <mergeCell ref="UEA41:UEB41"/>
    <mergeCell ref="UEC41:UED41"/>
    <mergeCell ref="UEE41:UEF41"/>
    <mergeCell ref="UEG41:UEH41"/>
    <mergeCell ref="UEI41:UEJ41"/>
    <mergeCell ref="UDQ41:UDR41"/>
    <mergeCell ref="UDS41:UDT41"/>
    <mergeCell ref="UDU41:UDV41"/>
    <mergeCell ref="UDW41:UDX41"/>
    <mergeCell ref="UDY41:UDZ41"/>
    <mergeCell ref="UIQ41:UIR41"/>
    <mergeCell ref="UIS41:UIT41"/>
    <mergeCell ref="UIU41:UIV41"/>
    <mergeCell ref="UIW41:UIX41"/>
    <mergeCell ref="UIY41:UIZ41"/>
    <mergeCell ref="UIG41:UIH41"/>
    <mergeCell ref="UII41:UIJ41"/>
    <mergeCell ref="UIK41:UIL41"/>
    <mergeCell ref="UIM41:UIN41"/>
    <mergeCell ref="UIO41:UIP41"/>
    <mergeCell ref="UHW41:UHX41"/>
    <mergeCell ref="UHY41:UHZ41"/>
    <mergeCell ref="UIA41:UIB41"/>
    <mergeCell ref="UIC41:UID41"/>
    <mergeCell ref="UIE41:UIF41"/>
    <mergeCell ref="UHM41:UHN41"/>
    <mergeCell ref="UHO41:UHP41"/>
    <mergeCell ref="UHQ41:UHR41"/>
    <mergeCell ref="UHS41:UHT41"/>
    <mergeCell ref="UHU41:UHV41"/>
    <mergeCell ref="UHC41:UHD41"/>
    <mergeCell ref="UHE41:UHF41"/>
    <mergeCell ref="UHG41:UHH41"/>
    <mergeCell ref="UHI41:UHJ41"/>
    <mergeCell ref="UHK41:UHL41"/>
    <mergeCell ref="UGS41:UGT41"/>
    <mergeCell ref="UGU41:UGV41"/>
    <mergeCell ref="UGW41:UGX41"/>
    <mergeCell ref="UGY41:UGZ41"/>
    <mergeCell ref="UHA41:UHB41"/>
    <mergeCell ref="UGI41:UGJ41"/>
    <mergeCell ref="UGK41:UGL41"/>
    <mergeCell ref="UGM41:UGN41"/>
    <mergeCell ref="UGO41:UGP41"/>
    <mergeCell ref="UGQ41:UGR41"/>
    <mergeCell ref="ULI41:ULJ41"/>
    <mergeCell ref="ULK41:ULL41"/>
    <mergeCell ref="ULM41:ULN41"/>
    <mergeCell ref="ULO41:ULP41"/>
    <mergeCell ref="ULQ41:ULR41"/>
    <mergeCell ref="UKY41:UKZ41"/>
    <mergeCell ref="ULA41:ULB41"/>
    <mergeCell ref="ULC41:ULD41"/>
    <mergeCell ref="ULE41:ULF41"/>
    <mergeCell ref="ULG41:ULH41"/>
    <mergeCell ref="UKO41:UKP41"/>
    <mergeCell ref="UKQ41:UKR41"/>
    <mergeCell ref="UKS41:UKT41"/>
    <mergeCell ref="UKU41:UKV41"/>
    <mergeCell ref="UKW41:UKX41"/>
    <mergeCell ref="UKE41:UKF41"/>
    <mergeCell ref="UKG41:UKH41"/>
    <mergeCell ref="UKI41:UKJ41"/>
    <mergeCell ref="UKK41:UKL41"/>
    <mergeCell ref="UKM41:UKN41"/>
    <mergeCell ref="UJU41:UJV41"/>
    <mergeCell ref="UJW41:UJX41"/>
    <mergeCell ref="UJY41:UJZ41"/>
    <mergeCell ref="UKA41:UKB41"/>
    <mergeCell ref="UKC41:UKD41"/>
    <mergeCell ref="UJK41:UJL41"/>
    <mergeCell ref="UJM41:UJN41"/>
    <mergeCell ref="UJO41:UJP41"/>
    <mergeCell ref="UJQ41:UJR41"/>
    <mergeCell ref="UJS41:UJT41"/>
    <mergeCell ref="UJA41:UJB41"/>
    <mergeCell ref="UJC41:UJD41"/>
    <mergeCell ref="UJE41:UJF41"/>
    <mergeCell ref="UJG41:UJH41"/>
    <mergeCell ref="UJI41:UJJ41"/>
    <mergeCell ref="UOA41:UOB41"/>
    <mergeCell ref="UOC41:UOD41"/>
    <mergeCell ref="UOE41:UOF41"/>
    <mergeCell ref="UOG41:UOH41"/>
    <mergeCell ref="UOI41:UOJ41"/>
    <mergeCell ref="UNQ41:UNR41"/>
    <mergeCell ref="UNS41:UNT41"/>
    <mergeCell ref="UNU41:UNV41"/>
    <mergeCell ref="UNW41:UNX41"/>
    <mergeCell ref="UNY41:UNZ41"/>
    <mergeCell ref="UNG41:UNH41"/>
    <mergeCell ref="UNI41:UNJ41"/>
    <mergeCell ref="UNK41:UNL41"/>
    <mergeCell ref="UNM41:UNN41"/>
    <mergeCell ref="UNO41:UNP41"/>
    <mergeCell ref="UMW41:UMX41"/>
    <mergeCell ref="UMY41:UMZ41"/>
    <mergeCell ref="UNA41:UNB41"/>
    <mergeCell ref="UNC41:UND41"/>
    <mergeCell ref="UNE41:UNF41"/>
    <mergeCell ref="UMM41:UMN41"/>
    <mergeCell ref="UMO41:UMP41"/>
    <mergeCell ref="UMQ41:UMR41"/>
    <mergeCell ref="UMS41:UMT41"/>
    <mergeCell ref="UMU41:UMV41"/>
    <mergeCell ref="UMC41:UMD41"/>
    <mergeCell ref="UME41:UMF41"/>
    <mergeCell ref="UMG41:UMH41"/>
    <mergeCell ref="UMI41:UMJ41"/>
    <mergeCell ref="UMK41:UML41"/>
    <mergeCell ref="ULS41:ULT41"/>
    <mergeCell ref="ULU41:ULV41"/>
    <mergeCell ref="ULW41:ULX41"/>
    <mergeCell ref="ULY41:ULZ41"/>
    <mergeCell ref="UMA41:UMB41"/>
    <mergeCell ref="UQS41:UQT41"/>
    <mergeCell ref="UQU41:UQV41"/>
    <mergeCell ref="UQW41:UQX41"/>
    <mergeCell ref="UQY41:UQZ41"/>
    <mergeCell ref="URA41:URB41"/>
    <mergeCell ref="UQI41:UQJ41"/>
    <mergeCell ref="UQK41:UQL41"/>
    <mergeCell ref="UQM41:UQN41"/>
    <mergeCell ref="UQO41:UQP41"/>
    <mergeCell ref="UQQ41:UQR41"/>
    <mergeCell ref="UPY41:UPZ41"/>
    <mergeCell ref="UQA41:UQB41"/>
    <mergeCell ref="UQC41:UQD41"/>
    <mergeCell ref="UQE41:UQF41"/>
    <mergeCell ref="UQG41:UQH41"/>
    <mergeCell ref="UPO41:UPP41"/>
    <mergeCell ref="UPQ41:UPR41"/>
    <mergeCell ref="UPS41:UPT41"/>
    <mergeCell ref="UPU41:UPV41"/>
    <mergeCell ref="UPW41:UPX41"/>
    <mergeCell ref="UPE41:UPF41"/>
    <mergeCell ref="UPG41:UPH41"/>
    <mergeCell ref="UPI41:UPJ41"/>
    <mergeCell ref="UPK41:UPL41"/>
    <mergeCell ref="UPM41:UPN41"/>
    <mergeCell ref="UOU41:UOV41"/>
    <mergeCell ref="UOW41:UOX41"/>
    <mergeCell ref="UOY41:UOZ41"/>
    <mergeCell ref="UPA41:UPB41"/>
    <mergeCell ref="UPC41:UPD41"/>
    <mergeCell ref="UOK41:UOL41"/>
    <mergeCell ref="UOM41:UON41"/>
    <mergeCell ref="UOO41:UOP41"/>
    <mergeCell ref="UOQ41:UOR41"/>
    <mergeCell ref="UOS41:UOT41"/>
    <mergeCell ref="UTK41:UTL41"/>
    <mergeCell ref="UTM41:UTN41"/>
    <mergeCell ref="UTO41:UTP41"/>
    <mergeCell ref="UTQ41:UTR41"/>
    <mergeCell ref="UTS41:UTT41"/>
    <mergeCell ref="UTA41:UTB41"/>
    <mergeCell ref="UTC41:UTD41"/>
    <mergeCell ref="UTE41:UTF41"/>
    <mergeCell ref="UTG41:UTH41"/>
    <mergeCell ref="UTI41:UTJ41"/>
    <mergeCell ref="USQ41:USR41"/>
    <mergeCell ref="USS41:UST41"/>
    <mergeCell ref="USU41:USV41"/>
    <mergeCell ref="USW41:USX41"/>
    <mergeCell ref="USY41:USZ41"/>
    <mergeCell ref="USG41:USH41"/>
    <mergeCell ref="USI41:USJ41"/>
    <mergeCell ref="USK41:USL41"/>
    <mergeCell ref="USM41:USN41"/>
    <mergeCell ref="USO41:USP41"/>
    <mergeCell ref="URW41:URX41"/>
    <mergeCell ref="URY41:URZ41"/>
    <mergeCell ref="USA41:USB41"/>
    <mergeCell ref="USC41:USD41"/>
    <mergeCell ref="USE41:USF41"/>
    <mergeCell ref="URM41:URN41"/>
    <mergeCell ref="URO41:URP41"/>
    <mergeCell ref="URQ41:URR41"/>
    <mergeCell ref="URS41:URT41"/>
    <mergeCell ref="URU41:URV41"/>
    <mergeCell ref="URC41:URD41"/>
    <mergeCell ref="URE41:URF41"/>
    <mergeCell ref="URG41:URH41"/>
    <mergeCell ref="URI41:URJ41"/>
    <mergeCell ref="URK41:URL41"/>
    <mergeCell ref="UWC41:UWD41"/>
    <mergeCell ref="UWE41:UWF41"/>
    <mergeCell ref="UWG41:UWH41"/>
    <mergeCell ref="UWI41:UWJ41"/>
    <mergeCell ref="UWK41:UWL41"/>
    <mergeCell ref="UVS41:UVT41"/>
    <mergeCell ref="UVU41:UVV41"/>
    <mergeCell ref="UVW41:UVX41"/>
    <mergeCell ref="UVY41:UVZ41"/>
    <mergeCell ref="UWA41:UWB41"/>
    <mergeCell ref="UVI41:UVJ41"/>
    <mergeCell ref="UVK41:UVL41"/>
    <mergeCell ref="UVM41:UVN41"/>
    <mergeCell ref="UVO41:UVP41"/>
    <mergeCell ref="UVQ41:UVR41"/>
    <mergeCell ref="UUY41:UUZ41"/>
    <mergeCell ref="UVA41:UVB41"/>
    <mergeCell ref="UVC41:UVD41"/>
    <mergeCell ref="UVE41:UVF41"/>
    <mergeCell ref="UVG41:UVH41"/>
    <mergeCell ref="UUO41:UUP41"/>
    <mergeCell ref="UUQ41:UUR41"/>
    <mergeCell ref="UUS41:UUT41"/>
    <mergeCell ref="UUU41:UUV41"/>
    <mergeCell ref="UUW41:UUX41"/>
    <mergeCell ref="UUE41:UUF41"/>
    <mergeCell ref="UUG41:UUH41"/>
    <mergeCell ref="UUI41:UUJ41"/>
    <mergeCell ref="UUK41:UUL41"/>
    <mergeCell ref="UUM41:UUN41"/>
    <mergeCell ref="UTU41:UTV41"/>
    <mergeCell ref="UTW41:UTX41"/>
    <mergeCell ref="UTY41:UTZ41"/>
    <mergeCell ref="UUA41:UUB41"/>
    <mergeCell ref="UUC41:UUD41"/>
    <mergeCell ref="UYU41:UYV41"/>
    <mergeCell ref="UYW41:UYX41"/>
    <mergeCell ref="UYY41:UYZ41"/>
    <mergeCell ref="UZA41:UZB41"/>
    <mergeCell ref="UZC41:UZD41"/>
    <mergeCell ref="UYK41:UYL41"/>
    <mergeCell ref="UYM41:UYN41"/>
    <mergeCell ref="UYO41:UYP41"/>
    <mergeCell ref="UYQ41:UYR41"/>
    <mergeCell ref="UYS41:UYT41"/>
    <mergeCell ref="UYA41:UYB41"/>
    <mergeCell ref="UYC41:UYD41"/>
    <mergeCell ref="UYE41:UYF41"/>
    <mergeCell ref="UYG41:UYH41"/>
    <mergeCell ref="UYI41:UYJ41"/>
    <mergeCell ref="UXQ41:UXR41"/>
    <mergeCell ref="UXS41:UXT41"/>
    <mergeCell ref="UXU41:UXV41"/>
    <mergeCell ref="UXW41:UXX41"/>
    <mergeCell ref="UXY41:UXZ41"/>
    <mergeCell ref="UXG41:UXH41"/>
    <mergeCell ref="UXI41:UXJ41"/>
    <mergeCell ref="UXK41:UXL41"/>
    <mergeCell ref="UXM41:UXN41"/>
    <mergeCell ref="UXO41:UXP41"/>
    <mergeCell ref="UWW41:UWX41"/>
    <mergeCell ref="UWY41:UWZ41"/>
    <mergeCell ref="UXA41:UXB41"/>
    <mergeCell ref="UXC41:UXD41"/>
    <mergeCell ref="UXE41:UXF41"/>
    <mergeCell ref="UWM41:UWN41"/>
    <mergeCell ref="UWO41:UWP41"/>
    <mergeCell ref="UWQ41:UWR41"/>
    <mergeCell ref="UWS41:UWT41"/>
    <mergeCell ref="UWU41:UWV41"/>
    <mergeCell ref="VBM41:VBN41"/>
    <mergeCell ref="VBO41:VBP41"/>
    <mergeCell ref="VBQ41:VBR41"/>
    <mergeCell ref="VBS41:VBT41"/>
    <mergeCell ref="VBU41:VBV41"/>
    <mergeCell ref="VBC41:VBD41"/>
    <mergeCell ref="VBE41:VBF41"/>
    <mergeCell ref="VBG41:VBH41"/>
    <mergeCell ref="VBI41:VBJ41"/>
    <mergeCell ref="VBK41:VBL41"/>
    <mergeCell ref="VAS41:VAT41"/>
    <mergeCell ref="VAU41:VAV41"/>
    <mergeCell ref="VAW41:VAX41"/>
    <mergeCell ref="VAY41:VAZ41"/>
    <mergeCell ref="VBA41:VBB41"/>
    <mergeCell ref="VAI41:VAJ41"/>
    <mergeCell ref="VAK41:VAL41"/>
    <mergeCell ref="VAM41:VAN41"/>
    <mergeCell ref="VAO41:VAP41"/>
    <mergeCell ref="VAQ41:VAR41"/>
    <mergeCell ref="UZY41:UZZ41"/>
    <mergeCell ref="VAA41:VAB41"/>
    <mergeCell ref="VAC41:VAD41"/>
    <mergeCell ref="VAE41:VAF41"/>
    <mergeCell ref="VAG41:VAH41"/>
    <mergeCell ref="UZO41:UZP41"/>
    <mergeCell ref="UZQ41:UZR41"/>
    <mergeCell ref="UZS41:UZT41"/>
    <mergeCell ref="UZU41:UZV41"/>
    <mergeCell ref="UZW41:UZX41"/>
    <mergeCell ref="UZE41:UZF41"/>
    <mergeCell ref="UZG41:UZH41"/>
    <mergeCell ref="UZI41:UZJ41"/>
    <mergeCell ref="UZK41:UZL41"/>
    <mergeCell ref="UZM41:UZN41"/>
    <mergeCell ref="VEE41:VEF41"/>
    <mergeCell ref="VEG41:VEH41"/>
    <mergeCell ref="VEI41:VEJ41"/>
    <mergeCell ref="VEK41:VEL41"/>
    <mergeCell ref="VEM41:VEN41"/>
    <mergeCell ref="VDU41:VDV41"/>
    <mergeCell ref="VDW41:VDX41"/>
    <mergeCell ref="VDY41:VDZ41"/>
    <mergeCell ref="VEA41:VEB41"/>
    <mergeCell ref="VEC41:VED41"/>
    <mergeCell ref="VDK41:VDL41"/>
    <mergeCell ref="VDM41:VDN41"/>
    <mergeCell ref="VDO41:VDP41"/>
    <mergeCell ref="VDQ41:VDR41"/>
    <mergeCell ref="VDS41:VDT41"/>
    <mergeCell ref="VDA41:VDB41"/>
    <mergeCell ref="VDC41:VDD41"/>
    <mergeCell ref="VDE41:VDF41"/>
    <mergeCell ref="VDG41:VDH41"/>
    <mergeCell ref="VDI41:VDJ41"/>
    <mergeCell ref="VCQ41:VCR41"/>
    <mergeCell ref="VCS41:VCT41"/>
    <mergeCell ref="VCU41:VCV41"/>
    <mergeCell ref="VCW41:VCX41"/>
    <mergeCell ref="VCY41:VCZ41"/>
    <mergeCell ref="VCG41:VCH41"/>
    <mergeCell ref="VCI41:VCJ41"/>
    <mergeCell ref="VCK41:VCL41"/>
    <mergeCell ref="VCM41:VCN41"/>
    <mergeCell ref="VCO41:VCP41"/>
    <mergeCell ref="VBW41:VBX41"/>
    <mergeCell ref="VBY41:VBZ41"/>
    <mergeCell ref="VCA41:VCB41"/>
    <mergeCell ref="VCC41:VCD41"/>
    <mergeCell ref="VCE41:VCF41"/>
    <mergeCell ref="VGW41:VGX41"/>
    <mergeCell ref="VGY41:VGZ41"/>
    <mergeCell ref="VHA41:VHB41"/>
    <mergeCell ref="VHC41:VHD41"/>
    <mergeCell ref="VHE41:VHF41"/>
    <mergeCell ref="VGM41:VGN41"/>
    <mergeCell ref="VGO41:VGP41"/>
    <mergeCell ref="VGQ41:VGR41"/>
    <mergeCell ref="VGS41:VGT41"/>
    <mergeCell ref="VGU41:VGV41"/>
    <mergeCell ref="VGC41:VGD41"/>
    <mergeCell ref="VGE41:VGF41"/>
    <mergeCell ref="VGG41:VGH41"/>
    <mergeCell ref="VGI41:VGJ41"/>
    <mergeCell ref="VGK41:VGL41"/>
    <mergeCell ref="VFS41:VFT41"/>
    <mergeCell ref="VFU41:VFV41"/>
    <mergeCell ref="VFW41:VFX41"/>
    <mergeCell ref="VFY41:VFZ41"/>
    <mergeCell ref="VGA41:VGB41"/>
    <mergeCell ref="VFI41:VFJ41"/>
    <mergeCell ref="VFK41:VFL41"/>
    <mergeCell ref="VFM41:VFN41"/>
    <mergeCell ref="VFO41:VFP41"/>
    <mergeCell ref="VFQ41:VFR41"/>
    <mergeCell ref="VEY41:VEZ41"/>
    <mergeCell ref="VFA41:VFB41"/>
    <mergeCell ref="VFC41:VFD41"/>
    <mergeCell ref="VFE41:VFF41"/>
    <mergeCell ref="VFG41:VFH41"/>
    <mergeCell ref="VEO41:VEP41"/>
    <mergeCell ref="VEQ41:VER41"/>
    <mergeCell ref="VES41:VET41"/>
    <mergeCell ref="VEU41:VEV41"/>
    <mergeCell ref="VEW41:VEX41"/>
    <mergeCell ref="VJO41:VJP41"/>
    <mergeCell ref="VJQ41:VJR41"/>
    <mergeCell ref="VJS41:VJT41"/>
    <mergeCell ref="VJU41:VJV41"/>
    <mergeCell ref="VJW41:VJX41"/>
    <mergeCell ref="VJE41:VJF41"/>
    <mergeCell ref="VJG41:VJH41"/>
    <mergeCell ref="VJI41:VJJ41"/>
    <mergeCell ref="VJK41:VJL41"/>
    <mergeCell ref="VJM41:VJN41"/>
    <mergeCell ref="VIU41:VIV41"/>
    <mergeCell ref="VIW41:VIX41"/>
    <mergeCell ref="VIY41:VIZ41"/>
    <mergeCell ref="VJA41:VJB41"/>
    <mergeCell ref="VJC41:VJD41"/>
    <mergeCell ref="VIK41:VIL41"/>
    <mergeCell ref="VIM41:VIN41"/>
    <mergeCell ref="VIO41:VIP41"/>
    <mergeCell ref="VIQ41:VIR41"/>
    <mergeCell ref="VIS41:VIT41"/>
    <mergeCell ref="VIA41:VIB41"/>
    <mergeCell ref="VIC41:VID41"/>
    <mergeCell ref="VIE41:VIF41"/>
    <mergeCell ref="VIG41:VIH41"/>
    <mergeCell ref="VII41:VIJ41"/>
    <mergeCell ref="VHQ41:VHR41"/>
    <mergeCell ref="VHS41:VHT41"/>
    <mergeCell ref="VHU41:VHV41"/>
    <mergeCell ref="VHW41:VHX41"/>
    <mergeCell ref="VHY41:VHZ41"/>
    <mergeCell ref="VHG41:VHH41"/>
    <mergeCell ref="VHI41:VHJ41"/>
    <mergeCell ref="VHK41:VHL41"/>
    <mergeCell ref="VHM41:VHN41"/>
    <mergeCell ref="VHO41:VHP41"/>
    <mergeCell ref="VMG41:VMH41"/>
    <mergeCell ref="VMI41:VMJ41"/>
    <mergeCell ref="VMK41:VML41"/>
    <mergeCell ref="VMM41:VMN41"/>
    <mergeCell ref="VMO41:VMP41"/>
    <mergeCell ref="VLW41:VLX41"/>
    <mergeCell ref="VLY41:VLZ41"/>
    <mergeCell ref="VMA41:VMB41"/>
    <mergeCell ref="VMC41:VMD41"/>
    <mergeCell ref="VME41:VMF41"/>
    <mergeCell ref="VLM41:VLN41"/>
    <mergeCell ref="VLO41:VLP41"/>
    <mergeCell ref="VLQ41:VLR41"/>
    <mergeCell ref="VLS41:VLT41"/>
    <mergeCell ref="VLU41:VLV41"/>
    <mergeCell ref="VLC41:VLD41"/>
    <mergeCell ref="VLE41:VLF41"/>
    <mergeCell ref="VLG41:VLH41"/>
    <mergeCell ref="VLI41:VLJ41"/>
    <mergeCell ref="VLK41:VLL41"/>
    <mergeCell ref="VKS41:VKT41"/>
    <mergeCell ref="VKU41:VKV41"/>
    <mergeCell ref="VKW41:VKX41"/>
    <mergeCell ref="VKY41:VKZ41"/>
    <mergeCell ref="VLA41:VLB41"/>
    <mergeCell ref="VKI41:VKJ41"/>
    <mergeCell ref="VKK41:VKL41"/>
    <mergeCell ref="VKM41:VKN41"/>
    <mergeCell ref="VKO41:VKP41"/>
    <mergeCell ref="VKQ41:VKR41"/>
    <mergeCell ref="VJY41:VJZ41"/>
    <mergeCell ref="VKA41:VKB41"/>
    <mergeCell ref="VKC41:VKD41"/>
    <mergeCell ref="VKE41:VKF41"/>
    <mergeCell ref="VKG41:VKH41"/>
    <mergeCell ref="VOY41:VOZ41"/>
    <mergeCell ref="VPA41:VPB41"/>
    <mergeCell ref="VPC41:VPD41"/>
    <mergeCell ref="VPE41:VPF41"/>
    <mergeCell ref="VPG41:VPH41"/>
    <mergeCell ref="VOO41:VOP41"/>
    <mergeCell ref="VOQ41:VOR41"/>
    <mergeCell ref="VOS41:VOT41"/>
    <mergeCell ref="VOU41:VOV41"/>
    <mergeCell ref="VOW41:VOX41"/>
    <mergeCell ref="VOE41:VOF41"/>
    <mergeCell ref="VOG41:VOH41"/>
    <mergeCell ref="VOI41:VOJ41"/>
    <mergeCell ref="VOK41:VOL41"/>
    <mergeCell ref="VOM41:VON41"/>
    <mergeCell ref="VNU41:VNV41"/>
    <mergeCell ref="VNW41:VNX41"/>
    <mergeCell ref="VNY41:VNZ41"/>
    <mergeCell ref="VOA41:VOB41"/>
    <mergeCell ref="VOC41:VOD41"/>
    <mergeCell ref="VNK41:VNL41"/>
    <mergeCell ref="VNM41:VNN41"/>
    <mergeCell ref="VNO41:VNP41"/>
    <mergeCell ref="VNQ41:VNR41"/>
    <mergeCell ref="VNS41:VNT41"/>
    <mergeCell ref="VNA41:VNB41"/>
    <mergeCell ref="VNC41:VND41"/>
    <mergeCell ref="VNE41:VNF41"/>
    <mergeCell ref="VNG41:VNH41"/>
    <mergeCell ref="VNI41:VNJ41"/>
    <mergeCell ref="VMQ41:VMR41"/>
    <mergeCell ref="VMS41:VMT41"/>
    <mergeCell ref="VMU41:VMV41"/>
    <mergeCell ref="VMW41:VMX41"/>
    <mergeCell ref="VMY41:VMZ41"/>
    <mergeCell ref="VRQ41:VRR41"/>
    <mergeCell ref="VRS41:VRT41"/>
    <mergeCell ref="VRU41:VRV41"/>
    <mergeCell ref="VRW41:VRX41"/>
    <mergeCell ref="VRY41:VRZ41"/>
    <mergeCell ref="VRG41:VRH41"/>
    <mergeCell ref="VRI41:VRJ41"/>
    <mergeCell ref="VRK41:VRL41"/>
    <mergeCell ref="VRM41:VRN41"/>
    <mergeCell ref="VRO41:VRP41"/>
    <mergeCell ref="VQW41:VQX41"/>
    <mergeCell ref="VQY41:VQZ41"/>
    <mergeCell ref="VRA41:VRB41"/>
    <mergeCell ref="VRC41:VRD41"/>
    <mergeCell ref="VRE41:VRF41"/>
    <mergeCell ref="VQM41:VQN41"/>
    <mergeCell ref="VQO41:VQP41"/>
    <mergeCell ref="VQQ41:VQR41"/>
    <mergeCell ref="VQS41:VQT41"/>
    <mergeCell ref="VQU41:VQV41"/>
    <mergeCell ref="VQC41:VQD41"/>
    <mergeCell ref="VQE41:VQF41"/>
    <mergeCell ref="VQG41:VQH41"/>
    <mergeCell ref="VQI41:VQJ41"/>
    <mergeCell ref="VQK41:VQL41"/>
    <mergeCell ref="VPS41:VPT41"/>
    <mergeCell ref="VPU41:VPV41"/>
    <mergeCell ref="VPW41:VPX41"/>
    <mergeCell ref="VPY41:VPZ41"/>
    <mergeCell ref="VQA41:VQB41"/>
    <mergeCell ref="VPI41:VPJ41"/>
    <mergeCell ref="VPK41:VPL41"/>
    <mergeCell ref="VPM41:VPN41"/>
    <mergeCell ref="VPO41:VPP41"/>
    <mergeCell ref="VPQ41:VPR41"/>
    <mergeCell ref="VUI41:VUJ41"/>
    <mergeCell ref="VUK41:VUL41"/>
    <mergeCell ref="VUM41:VUN41"/>
    <mergeCell ref="VUO41:VUP41"/>
    <mergeCell ref="VUQ41:VUR41"/>
    <mergeCell ref="VTY41:VTZ41"/>
    <mergeCell ref="VUA41:VUB41"/>
    <mergeCell ref="VUC41:VUD41"/>
    <mergeCell ref="VUE41:VUF41"/>
    <mergeCell ref="VUG41:VUH41"/>
    <mergeCell ref="VTO41:VTP41"/>
    <mergeCell ref="VTQ41:VTR41"/>
    <mergeCell ref="VTS41:VTT41"/>
    <mergeCell ref="VTU41:VTV41"/>
    <mergeCell ref="VTW41:VTX41"/>
    <mergeCell ref="VTE41:VTF41"/>
    <mergeCell ref="VTG41:VTH41"/>
    <mergeCell ref="VTI41:VTJ41"/>
    <mergeCell ref="VTK41:VTL41"/>
    <mergeCell ref="VTM41:VTN41"/>
    <mergeCell ref="VSU41:VSV41"/>
    <mergeCell ref="VSW41:VSX41"/>
    <mergeCell ref="VSY41:VSZ41"/>
    <mergeCell ref="VTA41:VTB41"/>
    <mergeCell ref="VTC41:VTD41"/>
    <mergeCell ref="VSK41:VSL41"/>
    <mergeCell ref="VSM41:VSN41"/>
    <mergeCell ref="VSO41:VSP41"/>
    <mergeCell ref="VSQ41:VSR41"/>
    <mergeCell ref="VSS41:VST41"/>
    <mergeCell ref="VSA41:VSB41"/>
    <mergeCell ref="VSC41:VSD41"/>
    <mergeCell ref="VSE41:VSF41"/>
    <mergeCell ref="VSG41:VSH41"/>
    <mergeCell ref="VSI41:VSJ41"/>
    <mergeCell ref="VXA41:VXB41"/>
    <mergeCell ref="VXC41:VXD41"/>
    <mergeCell ref="VXE41:VXF41"/>
    <mergeCell ref="VXG41:VXH41"/>
    <mergeCell ref="VXI41:VXJ41"/>
    <mergeCell ref="VWQ41:VWR41"/>
    <mergeCell ref="VWS41:VWT41"/>
    <mergeCell ref="VWU41:VWV41"/>
    <mergeCell ref="VWW41:VWX41"/>
    <mergeCell ref="VWY41:VWZ41"/>
    <mergeCell ref="VWG41:VWH41"/>
    <mergeCell ref="VWI41:VWJ41"/>
    <mergeCell ref="VWK41:VWL41"/>
    <mergeCell ref="VWM41:VWN41"/>
    <mergeCell ref="VWO41:VWP41"/>
    <mergeCell ref="VVW41:VVX41"/>
    <mergeCell ref="VVY41:VVZ41"/>
    <mergeCell ref="VWA41:VWB41"/>
    <mergeCell ref="VWC41:VWD41"/>
    <mergeCell ref="VWE41:VWF41"/>
    <mergeCell ref="VVM41:VVN41"/>
    <mergeCell ref="VVO41:VVP41"/>
    <mergeCell ref="VVQ41:VVR41"/>
    <mergeCell ref="VVS41:VVT41"/>
    <mergeCell ref="VVU41:VVV41"/>
    <mergeCell ref="VVC41:VVD41"/>
    <mergeCell ref="VVE41:VVF41"/>
    <mergeCell ref="VVG41:VVH41"/>
    <mergeCell ref="VVI41:VVJ41"/>
    <mergeCell ref="VVK41:VVL41"/>
    <mergeCell ref="VUS41:VUT41"/>
    <mergeCell ref="VUU41:VUV41"/>
    <mergeCell ref="VUW41:VUX41"/>
    <mergeCell ref="VUY41:VUZ41"/>
    <mergeCell ref="VVA41:VVB41"/>
    <mergeCell ref="VZS41:VZT41"/>
    <mergeCell ref="VZU41:VZV41"/>
    <mergeCell ref="VZW41:VZX41"/>
    <mergeCell ref="VZY41:VZZ41"/>
    <mergeCell ref="WAA41:WAB41"/>
    <mergeCell ref="VZI41:VZJ41"/>
    <mergeCell ref="VZK41:VZL41"/>
    <mergeCell ref="VZM41:VZN41"/>
    <mergeCell ref="VZO41:VZP41"/>
    <mergeCell ref="VZQ41:VZR41"/>
    <mergeCell ref="VYY41:VYZ41"/>
    <mergeCell ref="VZA41:VZB41"/>
    <mergeCell ref="VZC41:VZD41"/>
    <mergeCell ref="VZE41:VZF41"/>
    <mergeCell ref="VZG41:VZH41"/>
    <mergeCell ref="VYO41:VYP41"/>
    <mergeCell ref="VYQ41:VYR41"/>
    <mergeCell ref="VYS41:VYT41"/>
    <mergeCell ref="VYU41:VYV41"/>
    <mergeCell ref="VYW41:VYX41"/>
    <mergeCell ref="VYE41:VYF41"/>
    <mergeCell ref="VYG41:VYH41"/>
    <mergeCell ref="VYI41:VYJ41"/>
    <mergeCell ref="VYK41:VYL41"/>
    <mergeCell ref="VYM41:VYN41"/>
    <mergeCell ref="VXU41:VXV41"/>
    <mergeCell ref="VXW41:VXX41"/>
    <mergeCell ref="VXY41:VXZ41"/>
    <mergeCell ref="VYA41:VYB41"/>
    <mergeCell ref="VYC41:VYD41"/>
    <mergeCell ref="VXK41:VXL41"/>
    <mergeCell ref="VXM41:VXN41"/>
    <mergeCell ref="VXO41:VXP41"/>
    <mergeCell ref="VXQ41:VXR41"/>
    <mergeCell ref="VXS41:VXT41"/>
    <mergeCell ref="WCK41:WCL41"/>
    <mergeCell ref="WCM41:WCN41"/>
    <mergeCell ref="WCO41:WCP41"/>
    <mergeCell ref="WCQ41:WCR41"/>
    <mergeCell ref="WCS41:WCT41"/>
    <mergeCell ref="WCA41:WCB41"/>
    <mergeCell ref="WCC41:WCD41"/>
    <mergeCell ref="WCE41:WCF41"/>
    <mergeCell ref="WCG41:WCH41"/>
    <mergeCell ref="WCI41:WCJ41"/>
    <mergeCell ref="WBQ41:WBR41"/>
    <mergeCell ref="WBS41:WBT41"/>
    <mergeCell ref="WBU41:WBV41"/>
    <mergeCell ref="WBW41:WBX41"/>
    <mergeCell ref="WBY41:WBZ41"/>
    <mergeCell ref="WBG41:WBH41"/>
    <mergeCell ref="WBI41:WBJ41"/>
    <mergeCell ref="WBK41:WBL41"/>
    <mergeCell ref="WBM41:WBN41"/>
    <mergeCell ref="WBO41:WBP41"/>
    <mergeCell ref="WAW41:WAX41"/>
    <mergeCell ref="WAY41:WAZ41"/>
    <mergeCell ref="WBA41:WBB41"/>
    <mergeCell ref="WBC41:WBD41"/>
    <mergeCell ref="WBE41:WBF41"/>
    <mergeCell ref="WAM41:WAN41"/>
    <mergeCell ref="WAO41:WAP41"/>
    <mergeCell ref="WAQ41:WAR41"/>
    <mergeCell ref="WAS41:WAT41"/>
    <mergeCell ref="WAU41:WAV41"/>
    <mergeCell ref="WAC41:WAD41"/>
    <mergeCell ref="WAE41:WAF41"/>
    <mergeCell ref="WAG41:WAH41"/>
    <mergeCell ref="WAI41:WAJ41"/>
    <mergeCell ref="WAK41:WAL41"/>
    <mergeCell ref="WFC41:WFD41"/>
    <mergeCell ref="WFE41:WFF41"/>
    <mergeCell ref="WFG41:WFH41"/>
    <mergeCell ref="WFI41:WFJ41"/>
    <mergeCell ref="WFK41:WFL41"/>
    <mergeCell ref="WES41:WET41"/>
    <mergeCell ref="WEU41:WEV41"/>
    <mergeCell ref="WEW41:WEX41"/>
    <mergeCell ref="WEY41:WEZ41"/>
    <mergeCell ref="WFA41:WFB41"/>
    <mergeCell ref="WEI41:WEJ41"/>
    <mergeCell ref="WEK41:WEL41"/>
    <mergeCell ref="WEM41:WEN41"/>
    <mergeCell ref="WEO41:WEP41"/>
    <mergeCell ref="WEQ41:WER41"/>
    <mergeCell ref="WDY41:WDZ41"/>
    <mergeCell ref="WEA41:WEB41"/>
    <mergeCell ref="WEC41:WED41"/>
    <mergeCell ref="WEE41:WEF41"/>
    <mergeCell ref="WEG41:WEH41"/>
    <mergeCell ref="WDO41:WDP41"/>
    <mergeCell ref="WDQ41:WDR41"/>
    <mergeCell ref="WDS41:WDT41"/>
    <mergeCell ref="WDU41:WDV41"/>
    <mergeCell ref="WDW41:WDX41"/>
    <mergeCell ref="WDE41:WDF41"/>
    <mergeCell ref="WDG41:WDH41"/>
    <mergeCell ref="WDI41:WDJ41"/>
    <mergeCell ref="WDK41:WDL41"/>
    <mergeCell ref="WDM41:WDN41"/>
    <mergeCell ref="WCU41:WCV41"/>
    <mergeCell ref="WCW41:WCX41"/>
    <mergeCell ref="WCY41:WCZ41"/>
    <mergeCell ref="WDA41:WDB41"/>
    <mergeCell ref="WDC41:WDD41"/>
    <mergeCell ref="WHU41:WHV41"/>
    <mergeCell ref="WHW41:WHX41"/>
    <mergeCell ref="WHY41:WHZ41"/>
    <mergeCell ref="WIA41:WIB41"/>
    <mergeCell ref="WIC41:WID41"/>
    <mergeCell ref="WHK41:WHL41"/>
    <mergeCell ref="WHM41:WHN41"/>
    <mergeCell ref="WHO41:WHP41"/>
    <mergeCell ref="WHQ41:WHR41"/>
    <mergeCell ref="WHS41:WHT41"/>
    <mergeCell ref="WHA41:WHB41"/>
    <mergeCell ref="WHC41:WHD41"/>
    <mergeCell ref="WHE41:WHF41"/>
    <mergeCell ref="WHG41:WHH41"/>
    <mergeCell ref="WHI41:WHJ41"/>
    <mergeCell ref="WGQ41:WGR41"/>
    <mergeCell ref="WGS41:WGT41"/>
    <mergeCell ref="WGU41:WGV41"/>
    <mergeCell ref="WGW41:WGX41"/>
    <mergeCell ref="WGY41:WGZ41"/>
    <mergeCell ref="WGG41:WGH41"/>
    <mergeCell ref="WGI41:WGJ41"/>
    <mergeCell ref="WGK41:WGL41"/>
    <mergeCell ref="WGM41:WGN41"/>
    <mergeCell ref="WGO41:WGP41"/>
    <mergeCell ref="WFW41:WFX41"/>
    <mergeCell ref="WFY41:WFZ41"/>
    <mergeCell ref="WGA41:WGB41"/>
    <mergeCell ref="WGC41:WGD41"/>
    <mergeCell ref="WGE41:WGF41"/>
    <mergeCell ref="WFM41:WFN41"/>
    <mergeCell ref="WFO41:WFP41"/>
    <mergeCell ref="WFQ41:WFR41"/>
    <mergeCell ref="WFS41:WFT41"/>
    <mergeCell ref="WFU41:WFV41"/>
    <mergeCell ref="WKM41:WKN41"/>
    <mergeCell ref="WKO41:WKP41"/>
    <mergeCell ref="WKQ41:WKR41"/>
    <mergeCell ref="WKS41:WKT41"/>
    <mergeCell ref="WKU41:WKV41"/>
    <mergeCell ref="WKC41:WKD41"/>
    <mergeCell ref="WKE41:WKF41"/>
    <mergeCell ref="WKG41:WKH41"/>
    <mergeCell ref="WKI41:WKJ41"/>
    <mergeCell ref="WKK41:WKL41"/>
    <mergeCell ref="WJS41:WJT41"/>
    <mergeCell ref="WJU41:WJV41"/>
    <mergeCell ref="WJW41:WJX41"/>
    <mergeCell ref="WJY41:WJZ41"/>
    <mergeCell ref="WKA41:WKB41"/>
    <mergeCell ref="WJI41:WJJ41"/>
    <mergeCell ref="WJK41:WJL41"/>
    <mergeCell ref="WJM41:WJN41"/>
    <mergeCell ref="WJO41:WJP41"/>
    <mergeCell ref="WJQ41:WJR41"/>
    <mergeCell ref="WIY41:WIZ41"/>
    <mergeCell ref="WJA41:WJB41"/>
    <mergeCell ref="WJC41:WJD41"/>
    <mergeCell ref="WJE41:WJF41"/>
    <mergeCell ref="WJG41:WJH41"/>
    <mergeCell ref="WIO41:WIP41"/>
    <mergeCell ref="WIQ41:WIR41"/>
    <mergeCell ref="WIS41:WIT41"/>
    <mergeCell ref="WIU41:WIV41"/>
    <mergeCell ref="WIW41:WIX41"/>
    <mergeCell ref="WIE41:WIF41"/>
    <mergeCell ref="WIG41:WIH41"/>
    <mergeCell ref="WII41:WIJ41"/>
    <mergeCell ref="WIK41:WIL41"/>
    <mergeCell ref="WIM41:WIN41"/>
    <mergeCell ref="WNE41:WNF41"/>
    <mergeCell ref="WNG41:WNH41"/>
    <mergeCell ref="WNI41:WNJ41"/>
    <mergeCell ref="WNK41:WNL41"/>
    <mergeCell ref="WNM41:WNN41"/>
    <mergeCell ref="WMU41:WMV41"/>
    <mergeCell ref="WMW41:WMX41"/>
    <mergeCell ref="WMY41:WMZ41"/>
    <mergeCell ref="WNA41:WNB41"/>
    <mergeCell ref="WNC41:WND41"/>
    <mergeCell ref="WMK41:WML41"/>
    <mergeCell ref="WMM41:WMN41"/>
    <mergeCell ref="WMO41:WMP41"/>
    <mergeCell ref="WMQ41:WMR41"/>
    <mergeCell ref="WMS41:WMT41"/>
    <mergeCell ref="WMA41:WMB41"/>
    <mergeCell ref="WMC41:WMD41"/>
    <mergeCell ref="WME41:WMF41"/>
    <mergeCell ref="WMG41:WMH41"/>
    <mergeCell ref="WMI41:WMJ41"/>
    <mergeCell ref="WLQ41:WLR41"/>
    <mergeCell ref="WLS41:WLT41"/>
    <mergeCell ref="WLU41:WLV41"/>
    <mergeCell ref="WLW41:WLX41"/>
    <mergeCell ref="WLY41:WLZ41"/>
    <mergeCell ref="WLG41:WLH41"/>
    <mergeCell ref="WLI41:WLJ41"/>
    <mergeCell ref="WLK41:WLL41"/>
    <mergeCell ref="WLM41:WLN41"/>
    <mergeCell ref="WLO41:WLP41"/>
    <mergeCell ref="WKW41:WKX41"/>
    <mergeCell ref="WKY41:WKZ41"/>
    <mergeCell ref="WLA41:WLB41"/>
    <mergeCell ref="WLC41:WLD41"/>
    <mergeCell ref="WLE41:WLF41"/>
    <mergeCell ref="WPW41:WPX41"/>
    <mergeCell ref="WPY41:WPZ41"/>
    <mergeCell ref="WQA41:WQB41"/>
    <mergeCell ref="WQC41:WQD41"/>
    <mergeCell ref="WQE41:WQF41"/>
    <mergeCell ref="WPM41:WPN41"/>
    <mergeCell ref="WPO41:WPP41"/>
    <mergeCell ref="WPQ41:WPR41"/>
    <mergeCell ref="WPS41:WPT41"/>
    <mergeCell ref="WPU41:WPV41"/>
    <mergeCell ref="WPC41:WPD41"/>
    <mergeCell ref="WPE41:WPF41"/>
    <mergeCell ref="WPG41:WPH41"/>
    <mergeCell ref="WPI41:WPJ41"/>
    <mergeCell ref="WPK41:WPL41"/>
    <mergeCell ref="WOS41:WOT41"/>
    <mergeCell ref="WOU41:WOV41"/>
    <mergeCell ref="WOW41:WOX41"/>
    <mergeCell ref="WOY41:WOZ41"/>
    <mergeCell ref="WPA41:WPB41"/>
    <mergeCell ref="WOI41:WOJ41"/>
    <mergeCell ref="WOK41:WOL41"/>
    <mergeCell ref="WOM41:WON41"/>
    <mergeCell ref="WOO41:WOP41"/>
    <mergeCell ref="WOQ41:WOR41"/>
    <mergeCell ref="WNY41:WNZ41"/>
    <mergeCell ref="WOA41:WOB41"/>
    <mergeCell ref="WOC41:WOD41"/>
    <mergeCell ref="WOE41:WOF41"/>
    <mergeCell ref="WOG41:WOH41"/>
    <mergeCell ref="WNO41:WNP41"/>
    <mergeCell ref="WNQ41:WNR41"/>
    <mergeCell ref="WNS41:WNT41"/>
    <mergeCell ref="WNU41:WNV41"/>
    <mergeCell ref="WNW41:WNX41"/>
    <mergeCell ref="WSO41:WSP41"/>
    <mergeCell ref="WSQ41:WSR41"/>
    <mergeCell ref="WSS41:WST41"/>
    <mergeCell ref="WSU41:WSV41"/>
    <mergeCell ref="WSW41:WSX41"/>
    <mergeCell ref="WSE41:WSF41"/>
    <mergeCell ref="WSG41:WSH41"/>
    <mergeCell ref="WSI41:WSJ41"/>
    <mergeCell ref="WSK41:WSL41"/>
    <mergeCell ref="WSM41:WSN41"/>
    <mergeCell ref="WRU41:WRV41"/>
    <mergeCell ref="WRW41:WRX41"/>
    <mergeCell ref="WRY41:WRZ41"/>
    <mergeCell ref="WSA41:WSB41"/>
    <mergeCell ref="WSC41:WSD41"/>
    <mergeCell ref="WRK41:WRL41"/>
    <mergeCell ref="WRM41:WRN41"/>
    <mergeCell ref="WRO41:WRP41"/>
    <mergeCell ref="WRQ41:WRR41"/>
    <mergeCell ref="WRS41:WRT41"/>
    <mergeCell ref="WRA41:WRB41"/>
    <mergeCell ref="WRC41:WRD41"/>
    <mergeCell ref="WRE41:WRF41"/>
    <mergeCell ref="WRG41:WRH41"/>
    <mergeCell ref="WRI41:WRJ41"/>
    <mergeCell ref="WQQ41:WQR41"/>
    <mergeCell ref="WQS41:WQT41"/>
    <mergeCell ref="WQU41:WQV41"/>
    <mergeCell ref="WQW41:WQX41"/>
    <mergeCell ref="WQY41:WQZ41"/>
    <mergeCell ref="WQG41:WQH41"/>
    <mergeCell ref="WQI41:WQJ41"/>
    <mergeCell ref="WQK41:WQL41"/>
    <mergeCell ref="WQM41:WQN41"/>
    <mergeCell ref="WQO41:WQP41"/>
    <mergeCell ref="WVG41:WVH41"/>
    <mergeCell ref="WVI41:WVJ41"/>
    <mergeCell ref="WVK41:WVL41"/>
    <mergeCell ref="WVM41:WVN41"/>
    <mergeCell ref="WVO41:WVP41"/>
    <mergeCell ref="WUW41:WUX41"/>
    <mergeCell ref="WUY41:WUZ41"/>
    <mergeCell ref="WVA41:WVB41"/>
    <mergeCell ref="WVC41:WVD41"/>
    <mergeCell ref="WVE41:WVF41"/>
    <mergeCell ref="WUM41:WUN41"/>
    <mergeCell ref="WUO41:WUP41"/>
    <mergeCell ref="WUQ41:WUR41"/>
    <mergeCell ref="WUS41:WUT41"/>
    <mergeCell ref="WUU41:WUV41"/>
    <mergeCell ref="WUC41:WUD41"/>
    <mergeCell ref="WUE41:WUF41"/>
    <mergeCell ref="WUG41:WUH41"/>
    <mergeCell ref="WUI41:WUJ41"/>
    <mergeCell ref="WUK41:WUL41"/>
    <mergeCell ref="WTS41:WTT41"/>
    <mergeCell ref="WTU41:WTV41"/>
    <mergeCell ref="WTW41:WTX41"/>
    <mergeCell ref="WTY41:WTZ41"/>
    <mergeCell ref="WUA41:WUB41"/>
    <mergeCell ref="WTI41:WTJ41"/>
    <mergeCell ref="WTK41:WTL41"/>
    <mergeCell ref="WTM41:WTN41"/>
    <mergeCell ref="WTO41:WTP41"/>
    <mergeCell ref="WTQ41:WTR41"/>
    <mergeCell ref="WSY41:WSZ41"/>
    <mergeCell ref="WTA41:WTB41"/>
    <mergeCell ref="WTC41:WTD41"/>
    <mergeCell ref="WTE41:WTF41"/>
    <mergeCell ref="WTG41:WTH41"/>
    <mergeCell ref="WXY41:WXZ41"/>
    <mergeCell ref="WYA41:WYB41"/>
    <mergeCell ref="WYC41:WYD41"/>
    <mergeCell ref="WYE41:WYF41"/>
    <mergeCell ref="WYG41:WYH41"/>
    <mergeCell ref="WXO41:WXP41"/>
    <mergeCell ref="WXQ41:WXR41"/>
    <mergeCell ref="WXS41:WXT41"/>
    <mergeCell ref="WXU41:WXV41"/>
    <mergeCell ref="WXW41:WXX41"/>
    <mergeCell ref="WXE41:WXF41"/>
    <mergeCell ref="WXG41:WXH41"/>
    <mergeCell ref="WXI41:WXJ41"/>
    <mergeCell ref="WXK41:WXL41"/>
    <mergeCell ref="WXM41:WXN41"/>
    <mergeCell ref="WWU41:WWV41"/>
    <mergeCell ref="WWW41:WWX41"/>
    <mergeCell ref="WWY41:WWZ41"/>
    <mergeCell ref="WXA41:WXB41"/>
    <mergeCell ref="WXC41:WXD41"/>
    <mergeCell ref="WWK41:WWL41"/>
    <mergeCell ref="WWM41:WWN41"/>
    <mergeCell ref="WWO41:WWP41"/>
    <mergeCell ref="WWQ41:WWR41"/>
    <mergeCell ref="WWS41:WWT41"/>
    <mergeCell ref="WWA41:WWB41"/>
    <mergeCell ref="WWC41:WWD41"/>
    <mergeCell ref="WWE41:WWF41"/>
    <mergeCell ref="WWG41:WWH41"/>
    <mergeCell ref="WWI41:WWJ41"/>
    <mergeCell ref="WVQ41:WVR41"/>
    <mergeCell ref="WVS41:WVT41"/>
    <mergeCell ref="WVU41:WVV41"/>
    <mergeCell ref="WVW41:WVX41"/>
    <mergeCell ref="WVY41:WVZ41"/>
    <mergeCell ref="XBI41:XBJ41"/>
    <mergeCell ref="XAQ41:XAR41"/>
    <mergeCell ref="XAS41:XAT41"/>
    <mergeCell ref="XAU41:XAV41"/>
    <mergeCell ref="XAW41:XAX41"/>
    <mergeCell ref="XAY41:XAZ41"/>
    <mergeCell ref="XAG41:XAH41"/>
    <mergeCell ref="XAI41:XAJ41"/>
    <mergeCell ref="XAK41:XAL41"/>
    <mergeCell ref="XAM41:XAN41"/>
    <mergeCell ref="XAO41:XAP41"/>
    <mergeCell ref="WZW41:WZX41"/>
    <mergeCell ref="WZY41:WZZ41"/>
    <mergeCell ref="XAA41:XAB41"/>
    <mergeCell ref="XAC41:XAD41"/>
    <mergeCell ref="XAE41:XAF41"/>
    <mergeCell ref="WZM41:WZN41"/>
    <mergeCell ref="WZO41:WZP41"/>
    <mergeCell ref="WZQ41:WZR41"/>
    <mergeCell ref="WZS41:WZT41"/>
    <mergeCell ref="WZU41:WZV41"/>
    <mergeCell ref="WZC41:WZD41"/>
    <mergeCell ref="WZE41:WZF41"/>
    <mergeCell ref="WZG41:WZH41"/>
    <mergeCell ref="WZI41:WZJ41"/>
    <mergeCell ref="WZK41:WZL41"/>
    <mergeCell ref="WYS41:WYT41"/>
    <mergeCell ref="WYU41:WYV41"/>
    <mergeCell ref="WYW41:WYX41"/>
    <mergeCell ref="WYY41:WYZ41"/>
    <mergeCell ref="WZA41:WZB41"/>
    <mergeCell ref="WYI41:WYJ41"/>
    <mergeCell ref="WYK41:WYL41"/>
    <mergeCell ref="WYM41:WYN41"/>
    <mergeCell ref="WYO41:WYP41"/>
    <mergeCell ref="WYQ41:WYR41"/>
    <mergeCell ref="A2:B2"/>
    <mergeCell ref="A4:B4"/>
    <mergeCell ref="A18:B18"/>
    <mergeCell ref="A23:B23"/>
    <mergeCell ref="A27:B27"/>
    <mergeCell ref="A29:B29"/>
    <mergeCell ref="A31:B31"/>
    <mergeCell ref="A33:B33"/>
    <mergeCell ref="A35:B35"/>
    <mergeCell ref="A37:B37"/>
    <mergeCell ref="A39:B39"/>
    <mergeCell ref="XEW41:XEX41"/>
    <mergeCell ref="XEY41:XEZ41"/>
    <mergeCell ref="XFA41:XFB41"/>
    <mergeCell ref="XFC41:XFD41"/>
    <mergeCell ref="XEM41:XEN41"/>
    <mergeCell ref="XEO41:XEP41"/>
    <mergeCell ref="XEQ41:XER41"/>
    <mergeCell ref="XES41:XET41"/>
    <mergeCell ref="XEU41:XEV41"/>
    <mergeCell ref="XEC41:XED41"/>
    <mergeCell ref="XEE41:XEF41"/>
    <mergeCell ref="XEG41:XEH41"/>
    <mergeCell ref="XEI41:XEJ41"/>
    <mergeCell ref="XEK41:XEL41"/>
    <mergeCell ref="XDS41:XDT41"/>
    <mergeCell ref="XDU41:XDV41"/>
    <mergeCell ref="XDW41:XDX41"/>
    <mergeCell ref="XDY41:XDZ41"/>
    <mergeCell ref="XEA41:XEB41"/>
    <mergeCell ref="XDI41:XDJ41"/>
    <mergeCell ref="XDK41:XDL41"/>
    <mergeCell ref="XDM41:XDN41"/>
    <mergeCell ref="XDO41:XDP41"/>
    <mergeCell ref="XDQ41:XDR41"/>
    <mergeCell ref="XCY41:XCZ41"/>
    <mergeCell ref="XDA41:XDB41"/>
    <mergeCell ref="XDC41:XDD41"/>
    <mergeCell ref="XDE41:XDF41"/>
    <mergeCell ref="XDG41:XDH41"/>
    <mergeCell ref="XCO41:XCP41"/>
    <mergeCell ref="XCQ41:XCR41"/>
    <mergeCell ref="XCS41:XCT41"/>
    <mergeCell ref="XCU41:XCV41"/>
    <mergeCell ref="XCW41:XCX41"/>
    <mergeCell ref="XCE41:XCF41"/>
    <mergeCell ref="XCG41:XCH41"/>
    <mergeCell ref="XCI41:XCJ41"/>
    <mergeCell ref="XCK41:XCL41"/>
    <mergeCell ref="XCM41:XCN41"/>
    <mergeCell ref="XBU41:XBV41"/>
    <mergeCell ref="XBW41:XBX41"/>
    <mergeCell ref="XBY41:XBZ41"/>
    <mergeCell ref="XCA41:XCB41"/>
    <mergeCell ref="XCC41:XCD41"/>
    <mergeCell ref="XBK41:XBL41"/>
    <mergeCell ref="XBM41:XBN41"/>
    <mergeCell ref="XBO41:XBP41"/>
    <mergeCell ref="XBQ41:XBR41"/>
    <mergeCell ref="XBS41:XBT41"/>
    <mergeCell ref="XBA41:XBB41"/>
    <mergeCell ref="XBC41:XBD41"/>
    <mergeCell ref="XBE41:XBF41"/>
    <mergeCell ref="XBG41:XBH41"/>
  </mergeCells>
  <phoneticPr fontId="0" type="noConversion"/>
  <hyperlinks>
    <hyperlink ref="A5" location="'420'!A1" display="420"/>
    <hyperlink ref="A7" location="'29er WL'!Print_Area" display="29er Windward - Leeward"/>
    <hyperlink ref="A8" location="FEVA!Print_Area" display="FEVA Trapezoid"/>
    <hyperlink ref="A9" location="'FEVA IX&amp;OX'!Print_Area" display="FEVA IX&amp;OX Trapezoid"/>
    <hyperlink ref="A24" location="'Collection Sheet - WL (Land)'!Print_Area" display="Windward / Leeward - Landscape "/>
    <hyperlink ref="A25" location="'Collection Sheet - Trap (Land)'!A1" display="Trapezoid - Landscape"/>
    <hyperlink ref="A42" r:id="rId1" display="mailto:campbelljames@btinternet.com"/>
    <hyperlink ref="B8" location="'Spitfire Trap'!Print_Area" display="Spitfire Trap"/>
    <hyperlink ref="B9" location="'Spitfire WL'!Print_Area" display="Spitfire Windward - Leeward"/>
    <hyperlink ref="A6" location="'420 OX'!Print_Area" display="420 OX Trapezoid"/>
    <hyperlink ref="A10" location="'FEVA WL'!Print_Area" display="FEVA Windward - Leeward"/>
    <hyperlink ref="A15" location="MIRROR!Print_Area" display="Mirror Trapezoid"/>
    <hyperlink ref="A16" location="'MIRROR IX&amp;OX'!Print_Area" display="Mirror IX &amp; OX Trapezoid"/>
    <hyperlink ref="B10" location="'Spitfire IX'!Print_Area" display="Spitfire IX Trapezoid"/>
    <hyperlink ref="B24" location="'Collection Sheet - WL (Port)'!Print_Area" display="Windward/Leeward - Portrait"/>
    <hyperlink ref="B25" location="'Collection Sheet - Trap (Port)'!Print_Area" display="Trapezoid - Portrait"/>
    <hyperlink ref="A11" location="'Laser 4.7'!Print_Area" display="Laser 4.7 Trapezoid"/>
    <hyperlink ref="A12" location="'Laser 4.7 IX&amp;OX'!Print_Area" display="Laser 4.7 IX &amp; OX Trapezoid"/>
    <hyperlink ref="A13" location="'Laser Radial'!Print_Area" display="Laser Radial Trapezoid"/>
    <hyperlink ref="A14" location="'Laser Radial IX&amp;OX'!Print_Area" display="Laser Radial IX &amp; OX Trapezoid"/>
    <hyperlink ref="B5" location="OPTIMIST!Print_Area" display="Optimist Trapezoid"/>
    <hyperlink ref="B6" location="'OPTIMIST IX&amp;OX'!Print_Area" display="Optimist IX &amp; OX Trapezoid"/>
    <hyperlink ref="B7" location="'RSX 8.5 WL'!Print_Area" display="RSX 8.5 Windward - Leeward"/>
    <hyperlink ref="B11" location="TOPPER!Print_Area" display="Topper Trapezoid"/>
    <hyperlink ref="B12" location="'TOPPER IX&amp;OX'!Print_Area" display="Topper IX &amp; OX Trapezoid"/>
    <hyperlink ref="B13" location="'TOPPER 4.2'!Print_Area" display="Topper 4.2 Trapezoid"/>
    <hyperlink ref="B14" location="'TOPPER 4.2 IX&amp;OX'!Print_Area" display="Topper 4.2 IX &amp; OX Trapezoid"/>
  </hyperlinks>
  <pageMargins left="0.51181102362204722" right="0.31496062992125984" top="0.23622047244094491" bottom="0.15748031496062992" header="0.23622047244094491" footer="0.15748031496062992"/>
  <pageSetup paperSize="9" scale="79"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B1:X46"/>
  <sheetViews>
    <sheetView zoomScaleNormal="100" workbookViewId="0"/>
  </sheetViews>
  <sheetFormatPr defaultRowHeight="12.75" x14ac:dyDescent="0.2"/>
  <cols>
    <col min="1" max="1" width="2.7109375" style="2" customWidth="1"/>
    <col min="2" max="3" width="14.4257812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75" t="s">
        <v>152</v>
      </c>
      <c r="F2" s="3" t="s">
        <v>102</v>
      </c>
      <c r="G2" s="3"/>
      <c r="H2" s="3"/>
      <c r="I2" s="3"/>
      <c r="J2" s="3"/>
      <c r="K2" s="3"/>
      <c r="L2" s="3"/>
      <c r="M2" s="3"/>
      <c r="N2" s="3"/>
      <c r="O2" s="3"/>
    </row>
    <row r="3" spans="2:23" ht="20.100000000000001" customHeight="1" x14ac:dyDescent="0.2">
      <c r="B3" s="3"/>
    </row>
    <row r="4" spans="2:23" ht="20.100000000000001" customHeight="1" x14ac:dyDescent="0.25">
      <c r="B4" s="1"/>
      <c r="C4" s="23"/>
      <c r="D4" s="5"/>
      <c r="E4" s="24"/>
      <c r="F4" s="24" t="s">
        <v>27</v>
      </c>
      <c r="G4" s="3"/>
      <c r="H4" s="3">
        <v>45</v>
      </c>
      <c r="I4" s="3" t="s">
        <v>50</v>
      </c>
      <c r="J4" s="129"/>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s="6" customFormat="1"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s="6" customFormat="1" ht="20.100000000000001" customHeight="1" x14ac:dyDescent="0.2">
      <c r="B7" s="384" t="s">
        <v>2</v>
      </c>
      <c r="C7" s="407"/>
      <c r="D7" s="36">
        <f>Speeds!I44</f>
        <v>21.5</v>
      </c>
      <c r="E7" s="358" t="s">
        <v>21</v>
      </c>
      <c r="F7" s="409"/>
      <c r="G7" s="365" t="s">
        <v>22</v>
      </c>
      <c r="H7" s="381" t="s">
        <v>23</v>
      </c>
      <c r="I7" s="19">
        <f>Speeds!I47</f>
        <v>18.5</v>
      </c>
      <c r="J7" s="358" t="s">
        <v>21</v>
      </c>
      <c r="K7" s="409"/>
      <c r="L7" s="365" t="s">
        <v>22</v>
      </c>
      <c r="M7" s="355" t="s">
        <v>23</v>
      </c>
      <c r="N7" s="9">
        <f>Speeds!I50</f>
        <v>17</v>
      </c>
      <c r="O7" s="358" t="s">
        <v>21</v>
      </c>
      <c r="P7" s="409"/>
      <c r="Q7" s="365" t="s">
        <v>22</v>
      </c>
      <c r="R7" s="355" t="s">
        <v>23</v>
      </c>
      <c r="S7" s="9">
        <f>Speeds!I53</f>
        <v>18</v>
      </c>
      <c r="T7" s="358" t="s">
        <v>21</v>
      </c>
      <c r="U7" s="409"/>
      <c r="V7" s="365" t="s">
        <v>22</v>
      </c>
      <c r="W7" s="355" t="s">
        <v>23</v>
      </c>
    </row>
    <row r="8" spans="2:23" s="6" customFormat="1" ht="20.100000000000001" customHeight="1" x14ac:dyDescent="0.2">
      <c r="B8" s="384" t="s">
        <v>3</v>
      </c>
      <c r="C8" s="407"/>
      <c r="D8" s="209">
        <f>Speeds!I45</f>
        <v>17.5</v>
      </c>
      <c r="E8" s="385" t="s">
        <v>21</v>
      </c>
      <c r="F8" s="413"/>
      <c r="G8" s="436"/>
      <c r="H8" s="407"/>
      <c r="I8" s="19">
        <f>Speeds!I48</f>
        <v>13</v>
      </c>
      <c r="J8" s="367" t="s">
        <v>21</v>
      </c>
      <c r="K8" s="402"/>
      <c r="L8" s="410"/>
      <c r="M8" s="411"/>
      <c r="N8" s="9">
        <f>Speeds!I51</f>
        <v>10</v>
      </c>
      <c r="O8" s="367" t="s">
        <v>21</v>
      </c>
      <c r="P8" s="402"/>
      <c r="Q8" s="410"/>
      <c r="R8" s="411"/>
      <c r="S8" s="9">
        <f>Speeds!I54</f>
        <v>7.5</v>
      </c>
      <c r="T8" s="367" t="s">
        <v>21</v>
      </c>
      <c r="U8" s="402"/>
      <c r="V8" s="410"/>
      <c r="W8" s="411"/>
    </row>
    <row r="9" spans="2:23" s="6" customFormat="1" ht="20.100000000000001" customHeight="1" x14ac:dyDescent="0.2">
      <c r="B9" s="384" t="s">
        <v>4</v>
      </c>
      <c r="C9" s="407"/>
      <c r="D9" s="209">
        <f>Speeds!I46</f>
        <v>15.5</v>
      </c>
      <c r="E9" s="385" t="s">
        <v>21</v>
      </c>
      <c r="F9" s="413"/>
      <c r="G9" s="436"/>
      <c r="H9" s="407"/>
      <c r="I9" s="19">
        <f>Speeds!I49</f>
        <v>10.5</v>
      </c>
      <c r="J9" s="369" t="s">
        <v>21</v>
      </c>
      <c r="K9" s="420"/>
      <c r="L9" s="410"/>
      <c r="M9" s="411"/>
      <c r="N9" s="9">
        <f>Speeds!I52</f>
        <v>6</v>
      </c>
      <c r="O9" s="369" t="s">
        <v>21</v>
      </c>
      <c r="P9" s="420"/>
      <c r="Q9" s="410"/>
      <c r="R9" s="411"/>
      <c r="S9" s="19">
        <f>Speeds!I55</f>
        <v>5.5</v>
      </c>
      <c r="T9" s="369" t="s">
        <v>21</v>
      </c>
      <c r="U9" s="420"/>
      <c r="V9" s="410"/>
      <c r="W9" s="411"/>
    </row>
    <row r="10" spans="2:23" s="6" customFormat="1" ht="30" customHeight="1" thickBot="1" x14ac:dyDescent="0.25">
      <c r="B10" s="173" t="s">
        <v>20</v>
      </c>
      <c r="C10" s="196" t="s">
        <v>105</v>
      </c>
      <c r="D10" s="65" t="s">
        <v>28</v>
      </c>
      <c r="E10" s="65" t="s">
        <v>29</v>
      </c>
      <c r="F10" s="65" t="s">
        <v>61</v>
      </c>
      <c r="G10" s="436"/>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6" customFormat="1" ht="20.100000000000001" customHeight="1" x14ac:dyDescent="0.2">
      <c r="B11" s="174">
        <v>0.3</v>
      </c>
      <c r="C11" s="221">
        <f t="shared" ref="C11:C23" si="0">MROUND(B11*1852,5)</f>
        <v>555</v>
      </c>
      <c r="D11" s="39">
        <f t="shared" ref="D11:D23" si="1">0.05*$D$7+G11+H11+G11+D30+H11+F30</f>
        <v>29.869</v>
      </c>
      <c r="E11" s="40">
        <f t="shared" ref="E11:E23" si="2">D11+G11+H11</f>
        <v>41.569000000000003</v>
      </c>
      <c r="F11" s="40">
        <f t="shared" ref="F11:F23" si="3">E11+G11+H11</f>
        <v>53.269000000000005</v>
      </c>
      <c r="G11" s="40">
        <f t="shared" ref="G11:G23" si="4">B11*$D$7</f>
        <v>6.45</v>
      </c>
      <c r="H11" s="41">
        <f t="shared" ref="H11:H23" si="5">B11*$D$8</f>
        <v>5.25</v>
      </c>
      <c r="I11" s="39">
        <f t="shared" ref="I11:I23" si="6">0.05*$I$7+L11+M11+L11+G30+M11+I30</f>
        <v>23.478999999999999</v>
      </c>
      <c r="J11" s="40">
        <f t="shared" ref="J11:J23" si="7">I11+L11+M11</f>
        <v>32.929000000000002</v>
      </c>
      <c r="K11" s="40">
        <f t="shared" ref="K11:K23" si="8">J11+L11+M11</f>
        <v>42.378999999999998</v>
      </c>
      <c r="L11" s="40">
        <f t="shared" ref="L11:L23" si="9">B11*$I$7</f>
        <v>5.55</v>
      </c>
      <c r="M11" s="41">
        <f t="shared" ref="M11:M23" si="10">B11*$I$8</f>
        <v>3.9</v>
      </c>
      <c r="N11" s="39">
        <f t="shared" ref="N11:N23" si="11">0.05*$N$7+Q11+R11+Q11+J30+R11+L30</f>
        <v>19.137999999999998</v>
      </c>
      <c r="O11" s="40">
        <f t="shared" ref="O11:O23" si="12">N11+Q11+R11</f>
        <v>27.238</v>
      </c>
      <c r="P11" s="40">
        <f t="shared" ref="P11:P23" si="13">O11+Q11+R11</f>
        <v>35.338000000000001</v>
      </c>
      <c r="Q11" s="40">
        <f t="shared" ref="Q11:Q23" si="14">B11*$N$7</f>
        <v>5.0999999999999996</v>
      </c>
      <c r="R11" s="41">
        <f t="shared" ref="R11:R23" si="15">B11*$N$8</f>
        <v>3</v>
      </c>
      <c r="S11" s="39">
        <f t="shared" ref="S11:S23" si="16">0.05*$S$7+V11+W11+V11+M30+W11+O30</f>
        <v>18.114000000000001</v>
      </c>
      <c r="T11" s="40">
        <f t="shared" ref="T11:T23" si="17">S11+V11+W11</f>
        <v>25.763999999999999</v>
      </c>
      <c r="U11" s="40">
        <f t="shared" ref="U11:U23" si="18">T11+V11+W11</f>
        <v>33.414000000000001</v>
      </c>
      <c r="V11" s="42">
        <f t="shared" ref="V11:V23" si="19">B11*$S$7</f>
        <v>5.3999999999999995</v>
      </c>
      <c r="W11" s="43">
        <f t="shared" ref="W11:W23" si="20">B11*$S$8</f>
        <v>2.25</v>
      </c>
    </row>
    <row r="12" spans="2:23" s="6" customFormat="1" ht="20.100000000000001" customHeight="1" x14ac:dyDescent="0.2">
      <c r="B12" s="220">
        <v>0.35</v>
      </c>
      <c r="C12" s="218">
        <f t="shared" si="0"/>
        <v>650</v>
      </c>
      <c r="D12" s="44">
        <f t="shared" si="1"/>
        <v>34.280500000000004</v>
      </c>
      <c r="E12" s="45">
        <f t="shared" si="2"/>
        <v>47.930500000000002</v>
      </c>
      <c r="F12" s="45">
        <f t="shared" si="3"/>
        <v>61.580500000000001</v>
      </c>
      <c r="G12" s="45">
        <f t="shared" si="4"/>
        <v>7.5249999999999995</v>
      </c>
      <c r="H12" s="46">
        <f t="shared" si="5"/>
        <v>6.125</v>
      </c>
      <c r="I12" s="44">
        <f t="shared" si="6"/>
        <v>26.975499999999997</v>
      </c>
      <c r="J12" s="45">
        <f t="shared" si="7"/>
        <v>38.000499999999995</v>
      </c>
      <c r="K12" s="45">
        <f t="shared" si="8"/>
        <v>49.025499999999994</v>
      </c>
      <c r="L12" s="45">
        <f t="shared" si="9"/>
        <v>6.4749999999999996</v>
      </c>
      <c r="M12" s="46">
        <f t="shared" si="10"/>
        <v>4.55</v>
      </c>
      <c r="N12" s="44">
        <f t="shared" si="11"/>
        <v>22.035999999999998</v>
      </c>
      <c r="O12" s="45">
        <f t="shared" si="12"/>
        <v>31.485999999999997</v>
      </c>
      <c r="P12" s="45">
        <f t="shared" si="13"/>
        <v>40.935999999999993</v>
      </c>
      <c r="Q12" s="45">
        <f t="shared" si="14"/>
        <v>5.9499999999999993</v>
      </c>
      <c r="R12" s="46">
        <f t="shared" si="15"/>
        <v>3.5</v>
      </c>
      <c r="S12" s="44">
        <f t="shared" si="16"/>
        <v>20.845499999999998</v>
      </c>
      <c r="T12" s="45">
        <f t="shared" si="17"/>
        <v>29.770499999999998</v>
      </c>
      <c r="U12" s="45">
        <f t="shared" si="18"/>
        <v>38.695499999999996</v>
      </c>
      <c r="V12" s="47">
        <f t="shared" si="19"/>
        <v>6.3</v>
      </c>
      <c r="W12" s="48">
        <f t="shared" si="20"/>
        <v>2.625</v>
      </c>
    </row>
    <row r="13" spans="2:23" s="6" customFormat="1" ht="20.100000000000001" customHeight="1" x14ac:dyDescent="0.2">
      <c r="B13" s="175">
        <v>0.4</v>
      </c>
      <c r="C13" s="218">
        <f t="shared" si="0"/>
        <v>740</v>
      </c>
      <c r="D13" s="44">
        <f t="shared" si="1"/>
        <v>38.692</v>
      </c>
      <c r="E13" s="45">
        <f t="shared" si="2"/>
        <v>54.292000000000002</v>
      </c>
      <c r="F13" s="45">
        <f t="shared" si="3"/>
        <v>69.891999999999996</v>
      </c>
      <c r="G13" s="45">
        <f t="shared" si="4"/>
        <v>8.6</v>
      </c>
      <c r="H13" s="46">
        <f t="shared" si="5"/>
        <v>7</v>
      </c>
      <c r="I13" s="44">
        <f t="shared" si="6"/>
        <v>30.472000000000001</v>
      </c>
      <c r="J13" s="45">
        <f t="shared" si="7"/>
        <v>43.072000000000003</v>
      </c>
      <c r="K13" s="45">
        <f t="shared" si="8"/>
        <v>55.672000000000004</v>
      </c>
      <c r="L13" s="45">
        <f t="shared" si="9"/>
        <v>7.4</v>
      </c>
      <c r="M13" s="46">
        <f t="shared" si="10"/>
        <v>5.2</v>
      </c>
      <c r="N13" s="44">
        <f t="shared" si="11"/>
        <v>24.934000000000001</v>
      </c>
      <c r="O13" s="45">
        <f t="shared" si="12"/>
        <v>35.734000000000002</v>
      </c>
      <c r="P13" s="45">
        <f t="shared" si="13"/>
        <v>46.534000000000006</v>
      </c>
      <c r="Q13" s="45">
        <f t="shared" si="14"/>
        <v>6.8000000000000007</v>
      </c>
      <c r="R13" s="46">
        <f t="shared" si="15"/>
        <v>4</v>
      </c>
      <c r="S13" s="44">
        <f t="shared" si="16"/>
        <v>23.577000000000002</v>
      </c>
      <c r="T13" s="45">
        <f t="shared" si="17"/>
        <v>33.777000000000001</v>
      </c>
      <c r="U13" s="45">
        <f t="shared" si="18"/>
        <v>43.977000000000004</v>
      </c>
      <c r="V13" s="47">
        <f t="shared" si="19"/>
        <v>7.2</v>
      </c>
      <c r="W13" s="48">
        <f t="shared" si="20"/>
        <v>3</v>
      </c>
    </row>
    <row r="14" spans="2:23" s="6" customFormat="1" ht="20.100000000000001" customHeight="1" x14ac:dyDescent="0.2">
      <c r="B14" s="175">
        <v>0.45</v>
      </c>
      <c r="C14" s="218">
        <f t="shared" si="0"/>
        <v>835</v>
      </c>
      <c r="D14" s="44">
        <f t="shared" si="1"/>
        <v>43.103500000000004</v>
      </c>
      <c r="E14" s="45">
        <f t="shared" si="2"/>
        <v>60.653500000000008</v>
      </c>
      <c r="F14" s="45">
        <f t="shared" si="3"/>
        <v>78.203500000000005</v>
      </c>
      <c r="G14" s="45">
        <f t="shared" si="4"/>
        <v>9.6750000000000007</v>
      </c>
      <c r="H14" s="46">
        <f t="shared" si="5"/>
        <v>7.875</v>
      </c>
      <c r="I14" s="44">
        <f t="shared" si="6"/>
        <v>33.968500000000006</v>
      </c>
      <c r="J14" s="45">
        <f t="shared" si="7"/>
        <v>48.14350000000001</v>
      </c>
      <c r="K14" s="45">
        <f t="shared" si="8"/>
        <v>62.318500000000014</v>
      </c>
      <c r="L14" s="45">
        <f t="shared" si="9"/>
        <v>8.3250000000000011</v>
      </c>
      <c r="M14" s="46">
        <f t="shared" si="10"/>
        <v>5.8500000000000005</v>
      </c>
      <c r="N14" s="44">
        <f t="shared" si="11"/>
        <v>27.831999999999997</v>
      </c>
      <c r="O14" s="45">
        <f t="shared" si="12"/>
        <v>39.981999999999999</v>
      </c>
      <c r="P14" s="45">
        <f t="shared" si="13"/>
        <v>52.131999999999998</v>
      </c>
      <c r="Q14" s="45">
        <f t="shared" si="14"/>
        <v>7.65</v>
      </c>
      <c r="R14" s="46">
        <f t="shared" si="15"/>
        <v>4.5</v>
      </c>
      <c r="S14" s="44">
        <f t="shared" si="16"/>
        <v>26.308500000000002</v>
      </c>
      <c r="T14" s="45">
        <f t="shared" si="17"/>
        <v>37.783500000000004</v>
      </c>
      <c r="U14" s="45">
        <f t="shared" si="18"/>
        <v>49.258500000000005</v>
      </c>
      <c r="V14" s="47">
        <f t="shared" si="19"/>
        <v>8.1</v>
      </c>
      <c r="W14" s="48">
        <f t="shared" si="20"/>
        <v>3.375</v>
      </c>
    </row>
    <row r="15" spans="2:23" s="6" customFormat="1" ht="20.100000000000001" customHeight="1" x14ac:dyDescent="0.2">
      <c r="B15" s="175">
        <v>0.5</v>
      </c>
      <c r="C15" s="218">
        <f t="shared" si="0"/>
        <v>925</v>
      </c>
      <c r="D15" s="44">
        <f t="shared" si="1"/>
        <v>47.515000000000001</v>
      </c>
      <c r="E15" s="45">
        <f t="shared" si="2"/>
        <v>67.015000000000001</v>
      </c>
      <c r="F15" s="45">
        <f t="shared" si="3"/>
        <v>86.515000000000001</v>
      </c>
      <c r="G15" s="45">
        <f t="shared" si="4"/>
        <v>10.75</v>
      </c>
      <c r="H15" s="46">
        <f t="shared" si="5"/>
        <v>8.75</v>
      </c>
      <c r="I15" s="44">
        <f t="shared" si="6"/>
        <v>37.465000000000003</v>
      </c>
      <c r="J15" s="45">
        <f t="shared" si="7"/>
        <v>53.215000000000003</v>
      </c>
      <c r="K15" s="45">
        <f t="shared" si="8"/>
        <v>68.965000000000003</v>
      </c>
      <c r="L15" s="45">
        <f t="shared" si="9"/>
        <v>9.25</v>
      </c>
      <c r="M15" s="46">
        <f t="shared" si="10"/>
        <v>6.5</v>
      </c>
      <c r="N15" s="44">
        <f t="shared" si="11"/>
        <v>30.73</v>
      </c>
      <c r="O15" s="45">
        <f t="shared" si="12"/>
        <v>44.230000000000004</v>
      </c>
      <c r="P15" s="45">
        <f t="shared" si="13"/>
        <v>57.730000000000004</v>
      </c>
      <c r="Q15" s="45">
        <f t="shared" si="14"/>
        <v>8.5</v>
      </c>
      <c r="R15" s="46">
        <f t="shared" si="15"/>
        <v>5</v>
      </c>
      <c r="S15" s="44">
        <f t="shared" si="16"/>
        <v>29.04</v>
      </c>
      <c r="T15" s="45">
        <f t="shared" si="17"/>
        <v>41.79</v>
      </c>
      <c r="U15" s="45">
        <f t="shared" si="18"/>
        <v>54.54</v>
      </c>
      <c r="V15" s="47">
        <f t="shared" si="19"/>
        <v>9</v>
      </c>
      <c r="W15" s="48">
        <f t="shared" si="20"/>
        <v>3.75</v>
      </c>
    </row>
    <row r="16" spans="2:23" s="6" customFormat="1" ht="20.100000000000001" customHeight="1" x14ac:dyDescent="0.2">
      <c r="B16" s="175">
        <v>0.55000000000000004</v>
      </c>
      <c r="C16" s="218">
        <f t="shared" si="0"/>
        <v>1020</v>
      </c>
      <c r="D16" s="44">
        <f t="shared" si="1"/>
        <v>51.926500000000004</v>
      </c>
      <c r="E16" s="45">
        <f t="shared" si="2"/>
        <v>73.376500000000007</v>
      </c>
      <c r="F16" s="45">
        <f t="shared" si="3"/>
        <v>94.82650000000001</v>
      </c>
      <c r="G16" s="45">
        <f t="shared" si="4"/>
        <v>11.825000000000001</v>
      </c>
      <c r="H16" s="46">
        <f t="shared" si="5"/>
        <v>9.625</v>
      </c>
      <c r="I16" s="44">
        <f t="shared" si="6"/>
        <v>40.961500000000001</v>
      </c>
      <c r="J16" s="45">
        <f t="shared" si="7"/>
        <v>58.286499999999997</v>
      </c>
      <c r="K16" s="45">
        <f t="shared" si="8"/>
        <v>75.611500000000007</v>
      </c>
      <c r="L16" s="45">
        <f t="shared" si="9"/>
        <v>10.175000000000001</v>
      </c>
      <c r="M16" s="46">
        <f t="shared" si="10"/>
        <v>7.15</v>
      </c>
      <c r="N16" s="44">
        <f t="shared" si="11"/>
        <v>33.628000000000007</v>
      </c>
      <c r="O16" s="45">
        <f t="shared" si="12"/>
        <v>48.478000000000009</v>
      </c>
      <c r="P16" s="45">
        <f t="shared" si="13"/>
        <v>63.32800000000001</v>
      </c>
      <c r="Q16" s="45">
        <f t="shared" si="14"/>
        <v>9.3500000000000014</v>
      </c>
      <c r="R16" s="46">
        <f t="shared" si="15"/>
        <v>5.5</v>
      </c>
      <c r="S16" s="44">
        <f t="shared" si="16"/>
        <v>31.771500000000003</v>
      </c>
      <c r="T16" s="45">
        <f t="shared" si="17"/>
        <v>45.796500000000002</v>
      </c>
      <c r="U16" s="45">
        <f t="shared" si="18"/>
        <v>59.8215</v>
      </c>
      <c r="V16" s="47">
        <f t="shared" si="19"/>
        <v>9.9</v>
      </c>
      <c r="W16" s="48">
        <f t="shared" si="20"/>
        <v>4.125</v>
      </c>
    </row>
    <row r="17" spans="2:23" s="6" customFormat="1" ht="20.100000000000001" customHeight="1" x14ac:dyDescent="0.2">
      <c r="B17" s="175">
        <v>0.6</v>
      </c>
      <c r="C17" s="218">
        <f t="shared" si="0"/>
        <v>1110</v>
      </c>
      <c r="D17" s="44">
        <f t="shared" si="1"/>
        <v>56.338000000000001</v>
      </c>
      <c r="E17" s="45">
        <f t="shared" si="2"/>
        <v>79.738</v>
      </c>
      <c r="F17" s="45">
        <f t="shared" si="3"/>
        <v>103.13800000000001</v>
      </c>
      <c r="G17" s="45">
        <f t="shared" si="4"/>
        <v>12.9</v>
      </c>
      <c r="H17" s="46">
        <f t="shared" si="5"/>
        <v>10.5</v>
      </c>
      <c r="I17" s="44">
        <f t="shared" si="6"/>
        <v>44.457999999999998</v>
      </c>
      <c r="J17" s="45">
        <f t="shared" si="7"/>
        <v>63.357999999999997</v>
      </c>
      <c r="K17" s="45">
        <f t="shared" si="8"/>
        <v>82.257999999999996</v>
      </c>
      <c r="L17" s="45">
        <f t="shared" si="9"/>
        <v>11.1</v>
      </c>
      <c r="M17" s="46">
        <f t="shared" si="10"/>
        <v>7.8</v>
      </c>
      <c r="N17" s="44">
        <f t="shared" si="11"/>
        <v>36.525999999999996</v>
      </c>
      <c r="O17" s="45">
        <f t="shared" si="12"/>
        <v>52.725999999999999</v>
      </c>
      <c r="P17" s="45">
        <f t="shared" si="13"/>
        <v>68.926000000000002</v>
      </c>
      <c r="Q17" s="45">
        <f t="shared" si="14"/>
        <v>10.199999999999999</v>
      </c>
      <c r="R17" s="46">
        <f t="shared" si="15"/>
        <v>6</v>
      </c>
      <c r="S17" s="44">
        <f t="shared" si="16"/>
        <v>34.503</v>
      </c>
      <c r="T17" s="45">
        <f t="shared" si="17"/>
        <v>49.802999999999997</v>
      </c>
      <c r="U17" s="45">
        <f t="shared" si="18"/>
        <v>65.102999999999994</v>
      </c>
      <c r="V17" s="47">
        <f t="shared" si="19"/>
        <v>10.799999999999999</v>
      </c>
      <c r="W17" s="48">
        <f t="shared" si="20"/>
        <v>4.5</v>
      </c>
    </row>
    <row r="18" spans="2:23" s="6" customFormat="1" ht="20.100000000000001" customHeight="1" x14ac:dyDescent="0.2">
      <c r="B18" s="175">
        <v>0.65</v>
      </c>
      <c r="C18" s="218">
        <f t="shared" si="0"/>
        <v>1205</v>
      </c>
      <c r="D18" s="44">
        <f t="shared" si="1"/>
        <v>60.749500000000005</v>
      </c>
      <c r="E18" s="45">
        <f t="shared" si="2"/>
        <v>86.099500000000006</v>
      </c>
      <c r="F18" s="45">
        <f t="shared" si="3"/>
        <v>111.4495</v>
      </c>
      <c r="G18" s="45">
        <f t="shared" si="4"/>
        <v>13.975</v>
      </c>
      <c r="H18" s="46">
        <f t="shared" si="5"/>
        <v>11.375</v>
      </c>
      <c r="I18" s="44">
        <f t="shared" si="6"/>
        <v>47.95450000000001</v>
      </c>
      <c r="J18" s="45">
        <f t="shared" si="7"/>
        <v>68.429500000000004</v>
      </c>
      <c r="K18" s="45">
        <f t="shared" si="8"/>
        <v>88.904500000000013</v>
      </c>
      <c r="L18" s="45">
        <f t="shared" si="9"/>
        <v>12.025</v>
      </c>
      <c r="M18" s="46">
        <f t="shared" si="10"/>
        <v>8.4500000000000011</v>
      </c>
      <c r="N18" s="44">
        <f t="shared" si="11"/>
        <v>39.423999999999999</v>
      </c>
      <c r="O18" s="45">
        <f t="shared" si="12"/>
        <v>56.974000000000004</v>
      </c>
      <c r="P18" s="45">
        <f t="shared" si="13"/>
        <v>74.524000000000001</v>
      </c>
      <c r="Q18" s="45">
        <f t="shared" si="14"/>
        <v>11.05</v>
      </c>
      <c r="R18" s="46">
        <f t="shared" si="15"/>
        <v>6.5</v>
      </c>
      <c r="S18" s="44">
        <f t="shared" si="16"/>
        <v>37.234500000000011</v>
      </c>
      <c r="T18" s="45">
        <f t="shared" si="17"/>
        <v>53.809500000000014</v>
      </c>
      <c r="U18" s="45">
        <f t="shared" si="18"/>
        <v>70.384500000000017</v>
      </c>
      <c r="V18" s="47">
        <f t="shared" si="19"/>
        <v>11.700000000000001</v>
      </c>
      <c r="W18" s="48">
        <f t="shared" si="20"/>
        <v>4.875</v>
      </c>
    </row>
    <row r="19" spans="2:23" s="6" customFormat="1" ht="20.100000000000001" customHeight="1" x14ac:dyDescent="0.2">
      <c r="B19" s="175">
        <v>0.7</v>
      </c>
      <c r="C19" s="218">
        <f t="shared" si="0"/>
        <v>1295</v>
      </c>
      <c r="D19" s="44">
        <f t="shared" si="1"/>
        <v>64.137999999999991</v>
      </c>
      <c r="E19" s="45">
        <f t="shared" si="2"/>
        <v>91.437999999999988</v>
      </c>
      <c r="F19" s="45">
        <f t="shared" si="3"/>
        <v>118.73799999999999</v>
      </c>
      <c r="G19" s="45">
        <f t="shared" si="4"/>
        <v>15.049999999999999</v>
      </c>
      <c r="H19" s="46">
        <f t="shared" si="5"/>
        <v>12.25</v>
      </c>
      <c r="I19" s="44">
        <f t="shared" si="6"/>
        <v>50.758000000000003</v>
      </c>
      <c r="J19" s="45">
        <f t="shared" si="7"/>
        <v>72.807999999999993</v>
      </c>
      <c r="K19" s="45">
        <f t="shared" si="8"/>
        <v>94.85799999999999</v>
      </c>
      <c r="L19" s="45">
        <f t="shared" si="9"/>
        <v>12.95</v>
      </c>
      <c r="M19" s="46">
        <f t="shared" si="10"/>
        <v>9.1</v>
      </c>
      <c r="N19" s="44">
        <f t="shared" si="11"/>
        <v>41.925999999999995</v>
      </c>
      <c r="O19" s="45">
        <f t="shared" si="12"/>
        <v>60.825999999999993</v>
      </c>
      <c r="P19" s="45">
        <f t="shared" si="13"/>
        <v>79.725999999999999</v>
      </c>
      <c r="Q19" s="45">
        <f t="shared" si="14"/>
        <v>11.899999999999999</v>
      </c>
      <c r="R19" s="46">
        <f t="shared" si="15"/>
        <v>7</v>
      </c>
      <c r="S19" s="44">
        <f t="shared" si="16"/>
        <v>39.603000000000002</v>
      </c>
      <c r="T19" s="45">
        <f t="shared" si="17"/>
        <v>57.453000000000003</v>
      </c>
      <c r="U19" s="45">
        <f t="shared" si="18"/>
        <v>75.302999999999997</v>
      </c>
      <c r="V19" s="47">
        <f t="shared" si="19"/>
        <v>12.6</v>
      </c>
      <c r="W19" s="48">
        <f t="shared" si="20"/>
        <v>5.25</v>
      </c>
    </row>
    <row r="20" spans="2:23" s="6" customFormat="1" ht="20.100000000000001" customHeight="1" x14ac:dyDescent="0.2">
      <c r="B20" s="175">
        <v>0.75</v>
      </c>
      <c r="C20" s="218">
        <f t="shared" si="0"/>
        <v>1390</v>
      </c>
      <c r="D20" s="44">
        <f t="shared" si="1"/>
        <v>68.549500000000009</v>
      </c>
      <c r="E20" s="45">
        <f t="shared" si="2"/>
        <v>97.799500000000009</v>
      </c>
      <c r="F20" s="45">
        <f t="shared" si="3"/>
        <v>127.04950000000001</v>
      </c>
      <c r="G20" s="45">
        <f t="shared" si="4"/>
        <v>16.125</v>
      </c>
      <c r="H20" s="46">
        <f t="shared" si="5"/>
        <v>13.125</v>
      </c>
      <c r="I20" s="44">
        <f t="shared" si="6"/>
        <v>54.2545</v>
      </c>
      <c r="J20" s="45">
        <f t="shared" si="7"/>
        <v>77.879500000000007</v>
      </c>
      <c r="K20" s="45">
        <f t="shared" si="8"/>
        <v>101.50450000000001</v>
      </c>
      <c r="L20" s="45">
        <f t="shared" si="9"/>
        <v>13.875</v>
      </c>
      <c r="M20" s="46">
        <f t="shared" si="10"/>
        <v>9.75</v>
      </c>
      <c r="N20" s="44">
        <f t="shared" si="11"/>
        <v>44.823999999999998</v>
      </c>
      <c r="O20" s="45">
        <f t="shared" si="12"/>
        <v>65.073999999999998</v>
      </c>
      <c r="P20" s="45">
        <f t="shared" si="13"/>
        <v>85.323999999999998</v>
      </c>
      <c r="Q20" s="45">
        <f t="shared" si="14"/>
        <v>12.75</v>
      </c>
      <c r="R20" s="46">
        <f t="shared" si="15"/>
        <v>7.5</v>
      </c>
      <c r="S20" s="44">
        <f t="shared" si="16"/>
        <v>42.334499999999998</v>
      </c>
      <c r="T20" s="45">
        <f t="shared" si="17"/>
        <v>61.459499999999998</v>
      </c>
      <c r="U20" s="45">
        <f t="shared" si="18"/>
        <v>80.584499999999991</v>
      </c>
      <c r="V20" s="47">
        <f t="shared" si="19"/>
        <v>13.5</v>
      </c>
      <c r="W20" s="48">
        <f t="shared" si="20"/>
        <v>5.625</v>
      </c>
    </row>
    <row r="21" spans="2:23" s="6" customFormat="1" ht="20.100000000000001" customHeight="1" x14ac:dyDescent="0.2">
      <c r="B21" s="175">
        <v>0.8</v>
      </c>
      <c r="C21" s="218">
        <f t="shared" si="0"/>
        <v>1480</v>
      </c>
      <c r="D21" s="44">
        <f t="shared" si="1"/>
        <v>72.960999999999999</v>
      </c>
      <c r="E21" s="45">
        <f t="shared" si="2"/>
        <v>104.161</v>
      </c>
      <c r="F21" s="45">
        <f t="shared" si="3"/>
        <v>135.36099999999999</v>
      </c>
      <c r="G21" s="45">
        <f t="shared" si="4"/>
        <v>17.2</v>
      </c>
      <c r="H21" s="46">
        <f t="shared" si="5"/>
        <v>14</v>
      </c>
      <c r="I21" s="44">
        <f t="shared" si="6"/>
        <v>57.750999999999998</v>
      </c>
      <c r="J21" s="45">
        <f t="shared" si="7"/>
        <v>82.951000000000008</v>
      </c>
      <c r="K21" s="45">
        <f t="shared" si="8"/>
        <v>108.15100000000001</v>
      </c>
      <c r="L21" s="45">
        <f t="shared" si="9"/>
        <v>14.8</v>
      </c>
      <c r="M21" s="46">
        <f t="shared" si="10"/>
        <v>10.4</v>
      </c>
      <c r="N21" s="44">
        <f t="shared" si="11"/>
        <v>47.722000000000001</v>
      </c>
      <c r="O21" s="45">
        <f t="shared" si="12"/>
        <v>69.322000000000003</v>
      </c>
      <c r="P21" s="45">
        <f t="shared" si="13"/>
        <v>90.921999999999997</v>
      </c>
      <c r="Q21" s="45">
        <f t="shared" si="14"/>
        <v>13.600000000000001</v>
      </c>
      <c r="R21" s="46">
        <f t="shared" si="15"/>
        <v>8</v>
      </c>
      <c r="S21" s="44">
        <f t="shared" si="16"/>
        <v>45.066000000000003</v>
      </c>
      <c r="T21" s="45">
        <f t="shared" si="17"/>
        <v>65.466000000000008</v>
      </c>
      <c r="U21" s="45">
        <f t="shared" si="18"/>
        <v>85.866000000000014</v>
      </c>
      <c r="V21" s="47">
        <f t="shared" si="19"/>
        <v>14.4</v>
      </c>
      <c r="W21" s="48">
        <f t="shared" si="20"/>
        <v>6</v>
      </c>
    </row>
    <row r="22" spans="2:23" s="6" customFormat="1" ht="20.100000000000001" customHeight="1" x14ac:dyDescent="0.2">
      <c r="B22" s="175">
        <v>0.85</v>
      </c>
      <c r="C22" s="218">
        <f t="shared" si="0"/>
        <v>1575</v>
      </c>
      <c r="D22" s="44">
        <f t="shared" si="1"/>
        <v>78.395499999999998</v>
      </c>
      <c r="E22" s="45">
        <f t="shared" si="2"/>
        <v>111.5455</v>
      </c>
      <c r="F22" s="45">
        <f t="shared" si="3"/>
        <v>144.69550000000001</v>
      </c>
      <c r="G22" s="45">
        <f t="shared" si="4"/>
        <v>18.274999999999999</v>
      </c>
      <c r="H22" s="46">
        <f t="shared" si="5"/>
        <v>14.875</v>
      </c>
      <c r="I22" s="44">
        <f t="shared" si="6"/>
        <v>61.9405</v>
      </c>
      <c r="J22" s="45">
        <f t="shared" si="7"/>
        <v>88.715499999999992</v>
      </c>
      <c r="K22" s="45">
        <f t="shared" si="8"/>
        <v>115.49049999999998</v>
      </c>
      <c r="L22" s="45">
        <f t="shared" si="9"/>
        <v>15.725</v>
      </c>
      <c r="M22" s="46">
        <f t="shared" si="10"/>
        <v>11.049999999999999</v>
      </c>
      <c r="N22" s="44">
        <f t="shared" si="11"/>
        <v>51.015999999999998</v>
      </c>
      <c r="O22" s="45">
        <f t="shared" si="12"/>
        <v>73.965999999999994</v>
      </c>
      <c r="P22" s="45">
        <f t="shared" si="13"/>
        <v>96.915999999999997</v>
      </c>
      <c r="Q22" s="45">
        <f t="shared" si="14"/>
        <v>14.45</v>
      </c>
      <c r="R22" s="46">
        <f t="shared" si="15"/>
        <v>8.5</v>
      </c>
      <c r="S22" s="44">
        <f t="shared" si="16"/>
        <v>48.160500000000006</v>
      </c>
      <c r="T22" s="45">
        <f t="shared" si="17"/>
        <v>69.835499999999996</v>
      </c>
      <c r="U22" s="45">
        <f t="shared" si="18"/>
        <v>91.510499999999993</v>
      </c>
      <c r="V22" s="47">
        <f t="shared" si="19"/>
        <v>15.299999999999999</v>
      </c>
      <c r="W22" s="48">
        <f t="shared" si="20"/>
        <v>6.375</v>
      </c>
    </row>
    <row r="23" spans="2:23" s="6" customFormat="1" ht="20.100000000000001" customHeight="1" thickBot="1" x14ac:dyDescent="0.25">
      <c r="B23" s="176">
        <v>0.9</v>
      </c>
      <c r="C23" s="217">
        <f t="shared" si="0"/>
        <v>1665</v>
      </c>
      <c r="D23" s="49">
        <f t="shared" si="1"/>
        <v>82.807000000000002</v>
      </c>
      <c r="E23" s="50">
        <f t="shared" si="2"/>
        <v>117.90700000000001</v>
      </c>
      <c r="F23" s="50">
        <f t="shared" si="3"/>
        <v>153.00700000000001</v>
      </c>
      <c r="G23" s="50">
        <f t="shared" si="4"/>
        <v>19.350000000000001</v>
      </c>
      <c r="H23" s="51">
        <f t="shared" si="5"/>
        <v>15.75</v>
      </c>
      <c r="I23" s="49">
        <f t="shared" si="6"/>
        <v>65.437000000000012</v>
      </c>
      <c r="J23" s="50">
        <f t="shared" si="7"/>
        <v>93.78700000000002</v>
      </c>
      <c r="K23" s="50">
        <f t="shared" si="8"/>
        <v>122.13700000000003</v>
      </c>
      <c r="L23" s="50">
        <f t="shared" si="9"/>
        <v>16.650000000000002</v>
      </c>
      <c r="M23" s="51">
        <f t="shared" si="10"/>
        <v>11.700000000000001</v>
      </c>
      <c r="N23" s="49">
        <f t="shared" si="11"/>
        <v>53.914000000000001</v>
      </c>
      <c r="O23" s="50">
        <f t="shared" si="12"/>
        <v>78.213999999999999</v>
      </c>
      <c r="P23" s="50">
        <f t="shared" si="13"/>
        <v>102.514</v>
      </c>
      <c r="Q23" s="50">
        <f t="shared" si="14"/>
        <v>15.3</v>
      </c>
      <c r="R23" s="51">
        <f t="shared" si="15"/>
        <v>9</v>
      </c>
      <c r="S23" s="49">
        <f t="shared" si="16"/>
        <v>50.892000000000003</v>
      </c>
      <c r="T23" s="52">
        <f t="shared" si="17"/>
        <v>73.841999999999999</v>
      </c>
      <c r="U23" s="50">
        <f t="shared" si="18"/>
        <v>96.792000000000002</v>
      </c>
      <c r="V23" s="53">
        <f t="shared" si="19"/>
        <v>16.2</v>
      </c>
      <c r="W23" s="54">
        <f t="shared" si="20"/>
        <v>6.75</v>
      </c>
    </row>
    <row r="24" spans="2:23" ht="20.100000000000001" customHeight="1" x14ac:dyDescent="0.25">
      <c r="B24" s="1"/>
      <c r="D24" s="3"/>
      <c r="E24" s="3"/>
      <c r="F24" s="3"/>
      <c r="G24" s="3"/>
      <c r="H24" s="3"/>
      <c r="I24" s="3"/>
      <c r="J24" s="3"/>
      <c r="K24" s="3"/>
      <c r="L24" s="3"/>
      <c r="M24" s="3"/>
      <c r="N24" s="3"/>
    </row>
    <row r="27" spans="2:23" ht="13.5" customHeight="1" thickBot="1" x14ac:dyDescent="0.25"/>
    <row r="28" spans="2:23" s="6" customFormat="1" ht="18" customHeight="1" x14ac:dyDescent="0.2">
      <c r="B28" s="437" t="s">
        <v>24</v>
      </c>
      <c r="C28" s="438"/>
      <c r="D28" s="439" t="s">
        <v>8</v>
      </c>
      <c r="E28" s="439"/>
      <c r="F28" s="439"/>
      <c r="G28" s="439" t="s">
        <v>9</v>
      </c>
      <c r="H28" s="439"/>
      <c r="I28" s="439"/>
      <c r="J28" s="439" t="s">
        <v>10</v>
      </c>
      <c r="K28" s="439"/>
      <c r="L28" s="439"/>
      <c r="M28" s="439" t="s">
        <v>11</v>
      </c>
      <c r="N28" s="439"/>
      <c r="O28" s="440"/>
    </row>
    <row r="29" spans="2:23" s="6" customFormat="1" ht="56.25" customHeight="1" thickBot="1" x14ac:dyDescent="0.25">
      <c r="B29" s="32" t="s">
        <v>25</v>
      </c>
      <c r="C29" s="33" t="s">
        <v>6</v>
      </c>
      <c r="D29" s="34" t="s">
        <v>5</v>
      </c>
      <c r="E29" s="34" t="s">
        <v>6</v>
      </c>
      <c r="F29" s="34" t="s">
        <v>7</v>
      </c>
      <c r="G29" s="34" t="s">
        <v>5</v>
      </c>
      <c r="H29" s="34" t="s">
        <v>6</v>
      </c>
      <c r="I29" s="34" t="s">
        <v>7</v>
      </c>
      <c r="J29" s="34" t="s">
        <v>5</v>
      </c>
      <c r="K29" s="34" t="s">
        <v>6</v>
      </c>
      <c r="L29" s="34" t="s">
        <v>7</v>
      </c>
      <c r="M29" s="34" t="s">
        <v>5</v>
      </c>
      <c r="N29" s="34" t="s">
        <v>6</v>
      </c>
      <c r="O29" s="35" t="s">
        <v>7</v>
      </c>
    </row>
    <row r="30" spans="2:23" s="6" customFormat="1" ht="15" customHeight="1" x14ac:dyDescent="0.2">
      <c r="B30" s="318">
        <f t="shared" ref="B30:B37" si="21">B11</f>
        <v>0.3</v>
      </c>
      <c r="C30" s="317">
        <f>0.66*B30</f>
        <v>0.19800000000000001</v>
      </c>
      <c r="D30" s="55">
        <f t="shared" ref="D30:D42" si="22">E30*($D$9)</f>
        <v>3.069</v>
      </c>
      <c r="E30" s="55">
        <f t="shared" ref="E30:E42" si="23">0.66*B30</f>
        <v>0.19800000000000001</v>
      </c>
      <c r="F30" s="55">
        <f t="shared" ref="F30:F42" si="24">0.15*$D$9</f>
        <v>2.3249999999999997</v>
      </c>
      <c r="G30" s="55">
        <f t="shared" ref="G30:G42" si="25">H30*($I$9)</f>
        <v>2.0790000000000002</v>
      </c>
      <c r="H30" s="55">
        <f t="shared" ref="H30:H42" si="26">0.66*B30</f>
        <v>0.19800000000000001</v>
      </c>
      <c r="I30" s="55">
        <f t="shared" ref="I30:I42" si="27">0.15*$I$9</f>
        <v>1.575</v>
      </c>
      <c r="J30" s="55">
        <f t="shared" ref="J30:J42" si="28">K30*($N$9)</f>
        <v>1.1880000000000002</v>
      </c>
      <c r="K30" s="55">
        <f t="shared" ref="K30:K42" si="29">0.66*B30</f>
        <v>0.19800000000000001</v>
      </c>
      <c r="L30" s="55">
        <f t="shared" ref="L30:L42" si="30">0.15*$N$9</f>
        <v>0.89999999999999991</v>
      </c>
      <c r="M30" s="55">
        <f t="shared" ref="M30:M42" si="31">N30*($S$9)</f>
        <v>1.089</v>
      </c>
      <c r="N30" s="55">
        <f t="shared" ref="N30:N42" si="32">0.66*B30</f>
        <v>0.19800000000000001</v>
      </c>
      <c r="O30" s="314">
        <f t="shared" ref="O30:O42" si="33">0.15*$S$9</f>
        <v>0.82499999999999996</v>
      </c>
    </row>
    <row r="31" spans="2:23" s="6" customFormat="1" ht="15" customHeight="1" x14ac:dyDescent="0.2">
      <c r="B31" s="316">
        <f t="shared" si="21"/>
        <v>0.35</v>
      </c>
      <c r="C31" s="315">
        <f>0.66*B31</f>
        <v>0.23099999999999998</v>
      </c>
      <c r="D31" s="55">
        <f t="shared" si="22"/>
        <v>3.5804999999999998</v>
      </c>
      <c r="E31" s="47">
        <f t="shared" si="23"/>
        <v>0.23099999999999998</v>
      </c>
      <c r="F31" s="55">
        <f t="shared" si="24"/>
        <v>2.3249999999999997</v>
      </c>
      <c r="G31" s="55">
        <f t="shared" si="25"/>
        <v>2.4255</v>
      </c>
      <c r="H31" s="47">
        <f t="shared" si="26"/>
        <v>0.23099999999999998</v>
      </c>
      <c r="I31" s="55">
        <f t="shared" si="27"/>
        <v>1.575</v>
      </c>
      <c r="J31" s="55">
        <f t="shared" si="28"/>
        <v>1.3859999999999999</v>
      </c>
      <c r="K31" s="47">
        <f t="shared" si="29"/>
        <v>0.23099999999999998</v>
      </c>
      <c r="L31" s="55">
        <f t="shared" si="30"/>
        <v>0.89999999999999991</v>
      </c>
      <c r="M31" s="55">
        <f t="shared" si="31"/>
        <v>1.2705</v>
      </c>
      <c r="N31" s="47">
        <f t="shared" si="32"/>
        <v>0.23099999999999998</v>
      </c>
      <c r="O31" s="314">
        <f t="shared" si="33"/>
        <v>0.82499999999999996</v>
      </c>
    </row>
    <row r="32" spans="2:23" s="6" customFormat="1" ht="15" customHeight="1" x14ac:dyDescent="0.2">
      <c r="B32" s="175">
        <f t="shared" si="21"/>
        <v>0.4</v>
      </c>
      <c r="C32" s="315">
        <f>0.66*B32</f>
        <v>0.26400000000000001</v>
      </c>
      <c r="D32" s="55">
        <f t="shared" si="22"/>
        <v>4.0920000000000005</v>
      </c>
      <c r="E32" s="47">
        <f t="shared" si="23"/>
        <v>0.26400000000000001</v>
      </c>
      <c r="F32" s="55">
        <f t="shared" si="24"/>
        <v>2.3249999999999997</v>
      </c>
      <c r="G32" s="55">
        <f t="shared" si="25"/>
        <v>2.7720000000000002</v>
      </c>
      <c r="H32" s="47">
        <f t="shared" si="26"/>
        <v>0.26400000000000001</v>
      </c>
      <c r="I32" s="55">
        <f t="shared" si="27"/>
        <v>1.575</v>
      </c>
      <c r="J32" s="55">
        <f t="shared" si="28"/>
        <v>1.5840000000000001</v>
      </c>
      <c r="K32" s="47">
        <f t="shared" si="29"/>
        <v>0.26400000000000001</v>
      </c>
      <c r="L32" s="55">
        <f t="shared" si="30"/>
        <v>0.89999999999999991</v>
      </c>
      <c r="M32" s="55">
        <f t="shared" si="31"/>
        <v>1.452</v>
      </c>
      <c r="N32" s="47">
        <f t="shared" si="32"/>
        <v>0.26400000000000001</v>
      </c>
      <c r="O32" s="314">
        <f t="shared" si="33"/>
        <v>0.82499999999999996</v>
      </c>
    </row>
    <row r="33" spans="2:24" s="6" customFormat="1" ht="15" customHeight="1" x14ac:dyDescent="0.2">
      <c r="B33" s="175">
        <f t="shared" si="21"/>
        <v>0.45</v>
      </c>
      <c r="C33" s="315">
        <f t="shared" ref="C33:C42" si="34">0.67*B33</f>
        <v>0.30150000000000005</v>
      </c>
      <c r="D33" s="55">
        <f t="shared" si="22"/>
        <v>4.6035000000000004</v>
      </c>
      <c r="E33" s="47">
        <f t="shared" si="23"/>
        <v>0.29700000000000004</v>
      </c>
      <c r="F33" s="55">
        <f t="shared" si="24"/>
        <v>2.3249999999999997</v>
      </c>
      <c r="G33" s="55">
        <f t="shared" si="25"/>
        <v>3.1185000000000005</v>
      </c>
      <c r="H33" s="47">
        <f t="shared" si="26"/>
        <v>0.29700000000000004</v>
      </c>
      <c r="I33" s="55">
        <f t="shared" si="27"/>
        <v>1.575</v>
      </c>
      <c r="J33" s="55">
        <f t="shared" si="28"/>
        <v>1.7820000000000003</v>
      </c>
      <c r="K33" s="47">
        <f t="shared" si="29"/>
        <v>0.29700000000000004</v>
      </c>
      <c r="L33" s="55">
        <f t="shared" si="30"/>
        <v>0.89999999999999991</v>
      </c>
      <c r="M33" s="55">
        <f t="shared" si="31"/>
        <v>1.6335000000000002</v>
      </c>
      <c r="N33" s="47">
        <f t="shared" si="32"/>
        <v>0.29700000000000004</v>
      </c>
      <c r="O33" s="314">
        <f t="shared" si="33"/>
        <v>0.82499999999999996</v>
      </c>
    </row>
    <row r="34" spans="2:24" s="6" customFormat="1" ht="15" customHeight="1" x14ac:dyDescent="0.2">
      <c r="B34" s="175">
        <f t="shared" si="21"/>
        <v>0.5</v>
      </c>
      <c r="C34" s="315">
        <f t="shared" si="34"/>
        <v>0.33500000000000002</v>
      </c>
      <c r="D34" s="55">
        <f t="shared" si="22"/>
        <v>5.1150000000000002</v>
      </c>
      <c r="E34" s="47">
        <f t="shared" si="23"/>
        <v>0.33</v>
      </c>
      <c r="F34" s="55">
        <f t="shared" si="24"/>
        <v>2.3249999999999997</v>
      </c>
      <c r="G34" s="55">
        <f t="shared" si="25"/>
        <v>3.4650000000000003</v>
      </c>
      <c r="H34" s="47">
        <f t="shared" si="26"/>
        <v>0.33</v>
      </c>
      <c r="I34" s="55">
        <f t="shared" si="27"/>
        <v>1.575</v>
      </c>
      <c r="J34" s="55">
        <f t="shared" si="28"/>
        <v>1.98</v>
      </c>
      <c r="K34" s="47">
        <f t="shared" si="29"/>
        <v>0.33</v>
      </c>
      <c r="L34" s="55">
        <f t="shared" si="30"/>
        <v>0.89999999999999991</v>
      </c>
      <c r="M34" s="55">
        <f t="shared" si="31"/>
        <v>1.8150000000000002</v>
      </c>
      <c r="N34" s="47">
        <f t="shared" si="32"/>
        <v>0.33</v>
      </c>
      <c r="O34" s="314">
        <f t="shared" si="33"/>
        <v>0.82499999999999996</v>
      </c>
    </row>
    <row r="35" spans="2:24" s="6" customFormat="1" ht="15" customHeight="1" x14ac:dyDescent="0.2">
      <c r="B35" s="175">
        <f t="shared" si="21"/>
        <v>0.55000000000000004</v>
      </c>
      <c r="C35" s="315">
        <f t="shared" si="34"/>
        <v>0.36850000000000005</v>
      </c>
      <c r="D35" s="55">
        <f t="shared" si="22"/>
        <v>5.6265000000000009</v>
      </c>
      <c r="E35" s="47">
        <f t="shared" si="23"/>
        <v>0.36300000000000004</v>
      </c>
      <c r="F35" s="55">
        <f t="shared" si="24"/>
        <v>2.3249999999999997</v>
      </c>
      <c r="G35" s="55">
        <f t="shared" si="25"/>
        <v>3.8115000000000006</v>
      </c>
      <c r="H35" s="47">
        <f t="shared" si="26"/>
        <v>0.36300000000000004</v>
      </c>
      <c r="I35" s="55">
        <f t="shared" si="27"/>
        <v>1.575</v>
      </c>
      <c r="J35" s="55">
        <f t="shared" si="28"/>
        <v>2.1780000000000004</v>
      </c>
      <c r="K35" s="47">
        <f t="shared" si="29"/>
        <v>0.36300000000000004</v>
      </c>
      <c r="L35" s="55">
        <f t="shared" si="30"/>
        <v>0.89999999999999991</v>
      </c>
      <c r="M35" s="55">
        <f t="shared" si="31"/>
        <v>1.9965000000000002</v>
      </c>
      <c r="N35" s="47">
        <f t="shared" si="32"/>
        <v>0.36300000000000004</v>
      </c>
      <c r="O35" s="314">
        <f t="shared" si="33"/>
        <v>0.82499999999999996</v>
      </c>
    </row>
    <row r="36" spans="2:24" s="6" customFormat="1" ht="15" customHeight="1" x14ac:dyDescent="0.2">
      <c r="B36" s="175">
        <f t="shared" si="21"/>
        <v>0.6</v>
      </c>
      <c r="C36" s="315">
        <f t="shared" si="34"/>
        <v>0.40200000000000002</v>
      </c>
      <c r="D36" s="55">
        <f t="shared" si="22"/>
        <v>6.1379999999999999</v>
      </c>
      <c r="E36" s="47">
        <f t="shared" si="23"/>
        <v>0.39600000000000002</v>
      </c>
      <c r="F36" s="55">
        <f t="shared" si="24"/>
        <v>2.3249999999999997</v>
      </c>
      <c r="G36" s="55">
        <f t="shared" si="25"/>
        <v>4.1580000000000004</v>
      </c>
      <c r="H36" s="47">
        <f t="shared" si="26"/>
        <v>0.39600000000000002</v>
      </c>
      <c r="I36" s="55">
        <f t="shared" si="27"/>
        <v>1.575</v>
      </c>
      <c r="J36" s="55">
        <f t="shared" si="28"/>
        <v>2.3760000000000003</v>
      </c>
      <c r="K36" s="47">
        <f t="shared" si="29"/>
        <v>0.39600000000000002</v>
      </c>
      <c r="L36" s="55">
        <f t="shared" si="30"/>
        <v>0.89999999999999991</v>
      </c>
      <c r="M36" s="55">
        <f t="shared" si="31"/>
        <v>2.1779999999999999</v>
      </c>
      <c r="N36" s="47">
        <f t="shared" si="32"/>
        <v>0.39600000000000002</v>
      </c>
      <c r="O36" s="314">
        <f t="shared" si="33"/>
        <v>0.82499999999999996</v>
      </c>
    </row>
    <row r="37" spans="2:24" s="6" customFormat="1" ht="15" customHeight="1" x14ac:dyDescent="0.2">
      <c r="B37" s="175">
        <f t="shared" si="21"/>
        <v>0.65</v>
      </c>
      <c r="C37" s="315">
        <f t="shared" si="34"/>
        <v>0.43550000000000005</v>
      </c>
      <c r="D37" s="55">
        <f t="shared" si="22"/>
        <v>6.6495000000000006</v>
      </c>
      <c r="E37" s="47">
        <f t="shared" si="23"/>
        <v>0.42900000000000005</v>
      </c>
      <c r="F37" s="55">
        <f t="shared" si="24"/>
        <v>2.3249999999999997</v>
      </c>
      <c r="G37" s="55">
        <f t="shared" si="25"/>
        <v>4.5045000000000002</v>
      </c>
      <c r="H37" s="47">
        <f t="shared" si="26"/>
        <v>0.42900000000000005</v>
      </c>
      <c r="I37" s="55">
        <f t="shared" si="27"/>
        <v>1.575</v>
      </c>
      <c r="J37" s="55">
        <f t="shared" si="28"/>
        <v>2.5740000000000003</v>
      </c>
      <c r="K37" s="47">
        <f t="shared" si="29"/>
        <v>0.42900000000000005</v>
      </c>
      <c r="L37" s="55">
        <f t="shared" si="30"/>
        <v>0.89999999999999991</v>
      </c>
      <c r="M37" s="55">
        <f t="shared" si="31"/>
        <v>2.3595000000000002</v>
      </c>
      <c r="N37" s="47">
        <f t="shared" si="32"/>
        <v>0.42900000000000005</v>
      </c>
      <c r="O37" s="314">
        <f t="shared" si="33"/>
        <v>0.82499999999999996</v>
      </c>
    </row>
    <row r="38" spans="2:24" s="6" customFormat="1" ht="15" customHeight="1" x14ac:dyDescent="0.2">
      <c r="B38" s="175">
        <v>0.6</v>
      </c>
      <c r="C38" s="315">
        <f t="shared" si="34"/>
        <v>0.40200000000000002</v>
      </c>
      <c r="D38" s="55">
        <f t="shared" si="22"/>
        <v>6.1379999999999999</v>
      </c>
      <c r="E38" s="47">
        <f t="shared" si="23"/>
        <v>0.39600000000000002</v>
      </c>
      <c r="F38" s="55">
        <f t="shared" si="24"/>
        <v>2.3249999999999997</v>
      </c>
      <c r="G38" s="55">
        <f t="shared" si="25"/>
        <v>4.1580000000000004</v>
      </c>
      <c r="H38" s="47">
        <f t="shared" si="26"/>
        <v>0.39600000000000002</v>
      </c>
      <c r="I38" s="55">
        <f t="shared" si="27"/>
        <v>1.575</v>
      </c>
      <c r="J38" s="55">
        <f t="shared" si="28"/>
        <v>2.3760000000000003</v>
      </c>
      <c r="K38" s="47">
        <f t="shared" si="29"/>
        <v>0.39600000000000002</v>
      </c>
      <c r="L38" s="55">
        <f t="shared" si="30"/>
        <v>0.89999999999999991</v>
      </c>
      <c r="M38" s="55">
        <f t="shared" si="31"/>
        <v>2.1779999999999999</v>
      </c>
      <c r="N38" s="47">
        <f t="shared" si="32"/>
        <v>0.39600000000000002</v>
      </c>
      <c r="O38" s="314">
        <f t="shared" si="33"/>
        <v>0.82499999999999996</v>
      </c>
    </row>
    <row r="39" spans="2:24" s="6" customFormat="1" ht="15" customHeight="1" x14ac:dyDescent="0.2">
      <c r="B39" s="175">
        <v>0.65</v>
      </c>
      <c r="C39" s="315">
        <f t="shared" si="34"/>
        <v>0.43550000000000005</v>
      </c>
      <c r="D39" s="55">
        <f t="shared" si="22"/>
        <v>6.6495000000000006</v>
      </c>
      <c r="E39" s="47">
        <f t="shared" si="23"/>
        <v>0.42900000000000005</v>
      </c>
      <c r="F39" s="55">
        <f t="shared" si="24"/>
        <v>2.3249999999999997</v>
      </c>
      <c r="G39" s="55">
        <f t="shared" si="25"/>
        <v>4.5045000000000002</v>
      </c>
      <c r="H39" s="47">
        <f t="shared" si="26"/>
        <v>0.42900000000000005</v>
      </c>
      <c r="I39" s="55">
        <f t="shared" si="27"/>
        <v>1.575</v>
      </c>
      <c r="J39" s="55">
        <f t="shared" si="28"/>
        <v>2.5740000000000003</v>
      </c>
      <c r="K39" s="47">
        <f t="shared" si="29"/>
        <v>0.42900000000000005</v>
      </c>
      <c r="L39" s="55">
        <f t="shared" si="30"/>
        <v>0.89999999999999991</v>
      </c>
      <c r="M39" s="55">
        <f t="shared" si="31"/>
        <v>2.3595000000000002</v>
      </c>
      <c r="N39" s="47">
        <f t="shared" si="32"/>
        <v>0.42900000000000005</v>
      </c>
      <c r="O39" s="314">
        <f t="shared" si="33"/>
        <v>0.82499999999999996</v>
      </c>
    </row>
    <row r="40" spans="2:24" s="6" customFormat="1" ht="15" customHeight="1" x14ac:dyDescent="0.2">
      <c r="B40" s="175">
        <v>0.7</v>
      </c>
      <c r="C40" s="315">
        <f t="shared" si="34"/>
        <v>0.46899999999999997</v>
      </c>
      <c r="D40" s="55">
        <f t="shared" si="22"/>
        <v>7.1609999999999996</v>
      </c>
      <c r="E40" s="47">
        <f t="shared" si="23"/>
        <v>0.46199999999999997</v>
      </c>
      <c r="F40" s="55">
        <f t="shared" si="24"/>
        <v>2.3249999999999997</v>
      </c>
      <c r="G40" s="55">
        <f t="shared" si="25"/>
        <v>4.851</v>
      </c>
      <c r="H40" s="47">
        <f t="shared" si="26"/>
        <v>0.46199999999999997</v>
      </c>
      <c r="I40" s="55">
        <f t="shared" si="27"/>
        <v>1.575</v>
      </c>
      <c r="J40" s="55">
        <f t="shared" si="28"/>
        <v>2.7719999999999998</v>
      </c>
      <c r="K40" s="47">
        <f t="shared" si="29"/>
        <v>0.46199999999999997</v>
      </c>
      <c r="L40" s="55">
        <f t="shared" si="30"/>
        <v>0.89999999999999991</v>
      </c>
      <c r="M40" s="55">
        <f t="shared" si="31"/>
        <v>2.5409999999999999</v>
      </c>
      <c r="N40" s="47">
        <f t="shared" si="32"/>
        <v>0.46199999999999997</v>
      </c>
      <c r="O40" s="314">
        <f t="shared" si="33"/>
        <v>0.82499999999999996</v>
      </c>
    </row>
    <row r="41" spans="2:24" s="6" customFormat="1" ht="15" customHeight="1" x14ac:dyDescent="0.2">
      <c r="B41" s="175">
        <f>B22</f>
        <v>0.85</v>
      </c>
      <c r="C41" s="315">
        <f t="shared" si="34"/>
        <v>0.56950000000000001</v>
      </c>
      <c r="D41" s="55">
        <f t="shared" si="22"/>
        <v>8.6955000000000009</v>
      </c>
      <c r="E41" s="47">
        <f t="shared" si="23"/>
        <v>0.56100000000000005</v>
      </c>
      <c r="F41" s="55">
        <f t="shared" si="24"/>
        <v>2.3249999999999997</v>
      </c>
      <c r="G41" s="55">
        <f t="shared" si="25"/>
        <v>5.8905000000000003</v>
      </c>
      <c r="H41" s="47">
        <f t="shared" si="26"/>
        <v>0.56100000000000005</v>
      </c>
      <c r="I41" s="55">
        <f t="shared" si="27"/>
        <v>1.575</v>
      </c>
      <c r="J41" s="55">
        <f t="shared" si="28"/>
        <v>3.3660000000000005</v>
      </c>
      <c r="K41" s="47">
        <f t="shared" si="29"/>
        <v>0.56100000000000005</v>
      </c>
      <c r="L41" s="55">
        <f t="shared" si="30"/>
        <v>0.89999999999999991</v>
      </c>
      <c r="M41" s="55">
        <f t="shared" si="31"/>
        <v>3.0855000000000001</v>
      </c>
      <c r="N41" s="47">
        <f t="shared" si="32"/>
        <v>0.56100000000000005</v>
      </c>
      <c r="O41" s="314">
        <f t="shared" si="33"/>
        <v>0.82499999999999996</v>
      </c>
      <c r="X41" s="313"/>
    </row>
    <row r="42" spans="2:24" s="6" customFormat="1" ht="15" customHeight="1" thickBot="1" x14ac:dyDescent="0.25">
      <c r="B42" s="176">
        <f>B23</f>
        <v>0.9</v>
      </c>
      <c r="C42" s="312">
        <f t="shared" si="34"/>
        <v>0.60300000000000009</v>
      </c>
      <c r="D42" s="53">
        <f t="shared" si="22"/>
        <v>9.2070000000000007</v>
      </c>
      <c r="E42" s="53">
        <f t="shared" si="23"/>
        <v>0.59400000000000008</v>
      </c>
      <c r="F42" s="53">
        <f t="shared" si="24"/>
        <v>2.3249999999999997</v>
      </c>
      <c r="G42" s="53">
        <f t="shared" si="25"/>
        <v>6.237000000000001</v>
      </c>
      <c r="H42" s="53">
        <f t="shared" si="26"/>
        <v>0.59400000000000008</v>
      </c>
      <c r="I42" s="53">
        <f t="shared" si="27"/>
        <v>1.575</v>
      </c>
      <c r="J42" s="53">
        <f t="shared" si="28"/>
        <v>3.5640000000000005</v>
      </c>
      <c r="K42" s="53">
        <f t="shared" si="29"/>
        <v>0.59400000000000008</v>
      </c>
      <c r="L42" s="53">
        <f t="shared" si="30"/>
        <v>0.89999999999999991</v>
      </c>
      <c r="M42" s="53">
        <f t="shared" si="31"/>
        <v>3.2670000000000003</v>
      </c>
      <c r="N42" s="53">
        <f t="shared" si="32"/>
        <v>0.59400000000000008</v>
      </c>
      <c r="O42" s="54">
        <f t="shared" si="33"/>
        <v>0.82499999999999996</v>
      </c>
    </row>
    <row r="46" spans="2:24" x14ac:dyDescent="0.2">
      <c r="B46" s="8" t="s">
        <v>51</v>
      </c>
      <c r="C46" s="2">
        <f>H4*0.95</f>
        <v>42.75</v>
      </c>
      <c r="D46" s="2">
        <f>H4*1.05</f>
        <v>47.25</v>
      </c>
      <c r="E46" s="8" t="s">
        <v>50</v>
      </c>
    </row>
  </sheetData>
  <mergeCells count="33">
    <mergeCell ref="B6:C6"/>
    <mergeCell ref="D6:H6"/>
    <mergeCell ref="I6:M6"/>
    <mergeCell ref="N6:R6"/>
    <mergeCell ref="S6:W6"/>
    <mergeCell ref="V7:V10"/>
    <mergeCell ref="W7:W10"/>
    <mergeCell ref="B8:C8"/>
    <mergeCell ref="E8:F8"/>
    <mergeCell ref="J8:K8"/>
    <mergeCell ref="O8:P8"/>
    <mergeCell ref="T8:U8"/>
    <mergeCell ref="B9:C9"/>
    <mergeCell ref="O9:P9"/>
    <mergeCell ref="T9:U9"/>
    <mergeCell ref="B7:C7"/>
    <mergeCell ref="E7:F7"/>
    <mergeCell ref="G7:G10"/>
    <mergeCell ref="R7:R10"/>
    <mergeCell ref="T7:U7"/>
    <mergeCell ref="E9:F9"/>
    <mergeCell ref="O7:P7"/>
    <mergeCell ref="Q7:Q10"/>
    <mergeCell ref="B28:C28"/>
    <mergeCell ref="D28:F28"/>
    <mergeCell ref="G28:I28"/>
    <mergeCell ref="J28:L28"/>
    <mergeCell ref="M28:O28"/>
    <mergeCell ref="H7:H10"/>
    <mergeCell ref="J7:K7"/>
    <mergeCell ref="J9:K9"/>
    <mergeCell ref="L7:L10"/>
    <mergeCell ref="M7:M10"/>
  </mergeCells>
  <conditionalFormatting sqref="Q11:R23 G11:H23 L11:M23 V11:W23">
    <cfRule type="cellIs" dxfId="50" priority="3" stopIfTrue="1" operator="between">
      <formula>$P$5</formula>
      <formula>$T$5</formula>
    </cfRule>
  </conditionalFormatting>
  <conditionalFormatting sqref="C4:F5 M4:T5 G5:L5">
    <cfRule type="cellIs" dxfId="49" priority="2" stopIfTrue="1" operator="between">
      <formula>$P$5</formula>
      <formula>$T$5</formula>
    </cfRule>
  </conditionalFormatting>
  <conditionalFormatting sqref="D11:F23 I11:K23 N11:P23 S11:U23">
    <cfRule type="cellIs" dxfId="48" priority="1" stopIfTrue="1" operator="between">
      <formula>$C$46</formula>
      <formula>$D$46</formula>
    </cfRule>
  </conditionalFormatting>
  <printOptions horizontalCentered="1" verticalCentered="1"/>
  <pageMargins left="0.47244094488188981" right="0.51181102362204722" top="0.59055118110236227" bottom="0.59055118110236227" header="0.51181102362204722" footer="0.51181102362204722"/>
  <pageSetup paperSize="9" scale="87" firstPageNumber="0" orientation="landscape" horizontalDpi="300" verticalDpi="300" r:id="rId1"/>
  <headerFooter alignWithMargins="0">
    <oddFooter>&amp;RPIB June 2015 version 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B1:W51"/>
  <sheetViews>
    <sheetView zoomScale="96" zoomScaleNormal="96" workbookViewId="0">
      <selection activeCell="K1" sqref="K1:W4"/>
    </sheetView>
  </sheetViews>
  <sheetFormatPr defaultRowHeight="12.75" x14ac:dyDescent="0.2"/>
  <cols>
    <col min="1" max="1" width="2.5703125" style="129" customWidth="1"/>
    <col min="2" max="2" width="15" style="129" customWidth="1"/>
    <col min="3" max="3" width="13.7109375" style="129" customWidth="1"/>
    <col min="4" max="22" width="6.5703125" style="129" customWidth="1"/>
    <col min="23" max="23" width="6.7109375" style="129" customWidth="1"/>
    <col min="24" max="16384" width="9.140625" style="129"/>
  </cols>
  <sheetData>
    <row r="1" spans="2:23" s="210" customFormat="1" ht="20.100000000000001" customHeight="1" x14ac:dyDescent="0.2">
      <c r="B1" s="114" t="s">
        <v>0</v>
      </c>
      <c r="C1" s="6"/>
      <c r="D1" s="6"/>
      <c r="E1" s="6"/>
      <c r="F1" s="6"/>
      <c r="G1" s="6"/>
      <c r="H1" s="6"/>
      <c r="I1" s="6"/>
      <c r="J1" s="6"/>
      <c r="K1" s="389" t="s">
        <v>153</v>
      </c>
      <c r="L1" s="435"/>
      <c r="M1" s="435"/>
      <c r="N1" s="435"/>
      <c r="O1" s="435"/>
      <c r="P1" s="435"/>
      <c r="Q1" s="435"/>
      <c r="R1" s="435"/>
      <c r="S1" s="435"/>
      <c r="T1" s="435"/>
      <c r="U1" s="435"/>
      <c r="V1" s="435"/>
      <c r="W1" s="435"/>
    </row>
    <row r="2" spans="2:23" s="210" customFormat="1" ht="20.100000000000001" customHeight="1" x14ac:dyDescent="0.2">
      <c r="B2" s="178" t="s">
        <v>152</v>
      </c>
      <c r="C2" s="6"/>
      <c r="E2" s="116" t="s">
        <v>73</v>
      </c>
      <c r="F2" s="6"/>
      <c r="G2" s="6"/>
      <c r="H2" s="116"/>
      <c r="I2" s="6"/>
      <c r="K2" s="435"/>
      <c r="L2" s="435"/>
      <c r="M2" s="435"/>
      <c r="N2" s="435"/>
      <c r="O2" s="435"/>
      <c r="P2" s="435"/>
      <c r="Q2" s="435"/>
      <c r="R2" s="435"/>
      <c r="S2" s="435"/>
      <c r="T2" s="435"/>
      <c r="U2" s="435"/>
      <c r="V2" s="435"/>
      <c r="W2" s="435"/>
    </row>
    <row r="3" spans="2:23" s="211" customFormat="1" ht="33.75" customHeight="1" x14ac:dyDescent="0.2">
      <c r="B3" s="116"/>
      <c r="C3" s="116"/>
      <c r="D3" s="116"/>
      <c r="F3" s="116"/>
      <c r="G3" s="172"/>
      <c r="H3" s="116"/>
      <c r="I3" s="116"/>
      <c r="K3" s="435"/>
      <c r="L3" s="435"/>
      <c r="M3" s="435"/>
      <c r="N3" s="435"/>
      <c r="O3" s="435"/>
      <c r="P3" s="435"/>
      <c r="Q3" s="435"/>
      <c r="R3" s="435"/>
      <c r="S3" s="435"/>
      <c r="T3" s="435"/>
      <c r="U3" s="435"/>
      <c r="V3" s="435"/>
      <c r="W3" s="435"/>
    </row>
    <row r="4" spans="2:23" s="210" customFormat="1" ht="20.100000000000001" customHeight="1" x14ac:dyDescent="0.2">
      <c r="B4" s="114"/>
      <c r="C4" s="117"/>
      <c r="D4" s="25"/>
      <c r="E4" s="118" t="s">
        <v>27</v>
      </c>
      <c r="F4" s="116"/>
      <c r="G4" s="163">
        <v>45</v>
      </c>
      <c r="H4" s="116" t="s">
        <v>50</v>
      </c>
      <c r="K4" s="435"/>
      <c r="L4" s="435"/>
      <c r="M4" s="435"/>
      <c r="N4" s="435"/>
      <c r="O4" s="435"/>
      <c r="P4" s="435"/>
      <c r="Q4" s="435"/>
      <c r="R4" s="435"/>
      <c r="S4" s="435"/>
      <c r="T4" s="435"/>
      <c r="U4" s="435"/>
      <c r="V4" s="435"/>
      <c r="W4" s="435"/>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Speeds!I44</f>
        <v>21.5</v>
      </c>
      <c r="E7" s="358" t="s">
        <v>21</v>
      </c>
      <c r="F7" s="409"/>
      <c r="G7" s="387" t="s">
        <v>22</v>
      </c>
      <c r="H7" s="381" t="s">
        <v>23</v>
      </c>
      <c r="I7" s="19">
        <f>Speeds!I47</f>
        <v>18.5</v>
      </c>
      <c r="J7" s="358" t="s">
        <v>21</v>
      </c>
      <c r="K7" s="409"/>
      <c r="L7" s="365" t="str">
        <f>G7</f>
        <v>Up Time (mins)</v>
      </c>
      <c r="M7" s="355" t="s">
        <v>23</v>
      </c>
      <c r="N7" s="9">
        <f>Speeds!I50</f>
        <v>17</v>
      </c>
      <c r="O7" s="358" t="s">
        <v>21</v>
      </c>
      <c r="P7" s="409"/>
      <c r="Q7" s="365" t="str">
        <f>G7</f>
        <v>Up Time (mins)</v>
      </c>
      <c r="R7" s="355" t="s">
        <v>23</v>
      </c>
      <c r="S7" s="9">
        <f>Speeds!I53</f>
        <v>18</v>
      </c>
      <c r="T7" s="358" t="s">
        <v>21</v>
      </c>
      <c r="U7" s="409"/>
      <c r="V7" s="365" t="str">
        <f>G7</f>
        <v>Up Time (mins)</v>
      </c>
      <c r="W7" s="355" t="s">
        <v>23</v>
      </c>
    </row>
    <row r="8" spans="2:23" ht="20.100000000000001" customHeight="1" x14ac:dyDescent="0.2">
      <c r="B8" s="384" t="s">
        <v>3</v>
      </c>
      <c r="C8" s="407"/>
      <c r="D8" s="209">
        <f>Speeds!I45</f>
        <v>17.5</v>
      </c>
      <c r="E8" s="385" t="s">
        <v>21</v>
      </c>
      <c r="F8" s="413"/>
      <c r="G8" s="414"/>
      <c r="H8" s="407"/>
      <c r="I8" s="19">
        <f>Speeds!I48</f>
        <v>13</v>
      </c>
      <c r="J8" s="367" t="s">
        <v>21</v>
      </c>
      <c r="K8" s="402"/>
      <c r="L8" s="410"/>
      <c r="M8" s="411"/>
      <c r="N8" s="9">
        <f>Speeds!I51</f>
        <v>10</v>
      </c>
      <c r="O8" s="367" t="s">
        <v>21</v>
      </c>
      <c r="P8" s="402"/>
      <c r="Q8" s="410"/>
      <c r="R8" s="411"/>
      <c r="S8" s="9">
        <f>Speeds!I54</f>
        <v>7.5</v>
      </c>
      <c r="T8" s="367" t="s">
        <v>21</v>
      </c>
      <c r="U8" s="402"/>
      <c r="V8" s="410"/>
      <c r="W8" s="411"/>
    </row>
    <row r="9" spans="2:23" ht="20.100000000000001" customHeight="1" x14ac:dyDescent="0.2">
      <c r="B9" s="384" t="s">
        <v>4</v>
      </c>
      <c r="C9" s="407"/>
      <c r="D9" s="209">
        <f>Speeds!I46</f>
        <v>15.5</v>
      </c>
      <c r="E9" s="385" t="s">
        <v>21</v>
      </c>
      <c r="F9" s="413"/>
      <c r="G9" s="414"/>
      <c r="H9" s="407"/>
      <c r="I9" s="19">
        <f>Speeds!I49</f>
        <v>10.5</v>
      </c>
      <c r="J9" s="369" t="s">
        <v>21</v>
      </c>
      <c r="K9" s="420"/>
      <c r="L9" s="410"/>
      <c r="M9" s="411"/>
      <c r="N9" s="9">
        <f>Speeds!I52</f>
        <v>6</v>
      </c>
      <c r="O9" s="369" t="s">
        <v>21</v>
      </c>
      <c r="P9" s="420"/>
      <c r="Q9" s="410"/>
      <c r="R9" s="411"/>
      <c r="S9" s="19">
        <f>Speeds!I55</f>
        <v>5.5</v>
      </c>
      <c r="T9" s="369" t="s">
        <v>21</v>
      </c>
      <c r="U9" s="420"/>
      <c r="V9" s="410"/>
      <c r="W9" s="411"/>
    </row>
    <row r="10" spans="2:23" ht="30" customHeight="1" thickBot="1" x14ac:dyDescent="0.25">
      <c r="B10" s="32" t="s">
        <v>150</v>
      </c>
      <c r="C10" s="319" t="s">
        <v>105</v>
      </c>
      <c r="D10" s="123" t="s">
        <v>70</v>
      </c>
      <c r="E10" s="122" t="s">
        <v>71</v>
      </c>
      <c r="F10" s="122" t="s">
        <v>72</v>
      </c>
      <c r="G10" s="414"/>
      <c r="H10" s="408"/>
      <c r="I10" s="123" t="s">
        <v>70</v>
      </c>
      <c r="J10" s="122" t="s">
        <v>71</v>
      </c>
      <c r="K10" s="122" t="s">
        <v>72</v>
      </c>
      <c r="L10" s="410"/>
      <c r="M10" s="412"/>
      <c r="N10" s="123" t="s">
        <v>70</v>
      </c>
      <c r="O10" s="122" t="s">
        <v>71</v>
      </c>
      <c r="P10" s="122" t="s">
        <v>72</v>
      </c>
      <c r="Q10" s="410"/>
      <c r="R10" s="412"/>
      <c r="S10" s="123" t="s">
        <v>70</v>
      </c>
      <c r="T10" s="122" t="s">
        <v>71</v>
      </c>
      <c r="U10" s="122" t="s">
        <v>72</v>
      </c>
      <c r="V10" s="410"/>
      <c r="W10" s="412"/>
    </row>
    <row r="11" spans="2:23" s="210" customFormat="1" ht="20.100000000000001" customHeight="1" x14ac:dyDescent="0.2">
      <c r="B11" s="174">
        <v>0.3</v>
      </c>
      <c r="C11" s="221">
        <f t="shared" ref="C11:C23" si="0">MROUND(B11*1852,5)</f>
        <v>555</v>
      </c>
      <c r="D11" s="39">
        <f t="shared" ref="D11:D23" si="1">0.05*D$7+$B11*$D$7+H11+G11+D30+H11+F30</f>
        <v>30.706000000000003</v>
      </c>
      <c r="E11" s="40">
        <f t="shared" ref="E11:E23" si="2">D11+G11+H11</f>
        <v>42.406000000000006</v>
      </c>
      <c r="F11" s="40">
        <f t="shared" ref="F11:F23" si="3">E11+G11+H11</f>
        <v>54.106000000000009</v>
      </c>
      <c r="G11" s="40">
        <f t="shared" ref="G11:G23" si="4">B11*$D$7</f>
        <v>6.45</v>
      </c>
      <c r="H11" s="41">
        <f t="shared" ref="H11:H23" si="5">B11*$D$8</f>
        <v>5.25</v>
      </c>
      <c r="I11" s="39">
        <f t="shared" ref="I11:I23" si="6">0.05*I$7+B11*$I$7+M11+L11+G30+M11+I30</f>
        <v>24.045999999999999</v>
      </c>
      <c r="J11" s="40">
        <f t="shared" ref="J11:J23" si="7">I11+L11+M11</f>
        <v>33.496000000000002</v>
      </c>
      <c r="K11" s="40">
        <f t="shared" ref="K11:K23" si="8">J11+L11+M11</f>
        <v>42.945999999999998</v>
      </c>
      <c r="L11" s="40">
        <f t="shared" ref="L11:L23" si="9">B11*$I$7</f>
        <v>5.55</v>
      </c>
      <c r="M11" s="41">
        <f t="shared" ref="M11:M23" si="10">B11*$I$8</f>
        <v>3.9</v>
      </c>
      <c r="N11" s="39">
        <f t="shared" ref="N11:N23" si="11">0.05*N$7+B11*$N$7+R11+Q11+J30+R11+L30</f>
        <v>19.462</v>
      </c>
      <c r="O11" s="40">
        <f t="shared" ref="O11:O23" si="12">N11+Q11+R11</f>
        <v>27.561999999999998</v>
      </c>
      <c r="P11" s="40">
        <f t="shared" ref="P11:P23" si="13">O11+Q11+R11</f>
        <v>35.661999999999999</v>
      </c>
      <c r="Q11" s="40">
        <f t="shared" ref="Q11:Q23" si="14">B11*$N$7</f>
        <v>5.0999999999999996</v>
      </c>
      <c r="R11" s="41">
        <f t="shared" ref="R11:R23" si="15">B11*$N$8</f>
        <v>3</v>
      </c>
      <c r="S11" s="39">
        <f t="shared" ref="S11:S23" si="16">0.05*$N$7+B11*$S$7+W11+V11+M30+W11+O30</f>
        <v>18.360999999999997</v>
      </c>
      <c r="T11" s="40">
        <f t="shared" ref="T11:T23" si="17">S11+V11+W11</f>
        <v>26.010999999999996</v>
      </c>
      <c r="U11" s="40">
        <f t="shared" ref="U11:U23" si="18">T11+V11+W11</f>
        <v>33.660999999999994</v>
      </c>
      <c r="V11" s="42">
        <f t="shared" ref="V11:V23" si="19">B11*$S$7</f>
        <v>5.3999999999999995</v>
      </c>
      <c r="W11" s="43">
        <f t="shared" ref="W11:W23" si="20">B11*$S$8</f>
        <v>2.25</v>
      </c>
    </row>
    <row r="12" spans="2:23" s="210" customFormat="1" ht="20.100000000000001" customHeight="1" x14ac:dyDescent="0.2">
      <c r="B12" s="175">
        <v>0.35</v>
      </c>
      <c r="C12" s="218">
        <f t="shared" si="0"/>
        <v>650</v>
      </c>
      <c r="D12" s="44">
        <f t="shared" si="1"/>
        <v>35.644499999999994</v>
      </c>
      <c r="E12" s="45">
        <f t="shared" si="2"/>
        <v>49.294499999999992</v>
      </c>
      <c r="F12" s="45">
        <f t="shared" si="3"/>
        <v>62.944499999999991</v>
      </c>
      <c r="G12" s="45">
        <f t="shared" si="4"/>
        <v>7.5249999999999995</v>
      </c>
      <c r="H12" s="46">
        <f t="shared" si="5"/>
        <v>6.125</v>
      </c>
      <c r="I12" s="44">
        <f t="shared" si="6"/>
        <v>27.8995</v>
      </c>
      <c r="J12" s="45">
        <f t="shared" si="7"/>
        <v>38.924499999999995</v>
      </c>
      <c r="K12" s="45">
        <f t="shared" si="8"/>
        <v>49.949499999999993</v>
      </c>
      <c r="L12" s="45">
        <f t="shared" si="9"/>
        <v>6.4749999999999996</v>
      </c>
      <c r="M12" s="46">
        <f t="shared" si="10"/>
        <v>4.55</v>
      </c>
      <c r="N12" s="44">
        <f t="shared" si="11"/>
        <v>22.564</v>
      </c>
      <c r="O12" s="45">
        <f t="shared" si="12"/>
        <v>32.013999999999996</v>
      </c>
      <c r="P12" s="45">
        <f t="shared" si="13"/>
        <v>41.463999999999999</v>
      </c>
      <c r="Q12" s="45">
        <f t="shared" si="14"/>
        <v>5.9499999999999993</v>
      </c>
      <c r="R12" s="46">
        <f t="shared" si="15"/>
        <v>3.5</v>
      </c>
      <c r="S12" s="44">
        <f t="shared" si="16"/>
        <v>21.279500000000002</v>
      </c>
      <c r="T12" s="45">
        <f t="shared" si="17"/>
        <v>30.204500000000003</v>
      </c>
      <c r="U12" s="45">
        <f t="shared" si="18"/>
        <v>39.1295</v>
      </c>
      <c r="V12" s="47">
        <f t="shared" si="19"/>
        <v>6.3</v>
      </c>
      <c r="W12" s="48">
        <f t="shared" si="20"/>
        <v>2.625</v>
      </c>
    </row>
    <row r="13" spans="2:23" s="210" customFormat="1" ht="20.100000000000001" customHeight="1" x14ac:dyDescent="0.2">
      <c r="B13" s="175">
        <v>0.4</v>
      </c>
      <c r="C13" s="218">
        <f t="shared" si="0"/>
        <v>740</v>
      </c>
      <c r="D13" s="44">
        <f t="shared" si="1"/>
        <v>40.582999999999998</v>
      </c>
      <c r="E13" s="45">
        <f t="shared" si="2"/>
        <v>56.183</v>
      </c>
      <c r="F13" s="45">
        <f t="shared" si="3"/>
        <v>71.783000000000001</v>
      </c>
      <c r="G13" s="45">
        <f t="shared" si="4"/>
        <v>8.6</v>
      </c>
      <c r="H13" s="46">
        <f t="shared" si="5"/>
        <v>7</v>
      </c>
      <c r="I13" s="44">
        <f t="shared" si="6"/>
        <v>31.753000000000004</v>
      </c>
      <c r="J13" s="45">
        <f t="shared" si="7"/>
        <v>44.353000000000009</v>
      </c>
      <c r="K13" s="45">
        <f t="shared" si="8"/>
        <v>56.95300000000001</v>
      </c>
      <c r="L13" s="45">
        <f t="shared" si="9"/>
        <v>7.4</v>
      </c>
      <c r="M13" s="46">
        <f t="shared" si="10"/>
        <v>5.2</v>
      </c>
      <c r="N13" s="44">
        <f t="shared" si="11"/>
        <v>25.666000000000004</v>
      </c>
      <c r="O13" s="45">
        <f t="shared" si="12"/>
        <v>36.466000000000008</v>
      </c>
      <c r="P13" s="45">
        <f t="shared" si="13"/>
        <v>47.266000000000005</v>
      </c>
      <c r="Q13" s="45">
        <f t="shared" si="14"/>
        <v>6.8000000000000007</v>
      </c>
      <c r="R13" s="46">
        <f t="shared" si="15"/>
        <v>4</v>
      </c>
      <c r="S13" s="44">
        <f t="shared" si="16"/>
        <v>24.198</v>
      </c>
      <c r="T13" s="45">
        <f t="shared" si="17"/>
        <v>34.397999999999996</v>
      </c>
      <c r="U13" s="45">
        <f t="shared" si="18"/>
        <v>44.597999999999999</v>
      </c>
      <c r="V13" s="47">
        <f t="shared" si="19"/>
        <v>7.2</v>
      </c>
      <c r="W13" s="48">
        <f t="shared" si="20"/>
        <v>3</v>
      </c>
    </row>
    <row r="14" spans="2:23" s="210" customFormat="1" ht="20.100000000000001" customHeight="1" x14ac:dyDescent="0.2">
      <c r="B14" s="175">
        <v>0.45</v>
      </c>
      <c r="C14" s="218">
        <f t="shared" si="0"/>
        <v>835</v>
      </c>
      <c r="D14" s="44">
        <f t="shared" si="1"/>
        <v>45.521500000000003</v>
      </c>
      <c r="E14" s="45">
        <f t="shared" si="2"/>
        <v>63.0715</v>
      </c>
      <c r="F14" s="45">
        <f t="shared" si="3"/>
        <v>80.621499999999997</v>
      </c>
      <c r="G14" s="45">
        <f t="shared" si="4"/>
        <v>9.6750000000000007</v>
      </c>
      <c r="H14" s="46">
        <f t="shared" si="5"/>
        <v>7.875</v>
      </c>
      <c r="I14" s="44">
        <f t="shared" si="6"/>
        <v>35.606500000000004</v>
      </c>
      <c r="J14" s="45">
        <f t="shared" si="7"/>
        <v>49.781500000000008</v>
      </c>
      <c r="K14" s="45">
        <f t="shared" si="8"/>
        <v>63.956500000000013</v>
      </c>
      <c r="L14" s="45">
        <f t="shared" si="9"/>
        <v>8.3250000000000011</v>
      </c>
      <c r="M14" s="46">
        <f t="shared" si="10"/>
        <v>5.8500000000000005</v>
      </c>
      <c r="N14" s="44">
        <f t="shared" si="11"/>
        <v>28.768000000000001</v>
      </c>
      <c r="O14" s="45">
        <f t="shared" si="12"/>
        <v>40.917999999999999</v>
      </c>
      <c r="P14" s="45">
        <f t="shared" si="13"/>
        <v>53.067999999999998</v>
      </c>
      <c r="Q14" s="45">
        <f t="shared" si="14"/>
        <v>7.65</v>
      </c>
      <c r="R14" s="46">
        <f t="shared" si="15"/>
        <v>4.5</v>
      </c>
      <c r="S14" s="44">
        <f t="shared" si="16"/>
        <v>27.116499999999995</v>
      </c>
      <c r="T14" s="45">
        <f t="shared" si="17"/>
        <v>38.591499999999996</v>
      </c>
      <c r="U14" s="45">
        <f t="shared" si="18"/>
        <v>50.066499999999998</v>
      </c>
      <c r="V14" s="47">
        <f t="shared" si="19"/>
        <v>8.1</v>
      </c>
      <c r="W14" s="48">
        <f t="shared" si="20"/>
        <v>3.375</v>
      </c>
    </row>
    <row r="15" spans="2:23" s="210" customFormat="1" ht="20.100000000000001" customHeight="1" x14ac:dyDescent="0.2">
      <c r="B15" s="175">
        <v>0.5</v>
      </c>
      <c r="C15" s="218">
        <f t="shared" si="0"/>
        <v>925</v>
      </c>
      <c r="D15" s="44">
        <f t="shared" si="1"/>
        <v>50.46</v>
      </c>
      <c r="E15" s="45">
        <f t="shared" si="2"/>
        <v>69.960000000000008</v>
      </c>
      <c r="F15" s="45">
        <f t="shared" si="3"/>
        <v>89.460000000000008</v>
      </c>
      <c r="G15" s="45">
        <f t="shared" si="4"/>
        <v>10.75</v>
      </c>
      <c r="H15" s="46">
        <f t="shared" si="5"/>
        <v>8.75</v>
      </c>
      <c r="I15" s="44">
        <f t="shared" si="6"/>
        <v>39.46</v>
      </c>
      <c r="J15" s="45">
        <f t="shared" si="7"/>
        <v>55.21</v>
      </c>
      <c r="K15" s="45">
        <f t="shared" si="8"/>
        <v>70.960000000000008</v>
      </c>
      <c r="L15" s="45">
        <f t="shared" si="9"/>
        <v>9.25</v>
      </c>
      <c r="M15" s="46">
        <f t="shared" si="10"/>
        <v>6.5</v>
      </c>
      <c r="N15" s="44">
        <f t="shared" si="11"/>
        <v>31.870000000000005</v>
      </c>
      <c r="O15" s="45">
        <f t="shared" si="12"/>
        <v>45.370000000000005</v>
      </c>
      <c r="P15" s="45">
        <f t="shared" si="13"/>
        <v>58.870000000000005</v>
      </c>
      <c r="Q15" s="45">
        <f t="shared" si="14"/>
        <v>8.5</v>
      </c>
      <c r="R15" s="46">
        <f t="shared" si="15"/>
        <v>5</v>
      </c>
      <c r="S15" s="44">
        <f t="shared" si="16"/>
        <v>30.035000000000004</v>
      </c>
      <c r="T15" s="45">
        <f t="shared" si="17"/>
        <v>42.785000000000004</v>
      </c>
      <c r="U15" s="45">
        <f t="shared" si="18"/>
        <v>55.535000000000004</v>
      </c>
      <c r="V15" s="47">
        <f t="shared" si="19"/>
        <v>9</v>
      </c>
      <c r="W15" s="48">
        <f t="shared" si="20"/>
        <v>3.75</v>
      </c>
    </row>
    <row r="16" spans="2:23" s="210" customFormat="1" ht="20.100000000000001" customHeight="1" x14ac:dyDescent="0.2">
      <c r="B16" s="175">
        <v>0.55000000000000004</v>
      </c>
      <c r="C16" s="218">
        <f t="shared" si="0"/>
        <v>1020</v>
      </c>
      <c r="D16" s="106">
        <f t="shared" si="1"/>
        <v>55.398500000000006</v>
      </c>
      <c r="E16" s="107">
        <f t="shared" si="2"/>
        <v>76.848500000000001</v>
      </c>
      <c r="F16" s="107">
        <f t="shared" si="3"/>
        <v>98.298500000000004</v>
      </c>
      <c r="G16" s="107">
        <f t="shared" si="4"/>
        <v>11.825000000000001</v>
      </c>
      <c r="H16" s="108">
        <f t="shared" si="5"/>
        <v>9.625</v>
      </c>
      <c r="I16" s="106">
        <f t="shared" si="6"/>
        <v>43.313499999999998</v>
      </c>
      <c r="J16" s="107">
        <f t="shared" si="7"/>
        <v>60.638500000000001</v>
      </c>
      <c r="K16" s="107">
        <f t="shared" si="8"/>
        <v>77.96350000000001</v>
      </c>
      <c r="L16" s="107">
        <f t="shared" si="9"/>
        <v>10.175000000000001</v>
      </c>
      <c r="M16" s="108">
        <f t="shared" si="10"/>
        <v>7.15</v>
      </c>
      <c r="N16" s="106">
        <f t="shared" si="11"/>
        <v>34.972000000000001</v>
      </c>
      <c r="O16" s="107">
        <f t="shared" si="12"/>
        <v>49.822000000000003</v>
      </c>
      <c r="P16" s="107">
        <f t="shared" si="13"/>
        <v>64.671999999999997</v>
      </c>
      <c r="Q16" s="107">
        <f t="shared" si="14"/>
        <v>9.3500000000000014</v>
      </c>
      <c r="R16" s="108">
        <f t="shared" si="15"/>
        <v>5.5</v>
      </c>
      <c r="S16" s="106">
        <f t="shared" si="16"/>
        <v>32.953499999999998</v>
      </c>
      <c r="T16" s="107">
        <f t="shared" si="17"/>
        <v>46.978499999999997</v>
      </c>
      <c r="U16" s="107">
        <f t="shared" si="18"/>
        <v>61.003499999999995</v>
      </c>
      <c r="V16" s="109">
        <f t="shared" si="19"/>
        <v>9.9</v>
      </c>
      <c r="W16" s="110">
        <f t="shared" si="20"/>
        <v>4.125</v>
      </c>
    </row>
    <row r="17" spans="2:23" s="210" customFormat="1" ht="20.100000000000001" customHeight="1" x14ac:dyDescent="0.2">
      <c r="B17" s="175">
        <v>0.6</v>
      </c>
      <c r="C17" s="218">
        <f t="shared" si="0"/>
        <v>1110</v>
      </c>
      <c r="D17" s="106">
        <f t="shared" si="1"/>
        <v>60.337000000000003</v>
      </c>
      <c r="E17" s="107">
        <f t="shared" si="2"/>
        <v>83.737000000000009</v>
      </c>
      <c r="F17" s="107">
        <f t="shared" si="3"/>
        <v>107.13700000000001</v>
      </c>
      <c r="G17" s="107">
        <f t="shared" si="4"/>
        <v>12.9</v>
      </c>
      <c r="H17" s="108">
        <f t="shared" si="5"/>
        <v>10.5</v>
      </c>
      <c r="I17" s="106">
        <f t="shared" si="6"/>
        <v>47.167000000000002</v>
      </c>
      <c r="J17" s="107">
        <f t="shared" si="7"/>
        <v>66.067000000000007</v>
      </c>
      <c r="K17" s="107">
        <f t="shared" si="8"/>
        <v>84.966999999999999</v>
      </c>
      <c r="L17" s="107">
        <f t="shared" si="9"/>
        <v>11.1</v>
      </c>
      <c r="M17" s="108">
        <f t="shared" si="10"/>
        <v>7.8</v>
      </c>
      <c r="N17" s="106">
        <f t="shared" si="11"/>
        <v>38.073999999999991</v>
      </c>
      <c r="O17" s="107">
        <f t="shared" si="12"/>
        <v>54.273999999999987</v>
      </c>
      <c r="P17" s="107">
        <f t="shared" si="13"/>
        <v>70.47399999999999</v>
      </c>
      <c r="Q17" s="107">
        <f t="shared" si="14"/>
        <v>10.199999999999999</v>
      </c>
      <c r="R17" s="108">
        <f t="shared" si="15"/>
        <v>6</v>
      </c>
      <c r="S17" s="106">
        <f t="shared" si="16"/>
        <v>35.871999999999993</v>
      </c>
      <c r="T17" s="107">
        <f t="shared" si="17"/>
        <v>51.17199999999999</v>
      </c>
      <c r="U17" s="107">
        <f t="shared" si="18"/>
        <v>66.47199999999998</v>
      </c>
      <c r="V17" s="109">
        <f t="shared" si="19"/>
        <v>10.799999999999999</v>
      </c>
      <c r="W17" s="110">
        <f t="shared" si="20"/>
        <v>4.5</v>
      </c>
    </row>
    <row r="18" spans="2:23" s="210" customFormat="1" ht="20.100000000000001" customHeight="1" x14ac:dyDescent="0.2">
      <c r="B18" s="175">
        <v>0.65</v>
      </c>
      <c r="C18" s="218">
        <f t="shared" si="0"/>
        <v>1205</v>
      </c>
      <c r="D18" s="106">
        <f t="shared" si="1"/>
        <v>65.275499999999994</v>
      </c>
      <c r="E18" s="107">
        <f t="shared" si="2"/>
        <v>90.625499999999988</v>
      </c>
      <c r="F18" s="107">
        <f t="shared" si="3"/>
        <v>115.97549999999998</v>
      </c>
      <c r="G18" s="107">
        <f t="shared" si="4"/>
        <v>13.975</v>
      </c>
      <c r="H18" s="108">
        <f t="shared" si="5"/>
        <v>11.375</v>
      </c>
      <c r="I18" s="106">
        <f t="shared" si="6"/>
        <v>51.020500000000006</v>
      </c>
      <c r="J18" s="107">
        <f t="shared" si="7"/>
        <v>71.495500000000007</v>
      </c>
      <c r="K18" s="107">
        <f t="shared" si="8"/>
        <v>91.970500000000015</v>
      </c>
      <c r="L18" s="107">
        <f t="shared" si="9"/>
        <v>12.025</v>
      </c>
      <c r="M18" s="108">
        <f t="shared" si="10"/>
        <v>8.4500000000000011</v>
      </c>
      <c r="N18" s="106">
        <f t="shared" si="11"/>
        <v>41.176000000000002</v>
      </c>
      <c r="O18" s="107">
        <f t="shared" si="12"/>
        <v>58.725999999999999</v>
      </c>
      <c r="P18" s="107">
        <f t="shared" si="13"/>
        <v>76.275999999999996</v>
      </c>
      <c r="Q18" s="107">
        <f t="shared" si="14"/>
        <v>11.05</v>
      </c>
      <c r="R18" s="108">
        <f t="shared" si="15"/>
        <v>6.5</v>
      </c>
      <c r="S18" s="106">
        <f t="shared" si="16"/>
        <v>38.790500000000002</v>
      </c>
      <c r="T18" s="107">
        <f t="shared" si="17"/>
        <v>55.365500000000004</v>
      </c>
      <c r="U18" s="107">
        <f t="shared" si="18"/>
        <v>71.9405</v>
      </c>
      <c r="V18" s="109">
        <f t="shared" si="19"/>
        <v>11.700000000000001</v>
      </c>
      <c r="W18" s="110">
        <f t="shared" si="20"/>
        <v>4.875</v>
      </c>
    </row>
    <row r="19" spans="2:23" s="210" customFormat="1" ht="20.100000000000001" customHeight="1" x14ac:dyDescent="0.2">
      <c r="B19" s="175">
        <v>0.7</v>
      </c>
      <c r="C19" s="218">
        <f t="shared" si="0"/>
        <v>1295</v>
      </c>
      <c r="D19" s="106">
        <f t="shared" si="1"/>
        <v>68.137</v>
      </c>
      <c r="E19" s="107">
        <f t="shared" si="2"/>
        <v>95.436999999999998</v>
      </c>
      <c r="F19" s="107">
        <f t="shared" si="3"/>
        <v>122.73699999999999</v>
      </c>
      <c r="G19" s="107">
        <f t="shared" si="4"/>
        <v>15.049999999999999</v>
      </c>
      <c r="H19" s="108">
        <f t="shared" si="5"/>
        <v>12.25</v>
      </c>
      <c r="I19" s="106">
        <f t="shared" si="6"/>
        <v>53.466999999999999</v>
      </c>
      <c r="J19" s="107">
        <f t="shared" si="7"/>
        <v>75.516999999999996</v>
      </c>
      <c r="K19" s="107">
        <f t="shared" si="8"/>
        <v>97.566999999999993</v>
      </c>
      <c r="L19" s="107">
        <f t="shared" si="9"/>
        <v>12.95</v>
      </c>
      <c r="M19" s="108">
        <f t="shared" si="10"/>
        <v>9.1</v>
      </c>
      <c r="N19" s="106">
        <f t="shared" si="11"/>
        <v>43.473999999999997</v>
      </c>
      <c r="O19" s="107">
        <f t="shared" si="12"/>
        <v>62.373999999999995</v>
      </c>
      <c r="P19" s="107">
        <f t="shared" si="13"/>
        <v>81.274000000000001</v>
      </c>
      <c r="Q19" s="107">
        <f t="shared" si="14"/>
        <v>11.899999999999999</v>
      </c>
      <c r="R19" s="108">
        <f t="shared" si="15"/>
        <v>7</v>
      </c>
      <c r="S19" s="106">
        <f t="shared" si="16"/>
        <v>40.971999999999994</v>
      </c>
      <c r="T19" s="107">
        <f t="shared" si="17"/>
        <v>58.821999999999996</v>
      </c>
      <c r="U19" s="107">
        <f t="shared" si="18"/>
        <v>76.671999999999997</v>
      </c>
      <c r="V19" s="109">
        <f t="shared" si="19"/>
        <v>12.6</v>
      </c>
      <c r="W19" s="110">
        <f t="shared" si="20"/>
        <v>5.25</v>
      </c>
    </row>
    <row r="20" spans="2:23" s="210" customFormat="1" ht="20.100000000000001" customHeight="1" x14ac:dyDescent="0.2">
      <c r="B20" s="175">
        <v>0.75</v>
      </c>
      <c r="C20" s="218">
        <f t="shared" si="0"/>
        <v>1390</v>
      </c>
      <c r="D20" s="106">
        <f t="shared" si="1"/>
        <v>73.075500000000005</v>
      </c>
      <c r="E20" s="107">
        <f t="shared" si="2"/>
        <v>102.32550000000001</v>
      </c>
      <c r="F20" s="107">
        <f t="shared" si="3"/>
        <v>131.57550000000001</v>
      </c>
      <c r="G20" s="107">
        <f t="shared" si="4"/>
        <v>16.125</v>
      </c>
      <c r="H20" s="108">
        <f t="shared" si="5"/>
        <v>13.125</v>
      </c>
      <c r="I20" s="106">
        <f t="shared" si="6"/>
        <v>57.320499999999996</v>
      </c>
      <c r="J20" s="107">
        <f t="shared" si="7"/>
        <v>80.945499999999996</v>
      </c>
      <c r="K20" s="107">
        <f t="shared" si="8"/>
        <v>104.5705</v>
      </c>
      <c r="L20" s="107">
        <f t="shared" si="9"/>
        <v>13.875</v>
      </c>
      <c r="M20" s="108">
        <f t="shared" si="10"/>
        <v>9.75</v>
      </c>
      <c r="N20" s="106">
        <f t="shared" si="11"/>
        <v>46.576000000000001</v>
      </c>
      <c r="O20" s="107">
        <f t="shared" si="12"/>
        <v>66.825999999999993</v>
      </c>
      <c r="P20" s="107">
        <f t="shared" si="13"/>
        <v>87.075999999999993</v>
      </c>
      <c r="Q20" s="107">
        <f t="shared" si="14"/>
        <v>12.75</v>
      </c>
      <c r="R20" s="108">
        <f t="shared" si="15"/>
        <v>7.5</v>
      </c>
      <c r="S20" s="106">
        <f t="shared" si="16"/>
        <v>43.890499999999996</v>
      </c>
      <c r="T20" s="107">
        <f t="shared" si="17"/>
        <v>63.015499999999996</v>
      </c>
      <c r="U20" s="107">
        <f t="shared" si="18"/>
        <v>82.140500000000003</v>
      </c>
      <c r="V20" s="109">
        <f t="shared" si="19"/>
        <v>13.5</v>
      </c>
      <c r="W20" s="110">
        <f t="shared" si="20"/>
        <v>5.625</v>
      </c>
    </row>
    <row r="21" spans="2:23" s="210" customFormat="1" ht="20.100000000000001" customHeight="1" x14ac:dyDescent="0.2">
      <c r="B21" s="175">
        <v>0.8</v>
      </c>
      <c r="C21" s="218">
        <f t="shared" si="0"/>
        <v>1480</v>
      </c>
      <c r="D21" s="106">
        <f t="shared" si="1"/>
        <v>78.013999999999982</v>
      </c>
      <c r="E21" s="107">
        <f t="shared" si="2"/>
        <v>109.21399999999998</v>
      </c>
      <c r="F21" s="107">
        <f t="shared" si="3"/>
        <v>140.41399999999999</v>
      </c>
      <c r="G21" s="107">
        <f t="shared" si="4"/>
        <v>17.2</v>
      </c>
      <c r="H21" s="108">
        <f t="shared" si="5"/>
        <v>14</v>
      </c>
      <c r="I21" s="106">
        <f t="shared" si="6"/>
        <v>61.173999999999999</v>
      </c>
      <c r="J21" s="107">
        <f t="shared" si="7"/>
        <v>86.374000000000009</v>
      </c>
      <c r="K21" s="107">
        <f t="shared" si="8"/>
        <v>111.57400000000001</v>
      </c>
      <c r="L21" s="107">
        <f t="shared" si="9"/>
        <v>14.8</v>
      </c>
      <c r="M21" s="108">
        <f t="shared" si="10"/>
        <v>10.4</v>
      </c>
      <c r="N21" s="106">
        <f t="shared" si="11"/>
        <v>49.678000000000004</v>
      </c>
      <c r="O21" s="107">
        <f t="shared" si="12"/>
        <v>71.278000000000006</v>
      </c>
      <c r="P21" s="107">
        <f t="shared" si="13"/>
        <v>92.878000000000014</v>
      </c>
      <c r="Q21" s="107">
        <f t="shared" si="14"/>
        <v>13.600000000000001</v>
      </c>
      <c r="R21" s="108">
        <f t="shared" si="15"/>
        <v>8</v>
      </c>
      <c r="S21" s="106">
        <f t="shared" si="16"/>
        <v>46.809000000000005</v>
      </c>
      <c r="T21" s="107">
        <f t="shared" si="17"/>
        <v>67.209000000000003</v>
      </c>
      <c r="U21" s="107">
        <f t="shared" si="18"/>
        <v>87.609000000000009</v>
      </c>
      <c r="V21" s="109">
        <f t="shared" si="19"/>
        <v>14.4</v>
      </c>
      <c r="W21" s="110">
        <f t="shared" si="20"/>
        <v>6</v>
      </c>
    </row>
    <row r="22" spans="2:23" s="210" customFormat="1" ht="20.100000000000001" customHeight="1" x14ac:dyDescent="0.2">
      <c r="B22" s="175">
        <v>0.85</v>
      </c>
      <c r="C22" s="218">
        <f t="shared" si="0"/>
        <v>1575</v>
      </c>
      <c r="D22" s="106">
        <f t="shared" si="1"/>
        <v>85.029499999999985</v>
      </c>
      <c r="E22" s="107">
        <f t="shared" si="2"/>
        <v>118.17949999999999</v>
      </c>
      <c r="F22" s="107">
        <f t="shared" si="3"/>
        <v>151.3295</v>
      </c>
      <c r="G22" s="107">
        <f t="shared" si="4"/>
        <v>18.274999999999999</v>
      </c>
      <c r="H22" s="108">
        <f t="shared" si="5"/>
        <v>14.875</v>
      </c>
      <c r="I22" s="106">
        <f t="shared" si="6"/>
        <v>66.4345</v>
      </c>
      <c r="J22" s="107">
        <f t="shared" si="7"/>
        <v>93.209499999999991</v>
      </c>
      <c r="K22" s="107">
        <f t="shared" si="8"/>
        <v>119.98449999999998</v>
      </c>
      <c r="L22" s="107">
        <f t="shared" si="9"/>
        <v>15.725</v>
      </c>
      <c r="M22" s="108">
        <f t="shared" si="10"/>
        <v>11.049999999999999</v>
      </c>
      <c r="N22" s="106">
        <f t="shared" si="11"/>
        <v>53.584000000000003</v>
      </c>
      <c r="O22" s="107">
        <f t="shared" si="12"/>
        <v>76.534000000000006</v>
      </c>
      <c r="P22" s="107">
        <f t="shared" si="13"/>
        <v>99.484000000000009</v>
      </c>
      <c r="Q22" s="107">
        <f t="shared" si="14"/>
        <v>14.45</v>
      </c>
      <c r="R22" s="108">
        <f t="shared" si="15"/>
        <v>8.5</v>
      </c>
      <c r="S22" s="106">
        <f t="shared" si="16"/>
        <v>50.464499999999994</v>
      </c>
      <c r="T22" s="107">
        <f t="shared" si="17"/>
        <v>72.139499999999998</v>
      </c>
      <c r="U22" s="107">
        <f t="shared" si="18"/>
        <v>93.814499999999995</v>
      </c>
      <c r="V22" s="109">
        <f t="shared" si="19"/>
        <v>15.299999999999999</v>
      </c>
      <c r="W22" s="110">
        <f t="shared" si="20"/>
        <v>6.375</v>
      </c>
    </row>
    <row r="23" spans="2:23" s="210" customFormat="1" ht="20.100000000000001" customHeight="1" thickBot="1" x14ac:dyDescent="0.25">
      <c r="B23" s="176">
        <v>0.9</v>
      </c>
      <c r="C23" s="217">
        <f t="shared" si="0"/>
        <v>1665</v>
      </c>
      <c r="D23" s="49">
        <f t="shared" si="1"/>
        <v>89.968000000000004</v>
      </c>
      <c r="E23" s="50">
        <f t="shared" si="2"/>
        <v>125.06800000000001</v>
      </c>
      <c r="F23" s="50">
        <f t="shared" si="3"/>
        <v>160.16800000000001</v>
      </c>
      <c r="G23" s="50">
        <f t="shared" si="4"/>
        <v>19.350000000000001</v>
      </c>
      <c r="H23" s="51">
        <f t="shared" si="5"/>
        <v>15.75</v>
      </c>
      <c r="I23" s="49">
        <f t="shared" si="6"/>
        <v>70.288000000000011</v>
      </c>
      <c r="J23" s="50">
        <f t="shared" si="7"/>
        <v>98.638000000000019</v>
      </c>
      <c r="K23" s="50">
        <f t="shared" si="8"/>
        <v>126.98800000000003</v>
      </c>
      <c r="L23" s="50">
        <f t="shared" si="9"/>
        <v>16.650000000000002</v>
      </c>
      <c r="M23" s="51">
        <f t="shared" si="10"/>
        <v>11.700000000000001</v>
      </c>
      <c r="N23" s="49">
        <f t="shared" si="11"/>
        <v>56.686000000000007</v>
      </c>
      <c r="O23" s="50">
        <f t="shared" si="12"/>
        <v>80.986000000000004</v>
      </c>
      <c r="P23" s="50">
        <f t="shared" si="13"/>
        <v>105.286</v>
      </c>
      <c r="Q23" s="50">
        <f t="shared" si="14"/>
        <v>15.3</v>
      </c>
      <c r="R23" s="51">
        <f t="shared" si="15"/>
        <v>9</v>
      </c>
      <c r="S23" s="49">
        <f t="shared" si="16"/>
        <v>53.382999999999996</v>
      </c>
      <c r="T23" s="52">
        <f t="shared" si="17"/>
        <v>76.332999999999998</v>
      </c>
      <c r="U23" s="50">
        <f t="shared" si="18"/>
        <v>99.283000000000001</v>
      </c>
      <c r="V23" s="53">
        <f t="shared" si="19"/>
        <v>16.2</v>
      </c>
      <c r="W23" s="54">
        <f t="shared" si="20"/>
        <v>6.75</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x14ac:dyDescent="0.2">
      <c r="B25" s="2"/>
      <c r="C25" s="2"/>
      <c r="D25" s="2"/>
      <c r="E25" s="2"/>
      <c r="F25" s="2"/>
      <c r="G25" s="2"/>
      <c r="H25" s="2"/>
      <c r="I25" s="2"/>
      <c r="J25" s="2"/>
      <c r="K25" s="2"/>
      <c r="L25" s="2"/>
      <c r="M25" s="2"/>
      <c r="N25" s="2"/>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ht="13.5" thickBot="1" x14ac:dyDescent="0.25">
      <c r="B27" s="2"/>
      <c r="C27" s="2"/>
      <c r="D27" s="2"/>
      <c r="E27" s="2"/>
      <c r="F27" s="2"/>
      <c r="G27" s="2"/>
      <c r="H27" s="2"/>
      <c r="I27" s="2"/>
      <c r="J27" s="2"/>
      <c r="K27" s="2"/>
      <c r="L27" s="2"/>
      <c r="M27" s="2"/>
      <c r="N27" s="2"/>
      <c r="O27" s="2"/>
      <c r="P27" s="2"/>
      <c r="Q27" s="2"/>
      <c r="R27" s="2"/>
      <c r="S27" s="2"/>
      <c r="T27" s="2"/>
      <c r="U27" s="2"/>
      <c r="V27" s="2"/>
      <c r="W27" s="2"/>
    </row>
    <row r="28" spans="2:23" x14ac:dyDescent="0.2">
      <c r="B28" s="353" t="s">
        <v>24</v>
      </c>
      <c r="C28" s="354"/>
      <c r="D28" s="351" t="s">
        <v>8</v>
      </c>
      <c r="E28" s="351"/>
      <c r="F28" s="351"/>
      <c r="G28" s="351" t="s">
        <v>9</v>
      </c>
      <c r="H28" s="351"/>
      <c r="I28" s="351"/>
      <c r="J28" s="351" t="s">
        <v>10</v>
      </c>
      <c r="K28" s="351"/>
      <c r="L28" s="351"/>
      <c r="M28" s="351" t="s">
        <v>11</v>
      </c>
      <c r="N28" s="351"/>
      <c r="O28" s="352"/>
      <c r="P28" s="2"/>
      <c r="Q28" s="2"/>
      <c r="R28" s="2"/>
      <c r="S28" s="2"/>
      <c r="T28" s="2"/>
      <c r="U28" s="2"/>
      <c r="V28" s="2"/>
      <c r="W28" s="2"/>
    </row>
    <row r="29" spans="2:23" ht="39" thickBot="1" x14ac:dyDescent="0.25">
      <c r="B29" s="32" t="s">
        <v>25</v>
      </c>
      <c r="C29" s="33" t="s">
        <v>6</v>
      </c>
      <c r="D29" s="34" t="s">
        <v>5</v>
      </c>
      <c r="E29" s="34" t="s">
        <v>69</v>
      </c>
      <c r="F29" s="34" t="s">
        <v>7</v>
      </c>
      <c r="G29" s="34" t="s">
        <v>5</v>
      </c>
      <c r="H29" s="34"/>
      <c r="I29" s="34" t="s">
        <v>7</v>
      </c>
      <c r="J29" s="34" t="s">
        <v>5</v>
      </c>
      <c r="K29" s="34"/>
      <c r="L29" s="34" t="s">
        <v>7</v>
      </c>
      <c r="M29" s="34" t="s">
        <v>5</v>
      </c>
      <c r="N29" s="34"/>
      <c r="O29" s="35" t="s">
        <v>7</v>
      </c>
      <c r="P29" s="2"/>
      <c r="Q29" s="2"/>
      <c r="R29" s="2"/>
      <c r="S29" s="2"/>
      <c r="T29" s="2"/>
      <c r="U29" s="2"/>
      <c r="V29" s="2"/>
      <c r="W29" s="2"/>
    </row>
    <row r="30" spans="2:23" x14ac:dyDescent="0.2">
      <c r="B30" s="164">
        <f t="shared" ref="B30:B37" si="21">B11</f>
        <v>0.3</v>
      </c>
      <c r="C30" s="63">
        <f t="shared" ref="C30:C42" si="22">0.67*B30</f>
        <v>0.20100000000000001</v>
      </c>
      <c r="D30" s="30">
        <f t="shared" ref="D30:D42" si="23">C30*($D$9)</f>
        <v>3.1155000000000004</v>
      </c>
      <c r="E30" s="169">
        <f t="shared" ref="E30:E42" si="24">0.67*B30</f>
        <v>0.20100000000000001</v>
      </c>
      <c r="F30" s="30">
        <f t="shared" ref="F30:F42" si="25">E30*$D$9</f>
        <v>3.1155000000000004</v>
      </c>
      <c r="G30" s="30">
        <f t="shared" ref="G30:G42" si="26">C30*($I$9)</f>
        <v>2.1105</v>
      </c>
      <c r="H30" s="111"/>
      <c r="I30" s="30">
        <f t="shared" ref="I30:I42" si="27">E30*$I$9</f>
        <v>2.1105</v>
      </c>
      <c r="J30" s="30">
        <f t="shared" ref="J30:J42" si="28">C30*($N$9)</f>
        <v>1.206</v>
      </c>
      <c r="K30" s="111"/>
      <c r="L30" s="30">
        <f t="shared" ref="L30:L42" si="29">E30*$N$9</f>
        <v>1.206</v>
      </c>
      <c r="M30" s="30">
        <f t="shared" ref="M30:M42" si="30">E30*($S$9)</f>
        <v>1.1055000000000001</v>
      </c>
      <c r="N30" s="111"/>
      <c r="O30" s="31">
        <f t="shared" ref="O30:O42" si="31">E30*$S$9</f>
        <v>1.1055000000000001</v>
      </c>
      <c r="P30" s="2"/>
      <c r="Q30" s="2"/>
      <c r="R30" s="2"/>
      <c r="S30" s="2"/>
      <c r="T30" s="2"/>
      <c r="U30" s="2"/>
      <c r="V30" s="2"/>
      <c r="W30" s="2"/>
    </row>
    <row r="31" spans="2:23" x14ac:dyDescent="0.2">
      <c r="B31" s="165">
        <f t="shared" si="21"/>
        <v>0.35</v>
      </c>
      <c r="C31" s="64">
        <f t="shared" si="22"/>
        <v>0.23449999999999999</v>
      </c>
      <c r="D31" s="30">
        <f t="shared" si="23"/>
        <v>3.6347499999999999</v>
      </c>
      <c r="E31" s="170">
        <f t="shared" si="24"/>
        <v>0.23449999999999999</v>
      </c>
      <c r="F31" s="30">
        <f t="shared" si="25"/>
        <v>3.6347499999999999</v>
      </c>
      <c r="G31" s="30">
        <f t="shared" si="26"/>
        <v>2.46225</v>
      </c>
      <c r="H31" s="112"/>
      <c r="I31" s="30">
        <f t="shared" si="27"/>
        <v>2.46225</v>
      </c>
      <c r="J31" s="30">
        <f t="shared" si="28"/>
        <v>1.407</v>
      </c>
      <c r="K31" s="112"/>
      <c r="L31" s="30">
        <f t="shared" si="29"/>
        <v>1.407</v>
      </c>
      <c r="M31" s="30">
        <f t="shared" si="30"/>
        <v>1.28975</v>
      </c>
      <c r="N31" s="112"/>
      <c r="O31" s="31">
        <f t="shared" si="31"/>
        <v>1.28975</v>
      </c>
      <c r="P31" s="2"/>
      <c r="Q31" s="2"/>
      <c r="R31" s="2"/>
      <c r="S31" s="2"/>
      <c r="T31" s="2"/>
      <c r="U31" s="2"/>
      <c r="V31" s="2"/>
      <c r="W31" s="2"/>
    </row>
    <row r="32" spans="2:23" x14ac:dyDescent="0.2">
      <c r="B32" s="165">
        <f t="shared" si="21"/>
        <v>0.4</v>
      </c>
      <c r="C32" s="64">
        <f t="shared" si="22"/>
        <v>0.26800000000000002</v>
      </c>
      <c r="D32" s="30">
        <f t="shared" si="23"/>
        <v>4.1539999999999999</v>
      </c>
      <c r="E32" s="170">
        <f t="shared" si="24"/>
        <v>0.26800000000000002</v>
      </c>
      <c r="F32" s="30">
        <f t="shared" si="25"/>
        <v>4.1539999999999999</v>
      </c>
      <c r="G32" s="30">
        <f t="shared" si="26"/>
        <v>2.8140000000000001</v>
      </c>
      <c r="H32" s="112"/>
      <c r="I32" s="30">
        <f t="shared" si="27"/>
        <v>2.8140000000000001</v>
      </c>
      <c r="J32" s="30">
        <f t="shared" si="28"/>
        <v>1.6080000000000001</v>
      </c>
      <c r="K32" s="112"/>
      <c r="L32" s="30">
        <f t="shared" si="29"/>
        <v>1.6080000000000001</v>
      </c>
      <c r="M32" s="30">
        <f t="shared" si="30"/>
        <v>1.4740000000000002</v>
      </c>
      <c r="N32" s="112"/>
      <c r="O32" s="31">
        <f t="shared" si="31"/>
        <v>1.4740000000000002</v>
      </c>
      <c r="P32" s="2"/>
      <c r="Q32" s="2"/>
      <c r="R32" s="2"/>
      <c r="S32" s="2"/>
      <c r="T32" s="2"/>
      <c r="U32" s="2"/>
      <c r="V32" s="2"/>
      <c r="W32" s="2"/>
    </row>
    <row r="33" spans="2:23" x14ac:dyDescent="0.2">
      <c r="B33" s="165">
        <f t="shared" si="21"/>
        <v>0.45</v>
      </c>
      <c r="C33" s="64">
        <f t="shared" si="22"/>
        <v>0.30150000000000005</v>
      </c>
      <c r="D33" s="30">
        <f t="shared" si="23"/>
        <v>4.6732500000000003</v>
      </c>
      <c r="E33" s="170">
        <f t="shared" si="24"/>
        <v>0.30150000000000005</v>
      </c>
      <c r="F33" s="30">
        <f t="shared" si="25"/>
        <v>4.6732500000000003</v>
      </c>
      <c r="G33" s="30">
        <f t="shared" si="26"/>
        <v>3.1657500000000005</v>
      </c>
      <c r="H33" s="112"/>
      <c r="I33" s="30">
        <f t="shared" si="27"/>
        <v>3.1657500000000005</v>
      </c>
      <c r="J33" s="30">
        <f t="shared" si="28"/>
        <v>1.8090000000000002</v>
      </c>
      <c r="K33" s="112"/>
      <c r="L33" s="30">
        <f t="shared" si="29"/>
        <v>1.8090000000000002</v>
      </c>
      <c r="M33" s="30">
        <f t="shared" si="30"/>
        <v>1.6582500000000002</v>
      </c>
      <c r="N33" s="112"/>
      <c r="O33" s="31">
        <f t="shared" si="31"/>
        <v>1.6582500000000002</v>
      </c>
      <c r="P33" s="2"/>
      <c r="Q33" s="2"/>
      <c r="R33" s="2"/>
      <c r="S33" s="2"/>
      <c r="T33" s="2"/>
      <c r="U33" s="2"/>
      <c r="V33" s="2"/>
      <c r="W33" s="2"/>
    </row>
    <row r="34" spans="2:23" x14ac:dyDescent="0.2">
      <c r="B34" s="165">
        <f t="shared" si="21"/>
        <v>0.5</v>
      </c>
      <c r="C34" s="64">
        <f t="shared" si="22"/>
        <v>0.33500000000000002</v>
      </c>
      <c r="D34" s="30">
        <f t="shared" si="23"/>
        <v>5.1924999999999999</v>
      </c>
      <c r="E34" s="170">
        <f t="shared" si="24"/>
        <v>0.33500000000000002</v>
      </c>
      <c r="F34" s="30">
        <f t="shared" si="25"/>
        <v>5.1924999999999999</v>
      </c>
      <c r="G34" s="30">
        <f t="shared" si="26"/>
        <v>3.5175000000000001</v>
      </c>
      <c r="H34" s="112"/>
      <c r="I34" s="30">
        <f t="shared" si="27"/>
        <v>3.5175000000000001</v>
      </c>
      <c r="J34" s="30">
        <f t="shared" si="28"/>
        <v>2.0100000000000002</v>
      </c>
      <c r="K34" s="112"/>
      <c r="L34" s="30">
        <f t="shared" si="29"/>
        <v>2.0100000000000002</v>
      </c>
      <c r="M34" s="30">
        <f t="shared" si="30"/>
        <v>1.8425</v>
      </c>
      <c r="N34" s="112"/>
      <c r="O34" s="31">
        <f t="shared" si="31"/>
        <v>1.8425</v>
      </c>
      <c r="P34" s="2"/>
      <c r="Q34" s="2"/>
      <c r="R34" s="2"/>
      <c r="S34" s="2"/>
      <c r="T34" s="2"/>
      <c r="U34" s="2"/>
      <c r="V34" s="2"/>
      <c r="W34" s="2"/>
    </row>
    <row r="35" spans="2:23" x14ac:dyDescent="0.2">
      <c r="B35" s="166">
        <f t="shared" si="21"/>
        <v>0.55000000000000004</v>
      </c>
      <c r="C35" s="167">
        <f t="shared" si="22"/>
        <v>0.36850000000000005</v>
      </c>
      <c r="D35" s="20">
        <f t="shared" si="23"/>
        <v>5.7117500000000003</v>
      </c>
      <c r="E35" s="170">
        <f t="shared" si="24"/>
        <v>0.36850000000000005</v>
      </c>
      <c r="F35" s="20">
        <f t="shared" si="25"/>
        <v>5.7117500000000003</v>
      </c>
      <c r="G35" s="20">
        <f t="shared" si="26"/>
        <v>3.8692500000000005</v>
      </c>
      <c r="H35" s="112"/>
      <c r="I35" s="20">
        <f t="shared" si="27"/>
        <v>3.8692500000000005</v>
      </c>
      <c r="J35" s="20">
        <f t="shared" si="28"/>
        <v>2.2110000000000003</v>
      </c>
      <c r="K35" s="112"/>
      <c r="L35" s="20">
        <f t="shared" si="29"/>
        <v>2.2110000000000003</v>
      </c>
      <c r="M35" s="20">
        <f t="shared" si="30"/>
        <v>2.0267500000000003</v>
      </c>
      <c r="N35" s="112"/>
      <c r="O35" s="120">
        <f t="shared" si="31"/>
        <v>2.0267500000000003</v>
      </c>
      <c r="P35" s="2"/>
      <c r="Q35" s="2"/>
      <c r="R35" s="2"/>
      <c r="S35" s="2"/>
      <c r="T35" s="2"/>
      <c r="U35" s="2"/>
      <c r="V35" s="2"/>
      <c r="W35" s="2"/>
    </row>
    <row r="36" spans="2:23" x14ac:dyDescent="0.2">
      <c r="B36" s="166">
        <f t="shared" si="21"/>
        <v>0.6</v>
      </c>
      <c r="C36" s="167">
        <f t="shared" si="22"/>
        <v>0.40200000000000002</v>
      </c>
      <c r="D36" s="20">
        <f t="shared" si="23"/>
        <v>6.2310000000000008</v>
      </c>
      <c r="E36" s="170">
        <f t="shared" si="24"/>
        <v>0.40200000000000002</v>
      </c>
      <c r="F36" s="20">
        <f t="shared" si="25"/>
        <v>6.2310000000000008</v>
      </c>
      <c r="G36" s="20">
        <f t="shared" si="26"/>
        <v>4.2210000000000001</v>
      </c>
      <c r="H36" s="112"/>
      <c r="I36" s="20">
        <f t="shared" si="27"/>
        <v>4.2210000000000001</v>
      </c>
      <c r="J36" s="20">
        <f t="shared" si="28"/>
        <v>2.4119999999999999</v>
      </c>
      <c r="K36" s="112"/>
      <c r="L36" s="20">
        <f t="shared" si="29"/>
        <v>2.4119999999999999</v>
      </c>
      <c r="M36" s="20">
        <f t="shared" si="30"/>
        <v>2.2110000000000003</v>
      </c>
      <c r="N36" s="112"/>
      <c r="O36" s="120">
        <f t="shared" si="31"/>
        <v>2.2110000000000003</v>
      </c>
      <c r="P36" s="2"/>
      <c r="Q36" s="2"/>
      <c r="R36" s="2"/>
      <c r="S36" s="2"/>
      <c r="T36" s="2"/>
      <c r="U36" s="2"/>
      <c r="V36" s="2"/>
      <c r="W36" s="2"/>
    </row>
    <row r="37" spans="2:23" x14ac:dyDescent="0.2">
      <c r="B37" s="166">
        <f t="shared" si="21"/>
        <v>0.65</v>
      </c>
      <c r="C37" s="167">
        <f t="shared" si="22"/>
        <v>0.43550000000000005</v>
      </c>
      <c r="D37" s="20">
        <f t="shared" si="23"/>
        <v>6.7502500000000012</v>
      </c>
      <c r="E37" s="170">
        <f t="shared" si="24"/>
        <v>0.43550000000000005</v>
      </c>
      <c r="F37" s="20">
        <f t="shared" si="25"/>
        <v>6.7502500000000012</v>
      </c>
      <c r="G37" s="20">
        <f t="shared" si="26"/>
        <v>4.572750000000001</v>
      </c>
      <c r="H37" s="112"/>
      <c r="I37" s="20">
        <f t="shared" si="27"/>
        <v>4.572750000000001</v>
      </c>
      <c r="J37" s="20">
        <f t="shared" si="28"/>
        <v>2.6130000000000004</v>
      </c>
      <c r="K37" s="112"/>
      <c r="L37" s="20">
        <f t="shared" si="29"/>
        <v>2.6130000000000004</v>
      </c>
      <c r="M37" s="20">
        <f t="shared" si="30"/>
        <v>2.3952500000000003</v>
      </c>
      <c r="N37" s="112"/>
      <c r="O37" s="120">
        <f t="shared" si="31"/>
        <v>2.3952500000000003</v>
      </c>
      <c r="P37" s="2"/>
      <c r="Q37" s="2"/>
      <c r="R37" s="2"/>
      <c r="S37" s="2"/>
      <c r="T37" s="2"/>
      <c r="U37" s="2"/>
      <c r="V37" s="2"/>
      <c r="W37" s="2"/>
    </row>
    <row r="38" spans="2:23" x14ac:dyDescent="0.2">
      <c r="B38" s="166">
        <v>0.6</v>
      </c>
      <c r="C38" s="167">
        <f t="shared" si="22"/>
        <v>0.40200000000000002</v>
      </c>
      <c r="D38" s="20">
        <f t="shared" si="23"/>
        <v>6.2310000000000008</v>
      </c>
      <c r="E38" s="170">
        <f t="shared" si="24"/>
        <v>0.40200000000000002</v>
      </c>
      <c r="F38" s="20">
        <f t="shared" si="25"/>
        <v>6.2310000000000008</v>
      </c>
      <c r="G38" s="20">
        <f t="shared" si="26"/>
        <v>4.2210000000000001</v>
      </c>
      <c r="H38" s="112"/>
      <c r="I38" s="20">
        <f t="shared" si="27"/>
        <v>4.2210000000000001</v>
      </c>
      <c r="J38" s="20">
        <f t="shared" si="28"/>
        <v>2.4119999999999999</v>
      </c>
      <c r="K38" s="112"/>
      <c r="L38" s="20">
        <f t="shared" si="29"/>
        <v>2.4119999999999999</v>
      </c>
      <c r="M38" s="20">
        <f t="shared" si="30"/>
        <v>2.2110000000000003</v>
      </c>
      <c r="N38" s="112"/>
      <c r="O38" s="120">
        <f t="shared" si="31"/>
        <v>2.2110000000000003</v>
      </c>
      <c r="P38" s="2"/>
      <c r="Q38" s="2"/>
      <c r="R38" s="2"/>
      <c r="S38" s="2"/>
      <c r="T38" s="2"/>
      <c r="U38" s="2"/>
      <c r="V38" s="2"/>
      <c r="W38" s="2"/>
    </row>
    <row r="39" spans="2:23" x14ac:dyDescent="0.2">
      <c r="B39" s="166">
        <v>0.65</v>
      </c>
      <c r="C39" s="167">
        <f t="shared" si="22"/>
        <v>0.43550000000000005</v>
      </c>
      <c r="D39" s="20">
        <f t="shared" si="23"/>
        <v>6.7502500000000012</v>
      </c>
      <c r="E39" s="170">
        <f t="shared" si="24"/>
        <v>0.43550000000000005</v>
      </c>
      <c r="F39" s="20">
        <f t="shared" si="25"/>
        <v>6.7502500000000012</v>
      </c>
      <c r="G39" s="20">
        <f t="shared" si="26"/>
        <v>4.572750000000001</v>
      </c>
      <c r="H39" s="112"/>
      <c r="I39" s="20">
        <f t="shared" si="27"/>
        <v>4.572750000000001</v>
      </c>
      <c r="J39" s="20">
        <f t="shared" si="28"/>
        <v>2.6130000000000004</v>
      </c>
      <c r="K39" s="112"/>
      <c r="L39" s="20">
        <f t="shared" si="29"/>
        <v>2.6130000000000004</v>
      </c>
      <c r="M39" s="20">
        <f t="shared" si="30"/>
        <v>2.3952500000000003</v>
      </c>
      <c r="N39" s="112"/>
      <c r="O39" s="120">
        <f t="shared" si="31"/>
        <v>2.3952500000000003</v>
      </c>
      <c r="P39" s="2"/>
      <c r="Q39" s="2"/>
      <c r="R39" s="2"/>
      <c r="S39" s="2"/>
      <c r="T39" s="2"/>
      <c r="U39" s="2"/>
      <c r="V39" s="2"/>
      <c r="W39" s="2"/>
    </row>
    <row r="40" spans="2:23" x14ac:dyDescent="0.2">
      <c r="B40" s="166">
        <v>0.7</v>
      </c>
      <c r="C40" s="167">
        <f t="shared" si="22"/>
        <v>0.46899999999999997</v>
      </c>
      <c r="D40" s="20">
        <f t="shared" si="23"/>
        <v>7.2694999999999999</v>
      </c>
      <c r="E40" s="170">
        <f t="shared" si="24"/>
        <v>0.46899999999999997</v>
      </c>
      <c r="F40" s="20">
        <f t="shared" si="25"/>
        <v>7.2694999999999999</v>
      </c>
      <c r="G40" s="20">
        <f t="shared" si="26"/>
        <v>4.9245000000000001</v>
      </c>
      <c r="H40" s="112"/>
      <c r="I40" s="20">
        <f t="shared" si="27"/>
        <v>4.9245000000000001</v>
      </c>
      <c r="J40" s="20">
        <f t="shared" si="28"/>
        <v>2.8140000000000001</v>
      </c>
      <c r="K40" s="112"/>
      <c r="L40" s="20">
        <f t="shared" si="29"/>
        <v>2.8140000000000001</v>
      </c>
      <c r="M40" s="20">
        <f t="shared" si="30"/>
        <v>2.5794999999999999</v>
      </c>
      <c r="N40" s="112"/>
      <c r="O40" s="120">
        <f t="shared" si="31"/>
        <v>2.5794999999999999</v>
      </c>
      <c r="P40" s="2"/>
      <c r="Q40" s="2"/>
      <c r="R40" s="2"/>
      <c r="S40" s="2"/>
      <c r="T40" s="2"/>
      <c r="U40" s="2"/>
      <c r="V40" s="2"/>
      <c r="W40" s="2"/>
    </row>
    <row r="41" spans="2:23" x14ac:dyDescent="0.2">
      <c r="B41" s="166">
        <f>B22</f>
        <v>0.85</v>
      </c>
      <c r="C41" s="167">
        <f t="shared" si="22"/>
        <v>0.56950000000000001</v>
      </c>
      <c r="D41" s="20">
        <f t="shared" si="23"/>
        <v>8.8272499999999994</v>
      </c>
      <c r="E41" s="170">
        <f t="shared" si="24"/>
        <v>0.56950000000000001</v>
      </c>
      <c r="F41" s="20">
        <f t="shared" si="25"/>
        <v>8.8272499999999994</v>
      </c>
      <c r="G41" s="20">
        <f t="shared" si="26"/>
        <v>5.9797500000000001</v>
      </c>
      <c r="H41" s="112"/>
      <c r="I41" s="20">
        <f t="shared" si="27"/>
        <v>5.9797500000000001</v>
      </c>
      <c r="J41" s="20">
        <f t="shared" si="28"/>
        <v>3.4169999999999998</v>
      </c>
      <c r="K41" s="112"/>
      <c r="L41" s="20">
        <f t="shared" si="29"/>
        <v>3.4169999999999998</v>
      </c>
      <c r="M41" s="20">
        <f t="shared" si="30"/>
        <v>3.13225</v>
      </c>
      <c r="N41" s="112"/>
      <c r="O41" s="120">
        <f t="shared" si="31"/>
        <v>3.13225</v>
      </c>
      <c r="P41" s="2"/>
      <c r="Q41" s="2"/>
      <c r="R41" s="2"/>
      <c r="S41" s="2"/>
      <c r="T41" s="2"/>
      <c r="U41" s="2"/>
      <c r="V41" s="2"/>
      <c r="W41" s="2"/>
    </row>
    <row r="42" spans="2:23" ht="13.5" thickBot="1" x14ac:dyDescent="0.25">
      <c r="B42" s="168">
        <f>B23</f>
        <v>0.9</v>
      </c>
      <c r="C42" s="66">
        <f t="shared" si="22"/>
        <v>0.60300000000000009</v>
      </c>
      <c r="D42" s="21">
        <f t="shared" si="23"/>
        <v>9.3465000000000007</v>
      </c>
      <c r="E42" s="171">
        <f t="shared" si="24"/>
        <v>0.60300000000000009</v>
      </c>
      <c r="F42" s="21">
        <f t="shared" si="25"/>
        <v>9.3465000000000007</v>
      </c>
      <c r="G42" s="21">
        <f t="shared" si="26"/>
        <v>6.331500000000001</v>
      </c>
      <c r="H42" s="113"/>
      <c r="I42" s="21">
        <f t="shared" si="27"/>
        <v>6.331500000000001</v>
      </c>
      <c r="J42" s="21">
        <f t="shared" si="28"/>
        <v>3.6180000000000003</v>
      </c>
      <c r="K42" s="113"/>
      <c r="L42" s="21">
        <f t="shared" si="29"/>
        <v>3.6180000000000003</v>
      </c>
      <c r="M42" s="21">
        <f t="shared" si="30"/>
        <v>3.3165000000000004</v>
      </c>
      <c r="N42" s="113"/>
      <c r="O42" s="18">
        <f t="shared" si="31"/>
        <v>3.3165000000000004</v>
      </c>
      <c r="P42" s="2"/>
      <c r="Q42" s="2"/>
      <c r="R42" s="2"/>
      <c r="S42" s="2"/>
      <c r="T42" s="2"/>
      <c r="U42" s="2"/>
      <c r="V42" s="2"/>
      <c r="W42" s="2"/>
    </row>
    <row r="43" spans="2:23" x14ac:dyDescent="0.2">
      <c r="B43" s="2"/>
      <c r="C43" s="2"/>
      <c r="D43" s="2"/>
      <c r="E43" s="2"/>
      <c r="F43" s="2"/>
      <c r="G43" s="2"/>
      <c r="H43" s="2"/>
      <c r="I43" s="2"/>
      <c r="J43" s="2"/>
      <c r="K43" s="2"/>
      <c r="L43" s="2"/>
      <c r="M43" s="2"/>
      <c r="N43" s="2"/>
      <c r="O43" s="2"/>
      <c r="P43" s="2"/>
      <c r="Q43" s="2"/>
      <c r="R43" s="2"/>
      <c r="S43" s="2"/>
      <c r="T43" s="2"/>
      <c r="U43" s="2"/>
      <c r="V43" s="2"/>
      <c r="W43" s="2"/>
    </row>
    <row r="44" spans="2:23" x14ac:dyDescent="0.2">
      <c r="B44" s="2"/>
      <c r="C44" s="2"/>
      <c r="D44" s="2"/>
      <c r="E44" s="2"/>
      <c r="G44" s="8"/>
      <c r="H44" s="2"/>
      <c r="I44" s="2"/>
      <c r="J44" s="2"/>
      <c r="K44" s="8"/>
      <c r="L44" s="2"/>
      <c r="M44" s="2"/>
      <c r="N44" s="2"/>
      <c r="O44" s="6"/>
      <c r="P44" s="6"/>
      <c r="Q44" s="2"/>
      <c r="R44" s="2"/>
      <c r="S44" s="2"/>
      <c r="T44" s="2"/>
      <c r="U44" s="2"/>
      <c r="V44" s="2"/>
      <c r="W44" s="2"/>
    </row>
    <row r="45" spans="2:23" x14ac:dyDescent="0.2">
      <c r="B45" s="2"/>
      <c r="C45" s="2"/>
      <c r="D45" s="2"/>
      <c r="E45" s="2"/>
      <c r="F45" s="56"/>
      <c r="G45" s="201"/>
      <c r="H45" s="201"/>
      <c r="I45" s="201"/>
      <c r="J45" s="201"/>
      <c r="K45" s="201"/>
      <c r="L45" s="201"/>
      <c r="M45" s="201"/>
      <c r="N45" s="201"/>
      <c r="O45" s="201"/>
      <c r="P45" s="201"/>
      <c r="Q45" s="2"/>
      <c r="R45" s="2"/>
      <c r="S45" s="2"/>
      <c r="T45" s="2"/>
      <c r="U45" s="2"/>
      <c r="V45" s="2"/>
      <c r="W45" s="2"/>
    </row>
    <row r="46" spans="2:23" x14ac:dyDescent="0.2">
      <c r="B46" s="8" t="s">
        <v>51</v>
      </c>
      <c r="C46" s="2">
        <f>G4*0.95</f>
        <v>42.75</v>
      </c>
      <c r="D46" s="2">
        <f>G4*1.05</f>
        <v>47.25</v>
      </c>
      <c r="E46" s="8" t="s">
        <v>50</v>
      </c>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row r="48" spans="2:23" x14ac:dyDescent="0.2">
      <c r="B48" s="2"/>
      <c r="C48" s="2"/>
      <c r="D48" s="2"/>
      <c r="E48" s="2"/>
      <c r="F48" s="201"/>
      <c r="G48" s="201"/>
      <c r="H48" s="201"/>
      <c r="I48" s="201"/>
      <c r="J48" s="201"/>
      <c r="K48" s="201"/>
      <c r="L48" s="201"/>
      <c r="M48" s="201"/>
      <c r="N48" s="201"/>
      <c r="O48" s="201"/>
      <c r="P48" s="201"/>
      <c r="Q48" s="2"/>
      <c r="R48" s="2"/>
      <c r="S48" s="2"/>
      <c r="T48" s="2"/>
      <c r="U48" s="2"/>
      <c r="V48" s="2"/>
      <c r="W48" s="2"/>
    </row>
    <row r="49" spans="2:23" x14ac:dyDescent="0.2">
      <c r="B49" s="2"/>
      <c r="C49" s="2"/>
      <c r="D49" s="2"/>
      <c r="E49" s="2"/>
      <c r="F49" s="201"/>
      <c r="G49" s="201"/>
      <c r="H49" s="201"/>
      <c r="I49" s="201"/>
      <c r="J49" s="201"/>
      <c r="K49" s="201"/>
      <c r="L49" s="201"/>
      <c r="M49" s="201"/>
      <c r="N49" s="201"/>
      <c r="O49" s="201"/>
      <c r="P49" s="201"/>
      <c r="Q49" s="2"/>
      <c r="R49" s="2"/>
      <c r="S49" s="2"/>
      <c r="T49" s="2"/>
      <c r="U49" s="2"/>
      <c r="V49" s="2"/>
      <c r="W49" s="2"/>
    </row>
    <row r="50" spans="2:23" x14ac:dyDescent="0.2">
      <c r="B50" s="2"/>
      <c r="C50" s="2"/>
      <c r="D50" s="2"/>
      <c r="E50" s="2"/>
      <c r="F50" s="201"/>
      <c r="G50" s="201"/>
      <c r="H50" s="201"/>
      <c r="I50" s="201"/>
      <c r="J50" s="201"/>
      <c r="K50" s="201"/>
      <c r="L50" s="201"/>
      <c r="M50" s="201"/>
      <c r="N50" s="201"/>
      <c r="O50" s="201"/>
      <c r="P50" s="201"/>
      <c r="Q50" s="2"/>
      <c r="R50" s="2"/>
      <c r="S50" s="2"/>
      <c r="T50" s="2"/>
      <c r="U50" s="2"/>
      <c r="V50" s="2"/>
      <c r="W50" s="2"/>
    </row>
    <row r="51" spans="2:23" x14ac:dyDescent="0.2">
      <c r="B51" s="2"/>
      <c r="C51" s="2"/>
      <c r="D51" s="2"/>
      <c r="E51" s="2"/>
      <c r="F51" s="201"/>
      <c r="G51" s="201"/>
      <c r="H51" s="201"/>
      <c r="I51" s="201"/>
      <c r="J51" s="201"/>
      <c r="K51" s="201"/>
      <c r="L51" s="201"/>
      <c r="M51" s="201"/>
      <c r="N51" s="201"/>
      <c r="O51" s="201"/>
      <c r="P51" s="201"/>
      <c r="Q51" s="2"/>
      <c r="R51" s="2"/>
      <c r="S51" s="2"/>
      <c r="T51" s="2"/>
      <c r="U51" s="2"/>
      <c r="V51" s="2"/>
      <c r="W51" s="2"/>
    </row>
  </sheetData>
  <mergeCells count="34">
    <mergeCell ref="B7:C7"/>
    <mergeCell ref="E7:F7"/>
    <mergeCell ref="G7:G10"/>
    <mergeCell ref="H7:H10"/>
    <mergeCell ref="J7:K7"/>
    <mergeCell ref="J8:K8"/>
    <mergeCell ref="O8:P8"/>
    <mergeCell ref="R7:R10"/>
    <mergeCell ref="T7:U7"/>
    <mergeCell ref="V7:V10"/>
    <mergeCell ref="T9:U9"/>
    <mergeCell ref="L7:L10"/>
    <mergeCell ref="T8:U8"/>
    <mergeCell ref="B28:C28"/>
    <mergeCell ref="D28:F28"/>
    <mergeCell ref="G28:I28"/>
    <mergeCell ref="J28:L28"/>
    <mergeCell ref="M28:O28"/>
    <mergeCell ref="Q7:Q10"/>
    <mergeCell ref="K1:W4"/>
    <mergeCell ref="B6:C6"/>
    <mergeCell ref="D6:H6"/>
    <mergeCell ref="I6:M6"/>
    <mergeCell ref="N6:R6"/>
    <mergeCell ref="S6:W6"/>
    <mergeCell ref="B9:C9"/>
    <mergeCell ref="E9:F9"/>
    <mergeCell ref="J9:K9"/>
    <mergeCell ref="O9:P9"/>
    <mergeCell ref="M7:M10"/>
    <mergeCell ref="O7:P7"/>
    <mergeCell ref="W7:W10"/>
    <mergeCell ref="B8:C8"/>
    <mergeCell ref="E8:F8"/>
  </mergeCells>
  <conditionalFormatting sqref="Q11:R23 G11:H23 L11:M23 V11:W23">
    <cfRule type="cellIs" dxfId="47" priority="4" stopIfTrue="1" operator="between">
      <formula>$P$5</formula>
      <formula>$T$5</formula>
    </cfRule>
  </conditionalFormatting>
  <conditionalFormatting sqref="F5:T5 C4:E5">
    <cfRule type="cellIs" dxfId="46" priority="3" stopIfTrue="1" operator="between">
      <formula>$P$5</formula>
      <formula>$T$5</formula>
    </cfRule>
  </conditionalFormatting>
  <conditionalFormatting sqref="G4">
    <cfRule type="expression" dxfId="45" priority="2" stopIfTrue="1">
      <formula>"&gt;0.95*$H$4"</formula>
    </cfRule>
  </conditionalFormatting>
  <conditionalFormatting sqref="D11:F23 I11:K23 N11:P23 S11:U23">
    <cfRule type="cellIs" dxfId="44" priority="1" stopIfTrue="1" operator="between">
      <formula>$C$46</formula>
      <formula>$D$46</formula>
    </cfRule>
  </conditionalFormatting>
  <printOptions horizontalCentered="1" verticalCentered="1"/>
  <pageMargins left="0.51181102362204722" right="0.43307086614173229" top="0.59055118110236227" bottom="0.82677165354330717" header="0.51181102362204722" footer="0.47244094488188981"/>
  <pageSetup paperSize="9" scale="87" orientation="landscape" r:id="rId1"/>
  <headerFooter alignWithMargins="0">
    <oddFooter>&amp;RPIB June 2015 version 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B1:W47"/>
  <sheetViews>
    <sheetView topLeftCell="B1" zoomScaleNormal="100" workbookViewId="0"/>
  </sheetViews>
  <sheetFormatPr defaultRowHeight="12.75" x14ac:dyDescent="0.2"/>
  <cols>
    <col min="1" max="1" width="2.5703125" style="129" customWidth="1"/>
    <col min="2" max="3" width="13.85546875" style="129" customWidth="1"/>
    <col min="4" max="23" width="6.5703125" style="129" customWidth="1"/>
    <col min="24" max="16384" width="9.140625" style="129"/>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5" t="s">
        <v>101</v>
      </c>
      <c r="C2" s="2"/>
      <c r="F2" s="3" t="s">
        <v>100</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45</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Speeds!I30</f>
        <v>26</v>
      </c>
      <c r="E7" s="358" t="s">
        <v>21</v>
      </c>
      <c r="F7" s="409"/>
      <c r="G7" s="387" t="s">
        <v>22</v>
      </c>
      <c r="H7" s="381" t="s">
        <v>23</v>
      </c>
      <c r="I7" s="19">
        <f>Speeds!I33</f>
        <v>24</v>
      </c>
      <c r="J7" s="358" t="s">
        <v>21</v>
      </c>
      <c r="K7" s="409"/>
      <c r="L7" s="365" t="s">
        <v>22</v>
      </c>
      <c r="M7" s="355" t="s">
        <v>23</v>
      </c>
      <c r="N7" s="9">
        <f>Speeds!I36</f>
        <v>23</v>
      </c>
      <c r="O7" s="358" t="s">
        <v>21</v>
      </c>
      <c r="P7" s="409"/>
      <c r="Q7" s="365" t="s">
        <v>22</v>
      </c>
      <c r="R7" s="355" t="s">
        <v>23</v>
      </c>
      <c r="S7" s="9">
        <f>Speeds!I39</f>
        <v>25</v>
      </c>
      <c r="T7" s="358" t="s">
        <v>21</v>
      </c>
      <c r="U7" s="409"/>
      <c r="V7" s="365" t="s">
        <v>22</v>
      </c>
      <c r="W7" s="355" t="s">
        <v>23</v>
      </c>
    </row>
    <row r="8" spans="2:23" ht="20.100000000000001" customHeight="1" x14ac:dyDescent="0.2">
      <c r="B8" s="384" t="s">
        <v>3</v>
      </c>
      <c r="C8" s="407"/>
      <c r="D8" s="209">
        <f>Speeds!I31</f>
        <v>19</v>
      </c>
      <c r="E8" s="385" t="s">
        <v>21</v>
      </c>
      <c r="F8" s="413"/>
      <c r="G8" s="414"/>
      <c r="H8" s="407"/>
      <c r="I8" s="19">
        <f>Speeds!I34</f>
        <v>13</v>
      </c>
      <c r="J8" s="367" t="s">
        <v>21</v>
      </c>
      <c r="K8" s="402"/>
      <c r="L8" s="410"/>
      <c r="M8" s="411"/>
      <c r="N8" s="9">
        <f>Speeds!I37</f>
        <v>12</v>
      </c>
      <c r="O8" s="367" t="s">
        <v>21</v>
      </c>
      <c r="P8" s="402"/>
      <c r="Q8" s="410"/>
      <c r="R8" s="411"/>
      <c r="S8" s="9">
        <f>Speeds!I40</f>
        <v>11</v>
      </c>
      <c r="T8" s="367" t="s">
        <v>21</v>
      </c>
      <c r="U8" s="402"/>
      <c r="V8" s="410"/>
      <c r="W8" s="411"/>
    </row>
    <row r="9" spans="2:23" ht="20.100000000000001" customHeight="1" x14ac:dyDescent="0.2">
      <c r="B9" s="384" t="s">
        <v>4</v>
      </c>
      <c r="C9" s="407"/>
      <c r="D9" s="209">
        <f>Speeds!I32</f>
        <v>15</v>
      </c>
      <c r="E9" s="385" t="s">
        <v>21</v>
      </c>
      <c r="F9" s="413"/>
      <c r="G9" s="414"/>
      <c r="H9" s="407"/>
      <c r="I9" s="19">
        <f>Speeds!I35</f>
        <v>10</v>
      </c>
      <c r="J9" s="369" t="s">
        <v>21</v>
      </c>
      <c r="K9" s="420"/>
      <c r="L9" s="410"/>
      <c r="M9" s="411"/>
      <c r="N9" s="9">
        <f>Speeds!I38</f>
        <v>8</v>
      </c>
      <c r="O9" s="369" t="s">
        <v>21</v>
      </c>
      <c r="P9" s="420"/>
      <c r="Q9" s="410"/>
      <c r="R9" s="411"/>
      <c r="S9" s="19">
        <f>Speeds!I41</f>
        <v>9</v>
      </c>
      <c r="T9" s="369" t="s">
        <v>21</v>
      </c>
      <c r="U9" s="420"/>
      <c r="V9" s="410"/>
      <c r="W9" s="411"/>
    </row>
    <row r="10" spans="2:23" ht="30" customHeight="1" thickBot="1" x14ac:dyDescent="0.25">
      <c r="B10" s="173" t="s">
        <v>20</v>
      </c>
      <c r="C10" s="184" t="s">
        <v>105</v>
      </c>
      <c r="D10" s="65" t="s">
        <v>28</v>
      </c>
      <c r="E10" s="65" t="s">
        <v>29</v>
      </c>
      <c r="F10" s="65" t="s">
        <v>61</v>
      </c>
      <c r="G10" s="414"/>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205" customFormat="1" ht="20.100000000000001" customHeight="1" x14ac:dyDescent="0.2">
      <c r="B11" s="174">
        <v>0.2</v>
      </c>
      <c r="C11" s="221">
        <f t="shared" ref="C11:C21" si="0">B11*1852</f>
        <v>370.40000000000003</v>
      </c>
      <c r="D11" s="39">
        <f t="shared" ref="D11:D21" si="1">0.05*D$7+G11+H11+G11+D28+H11+F28</f>
        <v>23.53</v>
      </c>
      <c r="E11" s="40">
        <f t="shared" ref="E11:E21" si="2">D11+G11+H11</f>
        <v>32.53</v>
      </c>
      <c r="F11" s="40">
        <f t="shared" ref="F11:F21" si="3">E11+G11+H11</f>
        <v>41.53</v>
      </c>
      <c r="G11" s="40">
        <f t="shared" ref="G11:G21" si="4">B11*$D$7</f>
        <v>5.2</v>
      </c>
      <c r="H11" s="41">
        <f t="shared" ref="H11:H21" si="5">B11*$D$8</f>
        <v>3.8000000000000003</v>
      </c>
      <c r="I11" s="39">
        <f t="shared" ref="I11:I21" si="6">0.05*I$7+L11+M11+L11+G28+M11+I28</f>
        <v>18.820000000000004</v>
      </c>
      <c r="J11" s="40">
        <f t="shared" ref="J11:J21" si="7">I11+L11+M11</f>
        <v>26.220000000000006</v>
      </c>
      <c r="K11" s="40">
        <f t="shared" ref="K11:K21" si="8">J11+L11+M11</f>
        <v>33.620000000000005</v>
      </c>
      <c r="L11" s="40">
        <f t="shared" ref="L11:L21" si="9">B11*$I$7</f>
        <v>4.8000000000000007</v>
      </c>
      <c r="M11" s="41">
        <f t="shared" ref="M11:M21" si="10">B11*$I$8</f>
        <v>2.6</v>
      </c>
      <c r="N11" s="39">
        <f t="shared" ref="N11:N21" si="11">0.05*N$7+Q11+R11+Q11+J28+R11+L28</f>
        <v>17.406000000000002</v>
      </c>
      <c r="O11" s="40">
        <f t="shared" ref="O11:O21" si="12">N11+Q11+R11</f>
        <v>24.406000000000006</v>
      </c>
      <c r="P11" s="40">
        <f t="shared" ref="P11:P21" si="13">O11+Q11+R11</f>
        <v>31.406000000000006</v>
      </c>
      <c r="Q11" s="40">
        <f t="shared" ref="Q11:Q21" si="14">B11*$N$7</f>
        <v>4.6000000000000005</v>
      </c>
      <c r="R11" s="41">
        <f t="shared" ref="R11:R21" si="15">B11*$N$8</f>
        <v>2.4000000000000004</v>
      </c>
      <c r="S11" s="39">
        <f t="shared" ref="S11:S21" si="16">0.05*S$7+V11+W11+V11+M28+W11+O28</f>
        <v>18.188000000000002</v>
      </c>
      <c r="T11" s="40">
        <f t="shared" ref="T11:T21" si="17">S11+V11+W11</f>
        <v>25.388000000000002</v>
      </c>
      <c r="U11" s="40">
        <f t="shared" ref="U11:U21" si="18">T11+V11+W11</f>
        <v>32.588000000000001</v>
      </c>
      <c r="V11" s="42">
        <f t="shared" ref="V11:V21" si="19">B11*$S$7</f>
        <v>5</v>
      </c>
      <c r="W11" s="43">
        <f t="shared" ref="W11:W21" si="20">B11*$S$8</f>
        <v>2.2000000000000002</v>
      </c>
    </row>
    <row r="12" spans="2:23" s="205" customFormat="1" ht="20.100000000000001" customHeight="1" x14ac:dyDescent="0.2">
      <c r="B12" s="220">
        <v>0.25</v>
      </c>
      <c r="C12" s="219">
        <f t="shared" si="0"/>
        <v>463</v>
      </c>
      <c r="D12" s="44">
        <f t="shared" si="1"/>
        <v>28.525000000000002</v>
      </c>
      <c r="E12" s="45">
        <f t="shared" si="2"/>
        <v>39.775000000000006</v>
      </c>
      <c r="F12" s="45">
        <f t="shared" si="3"/>
        <v>51.025000000000006</v>
      </c>
      <c r="G12" s="45">
        <f t="shared" si="4"/>
        <v>6.5</v>
      </c>
      <c r="H12" s="46">
        <f t="shared" si="5"/>
        <v>4.75</v>
      </c>
      <c r="I12" s="44">
        <f t="shared" si="6"/>
        <v>22.849999999999998</v>
      </c>
      <c r="J12" s="45">
        <f t="shared" si="7"/>
        <v>32.099999999999994</v>
      </c>
      <c r="K12" s="45">
        <f t="shared" si="8"/>
        <v>41.349999999999994</v>
      </c>
      <c r="L12" s="45">
        <f t="shared" si="9"/>
        <v>6</v>
      </c>
      <c r="M12" s="46">
        <f t="shared" si="10"/>
        <v>3.25</v>
      </c>
      <c r="N12" s="44">
        <f t="shared" si="11"/>
        <v>21.169999999999998</v>
      </c>
      <c r="O12" s="45">
        <f t="shared" si="12"/>
        <v>29.919999999999998</v>
      </c>
      <c r="P12" s="45">
        <f t="shared" si="13"/>
        <v>38.67</v>
      </c>
      <c r="Q12" s="45">
        <f t="shared" si="14"/>
        <v>5.75</v>
      </c>
      <c r="R12" s="46">
        <f t="shared" si="15"/>
        <v>3</v>
      </c>
      <c r="S12" s="44">
        <f t="shared" si="16"/>
        <v>22.085000000000001</v>
      </c>
      <c r="T12" s="45">
        <f t="shared" si="17"/>
        <v>31.085000000000001</v>
      </c>
      <c r="U12" s="45">
        <f t="shared" si="18"/>
        <v>40.085000000000001</v>
      </c>
      <c r="V12" s="47">
        <f t="shared" si="19"/>
        <v>6.25</v>
      </c>
      <c r="W12" s="48">
        <f t="shared" si="20"/>
        <v>2.75</v>
      </c>
    </row>
    <row r="13" spans="2:23" s="205" customFormat="1" ht="20.100000000000001" customHeight="1" x14ac:dyDescent="0.2">
      <c r="B13" s="175">
        <v>0.3</v>
      </c>
      <c r="C13" s="218">
        <f t="shared" si="0"/>
        <v>555.6</v>
      </c>
      <c r="D13" s="44">
        <f t="shared" si="1"/>
        <v>33.519999999999996</v>
      </c>
      <c r="E13" s="45">
        <f t="shared" si="2"/>
        <v>47.019999999999996</v>
      </c>
      <c r="F13" s="45">
        <f t="shared" si="3"/>
        <v>60.519999999999996</v>
      </c>
      <c r="G13" s="45">
        <f t="shared" si="4"/>
        <v>7.8</v>
      </c>
      <c r="H13" s="46">
        <f t="shared" si="5"/>
        <v>5.7</v>
      </c>
      <c r="I13" s="44">
        <f t="shared" si="6"/>
        <v>26.88</v>
      </c>
      <c r="J13" s="45">
        <f t="shared" si="7"/>
        <v>37.979999999999997</v>
      </c>
      <c r="K13" s="45">
        <f t="shared" si="8"/>
        <v>49.079999999999991</v>
      </c>
      <c r="L13" s="45">
        <f t="shared" si="9"/>
        <v>7.1999999999999993</v>
      </c>
      <c r="M13" s="46">
        <f t="shared" si="10"/>
        <v>3.9</v>
      </c>
      <c r="N13" s="44">
        <f t="shared" si="11"/>
        <v>24.933999999999994</v>
      </c>
      <c r="O13" s="45">
        <f t="shared" si="12"/>
        <v>35.43399999999999</v>
      </c>
      <c r="P13" s="45">
        <f t="shared" si="13"/>
        <v>45.93399999999999</v>
      </c>
      <c r="Q13" s="45">
        <f t="shared" si="14"/>
        <v>6.8999999999999995</v>
      </c>
      <c r="R13" s="46">
        <f t="shared" si="15"/>
        <v>3.5999999999999996</v>
      </c>
      <c r="S13" s="44">
        <f t="shared" si="16"/>
        <v>25.982000000000003</v>
      </c>
      <c r="T13" s="45">
        <f t="shared" si="17"/>
        <v>36.781999999999996</v>
      </c>
      <c r="U13" s="45">
        <f t="shared" si="18"/>
        <v>47.581999999999994</v>
      </c>
      <c r="V13" s="47">
        <f t="shared" si="19"/>
        <v>7.5</v>
      </c>
      <c r="W13" s="48">
        <f t="shared" si="20"/>
        <v>3.3</v>
      </c>
    </row>
    <row r="14" spans="2:23" s="205" customFormat="1" ht="20.100000000000001" customHeight="1" x14ac:dyDescent="0.2">
      <c r="B14" s="175">
        <v>0.35</v>
      </c>
      <c r="C14" s="218">
        <f t="shared" si="0"/>
        <v>648.19999999999993</v>
      </c>
      <c r="D14" s="44">
        <f t="shared" si="1"/>
        <v>38.515000000000001</v>
      </c>
      <c r="E14" s="45">
        <f t="shared" si="2"/>
        <v>54.265000000000001</v>
      </c>
      <c r="F14" s="45">
        <f t="shared" si="3"/>
        <v>70.015000000000001</v>
      </c>
      <c r="G14" s="45">
        <f t="shared" si="4"/>
        <v>9.1</v>
      </c>
      <c r="H14" s="46">
        <f t="shared" si="5"/>
        <v>6.6499999999999995</v>
      </c>
      <c r="I14" s="44">
        <f t="shared" si="6"/>
        <v>30.909999999999997</v>
      </c>
      <c r="J14" s="45">
        <f t="shared" si="7"/>
        <v>43.859999999999992</v>
      </c>
      <c r="K14" s="45">
        <f t="shared" si="8"/>
        <v>56.809999999999988</v>
      </c>
      <c r="L14" s="45">
        <f t="shared" si="9"/>
        <v>8.3999999999999986</v>
      </c>
      <c r="M14" s="46">
        <f t="shared" si="10"/>
        <v>4.55</v>
      </c>
      <c r="N14" s="44">
        <f t="shared" si="11"/>
        <v>28.697999999999993</v>
      </c>
      <c r="O14" s="45">
        <f t="shared" si="12"/>
        <v>40.947999999999993</v>
      </c>
      <c r="P14" s="45">
        <f t="shared" si="13"/>
        <v>53.197999999999993</v>
      </c>
      <c r="Q14" s="45">
        <f t="shared" si="14"/>
        <v>8.0499999999999989</v>
      </c>
      <c r="R14" s="46">
        <f t="shared" si="15"/>
        <v>4.1999999999999993</v>
      </c>
      <c r="S14" s="44">
        <f t="shared" si="16"/>
        <v>29.879000000000005</v>
      </c>
      <c r="T14" s="45">
        <f t="shared" si="17"/>
        <v>42.479000000000006</v>
      </c>
      <c r="U14" s="45">
        <f t="shared" si="18"/>
        <v>55.079000000000008</v>
      </c>
      <c r="V14" s="47">
        <f t="shared" si="19"/>
        <v>8.75</v>
      </c>
      <c r="W14" s="48">
        <f t="shared" si="20"/>
        <v>3.8499999999999996</v>
      </c>
    </row>
    <row r="15" spans="2:23" s="205" customFormat="1" ht="20.100000000000001" customHeight="1" x14ac:dyDescent="0.2">
      <c r="B15" s="175">
        <v>0.4</v>
      </c>
      <c r="C15" s="218">
        <f t="shared" si="0"/>
        <v>740.80000000000007</v>
      </c>
      <c r="D15" s="44">
        <f t="shared" si="1"/>
        <v>43.510000000000005</v>
      </c>
      <c r="E15" s="45">
        <f t="shared" si="2"/>
        <v>61.510000000000005</v>
      </c>
      <c r="F15" s="45">
        <f t="shared" si="3"/>
        <v>79.510000000000005</v>
      </c>
      <c r="G15" s="45">
        <f t="shared" si="4"/>
        <v>10.4</v>
      </c>
      <c r="H15" s="46">
        <f t="shared" si="5"/>
        <v>7.6000000000000005</v>
      </c>
      <c r="I15" s="44">
        <f t="shared" si="6"/>
        <v>34.940000000000005</v>
      </c>
      <c r="J15" s="45">
        <f t="shared" si="7"/>
        <v>49.740000000000009</v>
      </c>
      <c r="K15" s="45">
        <f t="shared" si="8"/>
        <v>64.540000000000006</v>
      </c>
      <c r="L15" s="45">
        <f t="shared" si="9"/>
        <v>9.6000000000000014</v>
      </c>
      <c r="M15" s="46">
        <f t="shared" si="10"/>
        <v>5.2</v>
      </c>
      <c r="N15" s="44">
        <f t="shared" si="11"/>
        <v>32.462000000000003</v>
      </c>
      <c r="O15" s="45">
        <f t="shared" si="12"/>
        <v>46.462000000000003</v>
      </c>
      <c r="P15" s="45">
        <f t="shared" si="13"/>
        <v>60.462000000000003</v>
      </c>
      <c r="Q15" s="45">
        <f t="shared" si="14"/>
        <v>9.2000000000000011</v>
      </c>
      <c r="R15" s="46">
        <f t="shared" si="15"/>
        <v>4.8000000000000007</v>
      </c>
      <c r="S15" s="44">
        <f t="shared" si="16"/>
        <v>33.776000000000003</v>
      </c>
      <c r="T15" s="45">
        <f t="shared" si="17"/>
        <v>48.176000000000002</v>
      </c>
      <c r="U15" s="45">
        <f t="shared" si="18"/>
        <v>62.576000000000001</v>
      </c>
      <c r="V15" s="47">
        <f t="shared" si="19"/>
        <v>10</v>
      </c>
      <c r="W15" s="48">
        <f t="shared" si="20"/>
        <v>4.4000000000000004</v>
      </c>
    </row>
    <row r="16" spans="2:23" s="205" customFormat="1" ht="20.100000000000001" customHeight="1" x14ac:dyDescent="0.2">
      <c r="B16" s="175">
        <v>0.45</v>
      </c>
      <c r="C16" s="218">
        <f t="shared" si="0"/>
        <v>833.4</v>
      </c>
      <c r="D16" s="44">
        <f t="shared" si="1"/>
        <v>48.50500000000001</v>
      </c>
      <c r="E16" s="45">
        <f t="shared" si="2"/>
        <v>68.75500000000001</v>
      </c>
      <c r="F16" s="45">
        <f t="shared" si="3"/>
        <v>89.00500000000001</v>
      </c>
      <c r="G16" s="45">
        <f t="shared" si="4"/>
        <v>11.700000000000001</v>
      </c>
      <c r="H16" s="46">
        <f t="shared" si="5"/>
        <v>8.5500000000000007</v>
      </c>
      <c r="I16" s="44">
        <f t="shared" si="6"/>
        <v>38.970000000000006</v>
      </c>
      <c r="J16" s="45">
        <f t="shared" si="7"/>
        <v>55.620000000000012</v>
      </c>
      <c r="K16" s="45">
        <f t="shared" si="8"/>
        <v>72.27000000000001</v>
      </c>
      <c r="L16" s="45">
        <f t="shared" si="9"/>
        <v>10.8</v>
      </c>
      <c r="M16" s="46">
        <f t="shared" si="10"/>
        <v>5.8500000000000005</v>
      </c>
      <c r="N16" s="44">
        <f t="shared" si="11"/>
        <v>36.226000000000006</v>
      </c>
      <c r="O16" s="45">
        <f t="shared" si="12"/>
        <v>51.976000000000006</v>
      </c>
      <c r="P16" s="45">
        <f t="shared" si="13"/>
        <v>67.726000000000013</v>
      </c>
      <c r="Q16" s="45">
        <f t="shared" si="14"/>
        <v>10.35</v>
      </c>
      <c r="R16" s="46">
        <f t="shared" si="15"/>
        <v>5.4</v>
      </c>
      <c r="S16" s="44">
        <f t="shared" si="16"/>
        <v>37.673000000000002</v>
      </c>
      <c r="T16" s="45">
        <f t="shared" si="17"/>
        <v>53.873000000000005</v>
      </c>
      <c r="U16" s="45">
        <f t="shared" si="18"/>
        <v>70.073000000000008</v>
      </c>
      <c r="V16" s="47">
        <f t="shared" si="19"/>
        <v>11.25</v>
      </c>
      <c r="W16" s="48">
        <f t="shared" si="20"/>
        <v>4.95</v>
      </c>
    </row>
    <row r="17" spans="2:23" s="205" customFormat="1" ht="20.100000000000001" customHeight="1" x14ac:dyDescent="0.2">
      <c r="B17" s="175">
        <v>0.5</v>
      </c>
      <c r="C17" s="218">
        <f t="shared" si="0"/>
        <v>926</v>
      </c>
      <c r="D17" s="44">
        <f t="shared" si="1"/>
        <v>53.5</v>
      </c>
      <c r="E17" s="45">
        <f t="shared" si="2"/>
        <v>76</v>
      </c>
      <c r="F17" s="45">
        <f t="shared" si="3"/>
        <v>98.5</v>
      </c>
      <c r="G17" s="45">
        <f t="shared" si="4"/>
        <v>13</v>
      </c>
      <c r="H17" s="46">
        <f t="shared" si="5"/>
        <v>9.5</v>
      </c>
      <c r="I17" s="44">
        <f t="shared" si="6"/>
        <v>43</v>
      </c>
      <c r="J17" s="45">
        <f t="shared" si="7"/>
        <v>61.5</v>
      </c>
      <c r="K17" s="45">
        <f t="shared" si="8"/>
        <v>80</v>
      </c>
      <c r="L17" s="45">
        <f t="shared" si="9"/>
        <v>12</v>
      </c>
      <c r="M17" s="46">
        <f t="shared" si="10"/>
        <v>6.5</v>
      </c>
      <c r="N17" s="44">
        <f t="shared" si="11"/>
        <v>39.99</v>
      </c>
      <c r="O17" s="45">
        <f t="shared" si="12"/>
        <v>57.49</v>
      </c>
      <c r="P17" s="45">
        <f t="shared" si="13"/>
        <v>74.990000000000009</v>
      </c>
      <c r="Q17" s="45">
        <f t="shared" si="14"/>
        <v>11.5</v>
      </c>
      <c r="R17" s="46">
        <f t="shared" si="15"/>
        <v>6</v>
      </c>
      <c r="S17" s="44">
        <f t="shared" si="16"/>
        <v>41.57</v>
      </c>
      <c r="T17" s="45">
        <f t="shared" si="17"/>
        <v>59.57</v>
      </c>
      <c r="U17" s="45">
        <f t="shared" si="18"/>
        <v>77.569999999999993</v>
      </c>
      <c r="V17" s="47">
        <f t="shared" si="19"/>
        <v>12.5</v>
      </c>
      <c r="W17" s="48">
        <f t="shared" si="20"/>
        <v>5.5</v>
      </c>
    </row>
    <row r="18" spans="2:23" s="205" customFormat="1" ht="20.100000000000001" customHeight="1" x14ac:dyDescent="0.2">
      <c r="B18" s="175">
        <v>0.55000000000000004</v>
      </c>
      <c r="C18" s="218">
        <f t="shared" si="0"/>
        <v>1018.6000000000001</v>
      </c>
      <c r="D18" s="44">
        <f t="shared" si="1"/>
        <v>58.495000000000012</v>
      </c>
      <c r="E18" s="45">
        <f t="shared" si="2"/>
        <v>83.245000000000019</v>
      </c>
      <c r="F18" s="45">
        <f t="shared" si="3"/>
        <v>107.99500000000002</v>
      </c>
      <c r="G18" s="45">
        <f t="shared" si="4"/>
        <v>14.3</v>
      </c>
      <c r="H18" s="46">
        <f t="shared" si="5"/>
        <v>10.450000000000001</v>
      </c>
      <c r="I18" s="44">
        <f t="shared" si="6"/>
        <v>47.030000000000008</v>
      </c>
      <c r="J18" s="45">
        <f t="shared" si="7"/>
        <v>67.38000000000001</v>
      </c>
      <c r="K18" s="45">
        <f t="shared" si="8"/>
        <v>87.730000000000018</v>
      </c>
      <c r="L18" s="45">
        <f t="shared" si="9"/>
        <v>13.200000000000001</v>
      </c>
      <c r="M18" s="46">
        <f t="shared" si="10"/>
        <v>7.15</v>
      </c>
      <c r="N18" s="44">
        <f t="shared" si="11"/>
        <v>43.754000000000012</v>
      </c>
      <c r="O18" s="45">
        <f t="shared" si="12"/>
        <v>63.004000000000012</v>
      </c>
      <c r="P18" s="45">
        <f t="shared" si="13"/>
        <v>82.254000000000005</v>
      </c>
      <c r="Q18" s="45">
        <f t="shared" si="14"/>
        <v>12.65</v>
      </c>
      <c r="R18" s="46">
        <f t="shared" si="15"/>
        <v>6.6000000000000005</v>
      </c>
      <c r="S18" s="44">
        <f t="shared" si="16"/>
        <v>45.467000000000006</v>
      </c>
      <c r="T18" s="45">
        <f t="shared" si="17"/>
        <v>65.26700000000001</v>
      </c>
      <c r="U18" s="45">
        <f t="shared" si="18"/>
        <v>85.067000000000007</v>
      </c>
      <c r="V18" s="47">
        <f t="shared" si="19"/>
        <v>13.750000000000002</v>
      </c>
      <c r="W18" s="48">
        <f t="shared" si="20"/>
        <v>6.0500000000000007</v>
      </c>
    </row>
    <row r="19" spans="2:23" s="205" customFormat="1" ht="20.100000000000001" customHeight="1" x14ac:dyDescent="0.2">
      <c r="B19" s="175">
        <v>0.6</v>
      </c>
      <c r="C19" s="218">
        <f t="shared" si="0"/>
        <v>1111.2</v>
      </c>
      <c r="D19" s="44">
        <f t="shared" si="1"/>
        <v>63.489999999999995</v>
      </c>
      <c r="E19" s="45">
        <f t="shared" si="2"/>
        <v>90.49</v>
      </c>
      <c r="F19" s="45">
        <f t="shared" si="3"/>
        <v>117.49</v>
      </c>
      <c r="G19" s="45">
        <f t="shared" si="4"/>
        <v>15.6</v>
      </c>
      <c r="H19" s="46">
        <f t="shared" si="5"/>
        <v>11.4</v>
      </c>
      <c r="I19" s="44">
        <f t="shared" si="6"/>
        <v>51.059999999999995</v>
      </c>
      <c r="J19" s="45">
        <f t="shared" si="7"/>
        <v>73.259999999999991</v>
      </c>
      <c r="K19" s="45">
        <f t="shared" si="8"/>
        <v>95.46</v>
      </c>
      <c r="L19" s="45">
        <f t="shared" si="9"/>
        <v>14.399999999999999</v>
      </c>
      <c r="M19" s="46">
        <f t="shared" si="10"/>
        <v>7.8</v>
      </c>
      <c r="N19" s="44">
        <f t="shared" si="11"/>
        <v>47.518000000000001</v>
      </c>
      <c r="O19" s="45">
        <f t="shared" si="12"/>
        <v>68.518000000000001</v>
      </c>
      <c r="P19" s="45">
        <f t="shared" si="13"/>
        <v>89.518000000000001</v>
      </c>
      <c r="Q19" s="45">
        <f t="shared" si="14"/>
        <v>13.799999999999999</v>
      </c>
      <c r="R19" s="46">
        <f t="shared" si="15"/>
        <v>7.1999999999999993</v>
      </c>
      <c r="S19" s="44">
        <f t="shared" si="16"/>
        <v>49.364000000000004</v>
      </c>
      <c r="T19" s="45">
        <f t="shared" si="17"/>
        <v>70.963999999999999</v>
      </c>
      <c r="U19" s="45">
        <f t="shared" si="18"/>
        <v>92.563999999999993</v>
      </c>
      <c r="V19" s="47">
        <f t="shared" si="19"/>
        <v>15</v>
      </c>
      <c r="W19" s="48">
        <f t="shared" si="20"/>
        <v>6.6</v>
      </c>
    </row>
    <row r="20" spans="2:23" s="205" customFormat="1" ht="20.100000000000001" customHeight="1" x14ac:dyDescent="0.2">
      <c r="B20" s="175">
        <v>0.65</v>
      </c>
      <c r="C20" s="218">
        <f t="shared" si="0"/>
        <v>1203.8</v>
      </c>
      <c r="D20" s="106">
        <f t="shared" si="1"/>
        <v>68.484999999999999</v>
      </c>
      <c r="E20" s="107">
        <f t="shared" si="2"/>
        <v>97.734999999999999</v>
      </c>
      <c r="F20" s="107">
        <f t="shared" si="3"/>
        <v>126.985</v>
      </c>
      <c r="G20" s="107">
        <f t="shared" si="4"/>
        <v>16.900000000000002</v>
      </c>
      <c r="H20" s="108">
        <f t="shared" si="5"/>
        <v>12.35</v>
      </c>
      <c r="I20" s="106">
        <f t="shared" si="6"/>
        <v>55.09</v>
      </c>
      <c r="J20" s="107">
        <f t="shared" si="7"/>
        <v>79.14</v>
      </c>
      <c r="K20" s="107">
        <f t="shared" si="8"/>
        <v>103.19000000000001</v>
      </c>
      <c r="L20" s="107">
        <f t="shared" si="9"/>
        <v>15.600000000000001</v>
      </c>
      <c r="M20" s="108">
        <f t="shared" si="10"/>
        <v>8.4500000000000011</v>
      </c>
      <c r="N20" s="106">
        <f t="shared" si="11"/>
        <v>51.282000000000011</v>
      </c>
      <c r="O20" s="107">
        <f t="shared" si="12"/>
        <v>74.032000000000011</v>
      </c>
      <c r="P20" s="107">
        <f t="shared" si="13"/>
        <v>96.782000000000011</v>
      </c>
      <c r="Q20" s="107">
        <f t="shared" si="14"/>
        <v>14.950000000000001</v>
      </c>
      <c r="R20" s="108">
        <f t="shared" si="15"/>
        <v>7.8000000000000007</v>
      </c>
      <c r="S20" s="106">
        <f t="shared" si="16"/>
        <v>53.260999999999996</v>
      </c>
      <c r="T20" s="107">
        <f t="shared" si="17"/>
        <v>76.661000000000001</v>
      </c>
      <c r="U20" s="107">
        <f t="shared" si="18"/>
        <v>100.06100000000001</v>
      </c>
      <c r="V20" s="109">
        <f t="shared" si="19"/>
        <v>16.25</v>
      </c>
      <c r="W20" s="110">
        <f t="shared" si="20"/>
        <v>7.15</v>
      </c>
    </row>
    <row r="21" spans="2:23" s="205" customFormat="1" ht="20.100000000000001" customHeight="1" thickBot="1" x14ac:dyDescent="0.25">
      <c r="B21" s="176">
        <v>0.7</v>
      </c>
      <c r="C21" s="217">
        <f t="shared" si="0"/>
        <v>1296.3999999999999</v>
      </c>
      <c r="D21" s="49">
        <f t="shared" si="1"/>
        <v>73.48</v>
      </c>
      <c r="E21" s="50">
        <f t="shared" si="2"/>
        <v>104.98</v>
      </c>
      <c r="F21" s="50">
        <f t="shared" si="3"/>
        <v>136.48000000000002</v>
      </c>
      <c r="G21" s="50">
        <f t="shared" si="4"/>
        <v>18.2</v>
      </c>
      <c r="H21" s="51">
        <f t="shared" si="5"/>
        <v>13.299999999999999</v>
      </c>
      <c r="I21" s="49">
        <f t="shared" si="6"/>
        <v>59.11999999999999</v>
      </c>
      <c r="J21" s="50">
        <f t="shared" si="7"/>
        <v>85.019999999999982</v>
      </c>
      <c r="K21" s="50">
        <f t="shared" si="8"/>
        <v>110.91999999999997</v>
      </c>
      <c r="L21" s="50">
        <f t="shared" si="9"/>
        <v>16.799999999999997</v>
      </c>
      <c r="M21" s="51">
        <f t="shared" si="10"/>
        <v>9.1</v>
      </c>
      <c r="N21" s="49">
        <f t="shared" si="11"/>
        <v>55.045999999999992</v>
      </c>
      <c r="O21" s="50">
        <f t="shared" si="12"/>
        <v>79.545999999999992</v>
      </c>
      <c r="P21" s="50">
        <f t="shared" si="13"/>
        <v>104.04599999999999</v>
      </c>
      <c r="Q21" s="50">
        <f t="shared" si="14"/>
        <v>16.099999999999998</v>
      </c>
      <c r="R21" s="51">
        <f t="shared" si="15"/>
        <v>8.3999999999999986</v>
      </c>
      <c r="S21" s="49">
        <f t="shared" si="16"/>
        <v>57.158000000000008</v>
      </c>
      <c r="T21" s="52">
        <f t="shared" si="17"/>
        <v>82.358000000000018</v>
      </c>
      <c r="U21" s="50">
        <f t="shared" si="18"/>
        <v>107.55800000000002</v>
      </c>
      <c r="V21" s="53">
        <f t="shared" si="19"/>
        <v>17.5</v>
      </c>
      <c r="W21" s="54">
        <f t="shared" si="20"/>
        <v>7.6999999999999993</v>
      </c>
    </row>
    <row r="22" spans="2:23" ht="15" customHeight="1" x14ac:dyDescent="0.25">
      <c r="B22" s="1"/>
      <c r="C22" s="2"/>
      <c r="D22" s="3"/>
      <c r="E22" s="3"/>
      <c r="F22" s="3"/>
      <c r="G22" s="3"/>
      <c r="H22" s="3"/>
      <c r="I22" s="3"/>
      <c r="J22" s="3"/>
      <c r="K22" s="3"/>
      <c r="L22" s="3"/>
      <c r="M22" s="3"/>
      <c r="N22" s="3"/>
      <c r="O22" s="2"/>
      <c r="P22" s="2"/>
      <c r="Q22" s="2"/>
      <c r="R22" s="2"/>
      <c r="S22" s="2"/>
      <c r="T22" s="2"/>
      <c r="U22" s="2"/>
      <c r="V22" s="2"/>
      <c r="W22" s="2"/>
    </row>
    <row r="23" spans="2:23" x14ac:dyDescent="0.2">
      <c r="B23" s="2"/>
      <c r="C23" s="2"/>
      <c r="D23" s="2"/>
      <c r="E23" s="2"/>
      <c r="F23" s="2"/>
      <c r="G23" s="2"/>
      <c r="H23" s="2"/>
      <c r="I23" s="2"/>
      <c r="J23" s="2"/>
      <c r="K23" s="2"/>
      <c r="L23" s="2"/>
      <c r="M23" s="2"/>
      <c r="N23" s="2"/>
      <c r="O23" s="2"/>
      <c r="P23" s="2"/>
      <c r="Q23" s="2"/>
      <c r="R23" s="2"/>
      <c r="S23" s="2"/>
      <c r="T23" s="2"/>
      <c r="U23" s="2"/>
      <c r="V23" s="2"/>
      <c r="W23" s="2"/>
    </row>
    <row r="24" spans="2:23" x14ac:dyDescent="0.2">
      <c r="B24" s="2"/>
      <c r="C24" s="2"/>
      <c r="D24" s="2"/>
      <c r="E24" s="2"/>
      <c r="F24" s="2"/>
      <c r="G24" s="2"/>
      <c r="H24" s="2"/>
      <c r="I24" s="2"/>
      <c r="J24" s="2"/>
      <c r="K24" s="2"/>
      <c r="L24" s="2"/>
      <c r="M24" s="2"/>
      <c r="N24" s="2"/>
      <c r="O24" s="2"/>
      <c r="P24" s="2"/>
      <c r="Q24" s="2"/>
      <c r="R24" s="2"/>
      <c r="S24" s="2"/>
      <c r="T24" s="2"/>
      <c r="U24" s="2"/>
      <c r="V24" s="2"/>
      <c r="W24" s="2"/>
    </row>
    <row r="25" spans="2:23" ht="13.5" thickBot="1" x14ac:dyDescent="0.25">
      <c r="B25" s="2"/>
      <c r="C25" s="2"/>
      <c r="D25" s="2"/>
      <c r="E25" s="2"/>
      <c r="F25" s="2"/>
      <c r="G25" s="2"/>
      <c r="H25" s="2"/>
      <c r="I25" s="2"/>
      <c r="J25" s="2"/>
      <c r="K25" s="2"/>
      <c r="L25" s="2"/>
      <c r="M25" s="2"/>
      <c r="N25" s="2"/>
      <c r="O25" s="2"/>
      <c r="P25" s="2"/>
      <c r="Q25" s="2"/>
      <c r="R25" s="2"/>
      <c r="S25" s="2"/>
      <c r="T25" s="2"/>
      <c r="U25" s="2"/>
      <c r="V25" s="2"/>
      <c r="W25" s="2"/>
    </row>
    <row r="26" spans="2:23" x14ac:dyDescent="0.2">
      <c r="B26" s="353" t="s">
        <v>24</v>
      </c>
      <c r="C26" s="354"/>
      <c r="D26" s="351" t="s">
        <v>8</v>
      </c>
      <c r="E26" s="351"/>
      <c r="F26" s="351"/>
      <c r="G26" s="351" t="s">
        <v>9</v>
      </c>
      <c r="H26" s="351"/>
      <c r="I26" s="351"/>
      <c r="J26" s="351" t="s">
        <v>10</v>
      </c>
      <c r="K26" s="351"/>
      <c r="L26" s="351"/>
      <c r="M26" s="351" t="s">
        <v>11</v>
      </c>
      <c r="N26" s="351"/>
      <c r="O26" s="352"/>
      <c r="P26" s="2"/>
      <c r="Q26" s="2"/>
      <c r="R26" s="2"/>
      <c r="S26" s="2"/>
      <c r="T26" s="2"/>
      <c r="U26" s="2"/>
      <c r="V26" s="2"/>
      <c r="W26" s="2"/>
    </row>
    <row r="27" spans="2:23" ht="39" thickBot="1" x14ac:dyDescent="0.25">
      <c r="B27" s="32" t="s">
        <v>25</v>
      </c>
      <c r="C27" s="33" t="s">
        <v>6</v>
      </c>
      <c r="D27" s="34" t="s">
        <v>5</v>
      </c>
      <c r="E27" s="34" t="s">
        <v>6</v>
      </c>
      <c r="F27" s="34" t="s">
        <v>7</v>
      </c>
      <c r="G27" s="34" t="s">
        <v>5</v>
      </c>
      <c r="H27" s="34" t="s">
        <v>6</v>
      </c>
      <c r="I27" s="34" t="s">
        <v>7</v>
      </c>
      <c r="J27" s="34" t="s">
        <v>5</v>
      </c>
      <c r="K27" s="34" t="s">
        <v>6</v>
      </c>
      <c r="L27" s="34" t="s">
        <v>7</v>
      </c>
      <c r="M27" s="34" t="s">
        <v>5</v>
      </c>
      <c r="N27" s="34" t="s">
        <v>6</v>
      </c>
      <c r="O27" s="35" t="s">
        <v>7</v>
      </c>
      <c r="P27" s="2"/>
      <c r="Q27" s="2"/>
      <c r="R27" s="2"/>
      <c r="S27" s="2"/>
      <c r="T27" s="2"/>
      <c r="U27" s="2"/>
      <c r="V27" s="2"/>
      <c r="W27" s="2"/>
    </row>
    <row r="28" spans="2:23" x14ac:dyDescent="0.2">
      <c r="B28" s="164">
        <f t="shared" ref="B28:B36" si="21">B11</f>
        <v>0.2</v>
      </c>
      <c r="C28" s="63">
        <f>0.66*B28</f>
        <v>0.13200000000000001</v>
      </c>
      <c r="D28" s="30">
        <f t="shared" ref="D28:D38" si="22">E28*($D$9)</f>
        <v>1.98</v>
      </c>
      <c r="E28" s="30">
        <f t="shared" ref="E28:E38" si="23">0.66*B28</f>
        <v>0.13200000000000001</v>
      </c>
      <c r="F28" s="30">
        <f t="shared" ref="F28:F38" si="24">0.15*$D$9</f>
        <v>2.25</v>
      </c>
      <c r="G28" s="30">
        <f t="shared" ref="G28:G38" si="25">H28*($I$9)</f>
        <v>1.32</v>
      </c>
      <c r="H28" s="30">
        <f t="shared" ref="H28:H38" si="26">0.66*B28</f>
        <v>0.13200000000000001</v>
      </c>
      <c r="I28" s="30">
        <f t="shared" ref="I28:I38" si="27">0.15*$I$9</f>
        <v>1.5</v>
      </c>
      <c r="J28" s="30">
        <f t="shared" ref="J28:J38" si="28">K28*($N$9)</f>
        <v>1.056</v>
      </c>
      <c r="K28" s="30">
        <f t="shared" ref="K28:K38" si="29">0.66*B28</f>
        <v>0.13200000000000001</v>
      </c>
      <c r="L28" s="30">
        <f t="shared" ref="L28:L38" si="30">0.15*$N$9</f>
        <v>1.2</v>
      </c>
      <c r="M28" s="30">
        <f t="shared" ref="M28:M38" si="31">N28*($S$9)</f>
        <v>1.1880000000000002</v>
      </c>
      <c r="N28" s="30">
        <f t="shared" ref="N28:N38" si="32">0.66*B28</f>
        <v>0.13200000000000001</v>
      </c>
      <c r="O28" s="31">
        <f t="shared" ref="O28:O38" si="33">0.15*$S$9</f>
        <v>1.3499999999999999</v>
      </c>
      <c r="P28" s="2"/>
      <c r="Q28" s="2"/>
      <c r="R28" s="2"/>
      <c r="S28" s="2"/>
      <c r="T28" s="2"/>
      <c r="U28" s="2"/>
      <c r="V28" s="2"/>
      <c r="W28" s="2"/>
    </row>
    <row r="29" spans="2:23" x14ac:dyDescent="0.2">
      <c r="B29" s="204">
        <f t="shared" si="21"/>
        <v>0.25</v>
      </c>
      <c r="C29" s="64">
        <f>0.66*B29</f>
        <v>0.16500000000000001</v>
      </c>
      <c r="D29" s="30">
        <f t="shared" si="22"/>
        <v>2.4750000000000001</v>
      </c>
      <c r="E29" s="20">
        <f t="shared" si="23"/>
        <v>0.16500000000000001</v>
      </c>
      <c r="F29" s="30">
        <f t="shared" si="24"/>
        <v>2.25</v>
      </c>
      <c r="G29" s="30">
        <f t="shared" si="25"/>
        <v>1.6500000000000001</v>
      </c>
      <c r="H29" s="20">
        <f t="shared" si="26"/>
        <v>0.16500000000000001</v>
      </c>
      <c r="I29" s="30">
        <f t="shared" si="27"/>
        <v>1.5</v>
      </c>
      <c r="J29" s="30">
        <f t="shared" si="28"/>
        <v>1.32</v>
      </c>
      <c r="K29" s="20">
        <f t="shared" si="29"/>
        <v>0.16500000000000001</v>
      </c>
      <c r="L29" s="30">
        <f t="shared" si="30"/>
        <v>1.2</v>
      </c>
      <c r="M29" s="30">
        <f t="shared" si="31"/>
        <v>1.4850000000000001</v>
      </c>
      <c r="N29" s="20">
        <f t="shared" si="32"/>
        <v>0.16500000000000001</v>
      </c>
      <c r="O29" s="31">
        <f t="shared" si="33"/>
        <v>1.3499999999999999</v>
      </c>
      <c r="P29" s="2"/>
      <c r="Q29" s="2"/>
      <c r="R29" s="2"/>
      <c r="S29" s="2"/>
      <c r="T29" s="2"/>
      <c r="U29" s="2"/>
      <c r="V29" s="2"/>
      <c r="W29" s="2"/>
    </row>
    <row r="30" spans="2:23" x14ac:dyDescent="0.2">
      <c r="B30" s="165">
        <f t="shared" si="21"/>
        <v>0.3</v>
      </c>
      <c r="C30" s="64">
        <f>0.66*B30</f>
        <v>0.19800000000000001</v>
      </c>
      <c r="D30" s="30">
        <f t="shared" si="22"/>
        <v>2.97</v>
      </c>
      <c r="E30" s="20">
        <f t="shared" si="23"/>
        <v>0.19800000000000001</v>
      </c>
      <c r="F30" s="30">
        <f t="shared" si="24"/>
        <v>2.25</v>
      </c>
      <c r="G30" s="30">
        <f t="shared" si="25"/>
        <v>1.98</v>
      </c>
      <c r="H30" s="20">
        <f t="shared" si="26"/>
        <v>0.19800000000000001</v>
      </c>
      <c r="I30" s="30">
        <f t="shared" si="27"/>
        <v>1.5</v>
      </c>
      <c r="J30" s="30">
        <f t="shared" si="28"/>
        <v>1.5840000000000001</v>
      </c>
      <c r="K30" s="20">
        <f t="shared" si="29"/>
        <v>0.19800000000000001</v>
      </c>
      <c r="L30" s="30">
        <f t="shared" si="30"/>
        <v>1.2</v>
      </c>
      <c r="M30" s="30">
        <f t="shared" si="31"/>
        <v>1.782</v>
      </c>
      <c r="N30" s="20">
        <f t="shared" si="32"/>
        <v>0.19800000000000001</v>
      </c>
      <c r="O30" s="31">
        <f t="shared" si="33"/>
        <v>1.3499999999999999</v>
      </c>
      <c r="P30" s="2"/>
      <c r="Q30" s="2"/>
      <c r="R30" s="2"/>
      <c r="S30" s="2"/>
      <c r="T30" s="2"/>
      <c r="U30" s="2"/>
      <c r="V30" s="2"/>
      <c r="W30" s="2"/>
    </row>
    <row r="31" spans="2:23" x14ac:dyDescent="0.2">
      <c r="B31" s="165">
        <f t="shared" si="21"/>
        <v>0.35</v>
      </c>
      <c r="C31" s="64">
        <f t="shared" ref="C31:C38" si="34">0.67*B31</f>
        <v>0.23449999999999999</v>
      </c>
      <c r="D31" s="30">
        <f t="shared" si="22"/>
        <v>3.4649999999999999</v>
      </c>
      <c r="E31" s="20">
        <f t="shared" si="23"/>
        <v>0.23099999999999998</v>
      </c>
      <c r="F31" s="30">
        <f t="shared" si="24"/>
        <v>2.25</v>
      </c>
      <c r="G31" s="30">
        <f t="shared" si="25"/>
        <v>2.3099999999999996</v>
      </c>
      <c r="H31" s="20">
        <f t="shared" si="26"/>
        <v>0.23099999999999998</v>
      </c>
      <c r="I31" s="30">
        <f t="shared" si="27"/>
        <v>1.5</v>
      </c>
      <c r="J31" s="30">
        <f t="shared" si="28"/>
        <v>1.8479999999999999</v>
      </c>
      <c r="K31" s="20">
        <f t="shared" si="29"/>
        <v>0.23099999999999998</v>
      </c>
      <c r="L31" s="30">
        <f t="shared" si="30"/>
        <v>1.2</v>
      </c>
      <c r="M31" s="30">
        <f t="shared" si="31"/>
        <v>2.0789999999999997</v>
      </c>
      <c r="N31" s="20">
        <f t="shared" si="32"/>
        <v>0.23099999999999998</v>
      </c>
      <c r="O31" s="31">
        <f t="shared" si="33"/>
        <v>1.3499999999999999</v>
      </c>
      <c r="P31" s="2"/>
      <c r="Q31" s="2"/>
      <c r="R31" s="2"/>
      <c r="S31" s="2"/>
      <c r="T31" s="2"/>
      <c r="U31" s="2"/>
      <c r="V31" s="2"/>
      <c r="W31" s="2"/>
    </row>
    <row r="32" spans="2:23" x14ac:dyDescent="0.2">
      <c r="B32" s="165">
        <f t="shared" si="21"/>
        <v>0.4</v>
      </c>
      <c r="C32" s="64">
        <f t="shared" si="34"/>
        <v>0.26800000000000002</v>
      </c>
      <c r="D32" s="30">
        <f t="shared" si="22"/>
        <v>3.96</v>
      </c>
      <c r="E32" s="20">
        <f t="shared" si="23"/>
        <v>0.26400000000000001</v>
      </c>
      <c r="F32" s="30">
        <f t="shared" si="24"/>
        <v>2.25</v>
      </c>
      <c r="G32" s="30">
        <f t="shared" si="25"/>
        <v>2.64</v>
      </c>
      <c r="H32" s="20">
        <f t="shared" si="26"/>
        <v>0.26400000000000001</v>
      </c>
      <c r="I32" s="30">
        <f t="shared" si="27"/>
        <v>1.5</v>
      </c>
      <c r="J32" s="30">
        <f t="shared" si="28"/>
        <v>2.1120000000000001</v>
      </c>
      <c r="K32" s="20">
        <f t="shared" si="29"/>
        <v>0.26400000000000001</v>
      </c>
      <c r="L32" s="30">
        <f t="shared" si="30"/>
        <v>1.2</v>
      </c>
      <c r="M32" s="30">
        <f t="shared" si="31"/>
        <v>2.3760000000000003</v>
      </c>
      <c r="N32" s="20">
        <f t="shared" si="32"/>
        <v>0.26400000000000001</v>
      </c>
      <c r="O32" s="31">
        <f t="shared" si="33"/>
        <v>1.3499999999999999</v>
      </c>
      <c r="P32" s="2"/>
      <c r="Q32" s="2"/>
      <c r="R32" s="2"/>
      <c r="S32" s="2"/>
      <c r="T32" s="2"/>
      <c r="U32" s="2"/>
      <c r="V32" s="2"/>
      <c r="W32" s="2"/>
    </row>
    <row r="33" spans="2:23" x14ac:dyDescent="0.2">
      <c r="B33" s="165">
        <f t="shared" si="21"/>
        <v>0.45</v>
      </c>
      <c r="C33" s="64">
        <f t="shared" si="34"/>
        <v>0.30150000000000005</v>
      </c>
      <c r="D33" s="30">
        <f t="shared" si="22"/>
        <v>4.455000000000001</v>
      </c>
      <c r="E33" s="20">
        <f t="shared" si="23"/>
        <v>0.29700000000000004</v>
      </c>
      <c r="F33" s="30">
        <f t="shared" si="24"/>
        <v>2.25</v>
      </c>
      <c r="G33" s="30">
        <f t="shared" si="25"/>
        <v>2.9700000000000006</v>
      </c>
      <c r="H33" s="20">
        <f t="shared" si="26"/>
        <v>0.29700000000000004</v>
      </c>
      <c r="I33" s="30">
        <f t="shared" si="27"/>
        <v>1.5</v>
      </c>
      <c r="J33" s="30">
        <f t="shared" si="28"/>
        <v>2.3760000000000003</v>
      </c>
      <c r="K33" s="20">
        <f t="shared" si="29"/>
        <v>0.29700000000000004</v>
      </c>
      <c r="L33" s="30">
        <f t="shared" si="30"/>
        <v>1.2</v>
      </c>
      <c r="M33" s="30">
        <f t="shared" si="31"/>
        <v>2.6730000000000005</v>
      </c>
      <c r="N33" s="20">
        <f t="shared" si="32"/>
        <v>0.29700000000000004</v>
      </c>
      <c r="O33" s="31">
        <f t="shared" si="33"/>
        <v>1.3499999999999999</v>
      </c>
      <c r="P33" s="2"/>
      <c r="Q33" s="2"/>
      <c r="R33" s="2"/>
      <c r="S33" s="2"/>
      <c r="T33" s="2"/>
      <c r="U33" s="2"/>
      <c r="V33" s="2"/>
      <c r="W33" s="2"/>
    </row>
    <row r="34" spans="2:23" x14ac:dyDescent="0.2">
      <c r="B34" s="165">
        <f t="shared" si="21"/>
        <v>0.5</v>
      </c>
      <c r="C34" s="64">
        <f t="shared" si="34"/>
        <v>0.33500000000000002</v>
      </c>
      <c r="D34" s="30">
        <f t="shared" si="22"/>
        <v>4.95</v>
      </c>
      <c r="E34" s="20">
        <f t="shared" si="23"/>
        <v>0.33</v>
      </c>
      <c r="F34" s="30">
        <f t="shared" si="24"/>
        <v>2.25</v>
      </c>
      <c r="G34" s="30">
        <f t="shared" si="25"/>
        <v>3.3000000000000003</v>
      </c>
      <c r="H34" s="20">
        <f t="shared" si="26"/>
        <v>0.33</v>
      </c>
      <c r="I34" s="30">
        <f t="shared" si="27"/>
        <v>1.5</v>
      </c>
      <c r="J34" s="30">
        <f t="shared" si="28"/>
        <v>2.64</v>
      </c>
      <c r="K34" s="20">
        <f t="shared" si="29"/>
        <v>0.33</v>
      </c>
      <c r="L34" s="30">
        <f t="shared" si="30"/>
        <v>1.2</v>
      </c>
      <c r="M34" s="30">
        <f t="shared" si="31"/>
        <v>2.97</v>
      </c>
      <c r="N34" s="20">
        <f t="shared" si="32"/>
        <v>0.33</v>
      </c>
      <c r="O34" s="31">
        <f t="shared" si="33"/>
        <v>1.3499999999999999</v>
      </c>
      <c r="P34" s="2"/>
      <c r="Q34" s="2"/>
      <c r="R34" s="2"/>
      <c r="S34" s="2"/>
      <c r="T34" s="2"/>
      <c r="U34" s="2"/>
      <c r="V34" s="2"/>
      <c r="W34" s="2"/>
    </row>
    <row r="35" spans="2:23" x14ac:dyDescent="0.2">
      <c r="B35" s="165">
        <f t="shared" si="21"/>
        <v>0.55000000000000004</v>
      </c>
      <c r="C35" s="64">
        <f t="shared" si="34"/>
        <v>0.36850000000000005</v>
      </c>
      <c r="D35" s="30">
        <f t="shared" si="22"/>
        <v>5.4450000000000003</v>
      </c>
      <c r="E35" s="20">
        <f t="shared" si="23"/>
        <v>0.36300000000000004</v>
      </c>
      <c r="F35" s="30">
        <f t="shared" si="24"/>
        <v>2.25</v>
      </c>
      <c r="G35" s="30">
        <f t="shared" si="25"/>
        <v>3.6300000000000003</v>
      </c>
      <c r="H35" s="20">
        <f t="shared" si="26"/>
        <v>0.36300000000000004</v>
      </c>
      <c r="I35" s="30">
        <f t="shared" si="27"/>
        <v>1.5</v>
      </c>
      <c r="J35" s="30">
        <f t="shared" si="28"/>
        <v>2.9040000000000004</v>
      </c>
      <c r="K35" s="20">
        <f t="shared" si="29"/>
        <v>0.36300000000000004</v>
      </c>
      <c r="L35" s="30">
        <f t="shared" si="30"/>
        <v>1.2</v>
      </c>
      <c r="M35" s="30">
        <f t="shared" si="31"/>
        <v>3.2670000000000003</v>
      </c>
      <c r="N35" s="20">
        <f t="shared" si="32"/>
        <v>0.36300000000000004</v>
      </c>
      <c r="O35" s="31">
        <f t="shared" si="33"/>
        <v>1.3499999999999999</v>
      </c>
      <c r="P35" s="2"/>
      <c r="Q35" s="2"/>
      <c r="R35" s="2"/>
      <c r="S35" s="2"/>
      <c r="T35" s="2"/>
      <c r="U35" s="2"/>
      <c r="V35" s="2"/>
      <c r="W35" s="2"/>
    </row>
    <row r="36" spans="2:23" x14ac:dyDescent="0.2">
      <c r="B36" s="165">
        <f t="shared" si="21"/>
        <v>0.6</v>
      </c>
      <c r="C36" s="64">
        <f t="shared" si="34"/>
        <v>0.40200000000000002</v>
      </c>
      <c r="D36" s="30">
        <f t="shared" si="22"/>
        <v>5.94</v>
      </c>
      <c r="E36" s="20">
        <f t="shared" si="23"/>
        <v>0.39600000000000002</v>
      </c>
      <c r="F36" s="30">
        <f t="shared" si="24"/>
        <v>2.25</v>
      </c>
      <c r="G36" s="30">
        <f t="shared" si="25"/>
        <v>3.96</v>
      </c>
      <c r="H36" s="20">
        <f t="shared" si="26"/>
        <v>0.39600000000000002</v>
      </c>
      <c r="I36" s="30">
        <f t="shared" si="27"/>
        <v>1.5</v>
      </c>
      <c r="J36" s="30">
        <f t="shared" si="28"/>
        <v>3.1680000000000001</v>
      </c>
      <c r="K36" s="20">
        <f t="shared" si="29"/>
        <v>0.39600000000000002</v>
      </c>
      <c r="L36" s="30">
        <f t="shared" si="30"/>
        <v>1.2</v>
      </c>
      <c r="M36" s="30">
        <f t="shared" si="31"/>
        <v>3.5640000000000001</v>
      </c>
      <c r="N36" s="20">
        <f t="shared" si="32"/>
        <v>0.39600000000000002</v>
      </c>
      <c r="O36" s="31">
        <f t="shared" si="33"/>
        <v>1.3499999999999999</v>
      </c>
      <c r="P36" s="2"/>
      <c r="Q36" s="2"/>
      <c r="R36" s="2"/>
      <c r="S36" s="2"/>
      <c r="T36" s="2"/>
      <c r="U36" s="2"/>
      <c r="V36" s="2"/>
      <c r="W36" s="2"/>
    </row>
    <row r="37" spans="2:23" x14ac:dyDescent="0.2">
      <c r="B37" s="166">
        <v>0.65</v>
      </c>
      <c r="C37" s="167">
        <f t="shared" si="34"/>
        <v>0.43550000000000005</v>
      </c>
      <c r="D37" s="203">
        <f t="shared" si="22"/>
        <v>6.4350000000000005</v>
      </c>
      <c r="E37" s="180">
        <f t="shared" si="23"/>
        <v>0.42900000000000005</v>
      </c>
      <c r="F37" s="203">
        <f t="shared" si="24"/>
        <v>2.25</v>
      </c>
      <c r="G37" s="203">
        <f t="shared" si="25"/>
        <v>4.2900000000000009</v>
      </c>
      <c r="H37" s="180">
        <f t="shared" si="26"/>
        <v>0.42900000000000005</v>
      </c>
      <c r="I37" s="203">
        <f t="shared" si="27"/>
        <v>1.5</v>
      </c>
      <c r="J37" s="203">
        <f t="shared" si="28"/>
        <v>3.4320000000000004</v>
      </c>
      <c r="K37" s="180">
        <f t="shared" si="29"/>
        <v>0.42900000000000005</v>
      </c>
      <c r="L37" s="203">
        <f t="shared" si="30"/>
        <v>1.2</v>
      </c>
      <c r="M37" s="203">
        <f t="shared" si="31"/>
        <v>3.8610000000000007</v>
      </c>
      <c r="N37" s="180">
        <f t="shared" si="32"/>
        <v>0.42900000000000005</v>
      </c>
      <c r="O37" s="202">
        <f t="shared" si="33"/>
        <v>1.3499999999999999</v>
      </c>
      <c r="P37" s="2"/>
      <c r="Q37" s="2"/>
      <c r="R37" s="2"/>
      <c r="S37" s="2"/>
      <c r="T37" s="2"/>
      <c r="U37" s="2"/>
      <c r="V37" s="2"/>
      <c r="W37" s="2"/>
    </row>
    <row r="38" spans="2:23" ht="13.5" thickBot="1" x14ac:dyDescent="0.25">
      <c r="B38" s="168">
        <f>B21</f>
        <v>0.7</v>
      </c>
      <c r="C38" s="66">
        <f t="shared" si="34"/>
        <v>0.46899999999999997</v>
      </c>
      <c r="D38" s="21">
        <f t="shared" si="22"/>
        <v>6.93</v>
      </c>
      <c r="E38" s="21">
        <f t="shared" si="23"/>
        <v>0.46199999999999997</v>
      </c>
      <c r="F38" s="21">
        <f t="shared" si="24"/>
        <v>2.25</v>
      </c>
      <c r="G38" s="21">
        <f t="shared" si="25"/>
        <v>4.6199999999999992</v>
      </c>
      <c r="H38" s="21">
        <f t="shared" si="26"/>
        <v>0.46199999999999997</v>
      </c>
      <c r="I38" s="21">
        <f t="shared" si="27"/>
        <v>1.5</v>
      </c>
      <c r="J38" s="21">
        <f t="shared" si="28"/>
        <v>3.6959999999999997</v>
      </c>
      <c r="K38" s="21">
        <f t="shared" si="29"/>
        <v>0.46199999999999997</v>
      </c>
      <c r="L38" s="21">
        <f t="shared" si="30"/>
        <v>1.2</v>
      </c>
      <c r="M38" s="21">
        <f t="shared" si="31"/>
        <v>4.1579999999999995</v>
      </c>
      <c r="N38" s="21">
        <f t="shared" si="32"/>
        <v>0.46199999999999997</v>
      </c>
      <c r="O38" s="18">
        <f t="shared" si="33"/>
        <v>1.3499999999999999</v>
      </c>
      <c r="P38" s="2"/>
      <c r="Q38" s="2"/>
      <c r="R38" s="2"/>
      <c r="S38" s="2"/>
      <c r="T38" s="2"/>
      <c r="U38" s="2"/>
      <c r="V38" s="2"/>
      <c r="W38" s="2"/>
    </row>
    <row r="39" spans="2:23" x14ac:dyDescent="0.2">
      <c r="B39" s="2"/>
      <c r="C39" s="2"/>
      <c r="D39" s="2"/>
      <c r="E39" s="2"/>
      <c r="F39" s="2"/>
      <c r="G39" s="2"/>
      <c r="H39" s="2"/>
      <c r="I39" s="2"/>
      <c r="J39" s="2"/>
      <c r="K39" s="2"/>
      <c r="L39" s="2"/>
      <c r="M39" s="2"/>
      <c r="N39" s="2"/>
      <c r="O39" s="2"/>
      <c r="P39" s="2"/>
      <c r="Q39" s="2"/>
      <c r="R39" s="2"/>
      <c r="S39" s="2"/>
      <c r="T39" s="2"/>
      <c r="U39" s="2"/>
      <c r="V39" s="2"/>
      <c r="W39" s="2"/>
    </row>
    <row r="40" spans="2:23" x14ac:dyDescent="0.2">
      <c r="B40" s="2"/>
      <c r="C40" s="2"/>
      <c r="D40" s="2"/>
      <c r="E40" s="2"/>
      <c r="G40" s="8"/>
      <c r="H40" s="2"/>
      <c r="I40" s="2"/>
      <c r="J40" s="2"/>
      <c r="K40" s="8"/>
      <c r="L40" s="2"/>
      <c r="M40" s="2"/>
      <c r="N40" s="2"/>
      <c r="O40" s="6"/>
      <c r="P40" s="6"/>
      <c r="Q40" s="2"/>
      <c r="R40" s="2"/>
      <c r="S40" s="2"/>
      <c r="T40" s="2"/>
      <c r="U40" s="2"/>
      <c r="V40" s="2"/>
      <c r="W40" s="2"/>
    </row>
    <row r="41" spans="2:23" x14ac:dyDescent="0.2">
      <c r="B41" s="2"/>
      <c r="C41" s="2"/>
      <c r="D41" s="2"/>
      <c r="E41" s="2"/>
      <c r="F41" s="56"/>
      <c r="G41" s="201"/>
      <c r="H41" s="201"/>
      <c r="I41" s="201"/>
      <c r="J41" s="201"/>
      <c r="K41" s="201"/>
      <c r="L41" s="201"/>
      <c r="M41" s="201"/>
      <c r="N41" s="201"/>
      <c r="O41" s="201"/>
      <c r="P41" s="201"/>
      <c r="Q41" s="2"/>
      <c r="R41" s="2"/>
      <c r="S41" s="2"/>
      <c r="T41" s="2"/>
      <c r="U41" s="2"/>
      <c r="V41" s="2"/>
      <c r="W41" s="2"/>
    </row>
    <row r="42" spans="2:23" x14ac:dyDescent="0.2">
      <c r="B42" s="8" t="s">
        <v>51</v>
      </c>
      <c r="C42" s="2">
        <f>H4*0.95</f>
        <v>42.75</v>
      </c>
      <c r="D42" s="2">
        <f>H4*1.05</f>
        <v>47.25</v>
      </c>
      <c r="E42" s="8" t="s">
        <v>50</v>
      </c>
      <c r="F42" s="201"/>
      <c r="G42" s="201"/>
      <c r="H42" s="201"/>
      <c r="I42" s="201"/>
      <c r="J42" s="201"/>
      <c r="K42" s="201"/>
      <c r="L42" s="201"/>
      <c r="M42" s="201"/>
      <c r="N42" s="201"/>
      <c r="O42" s="201"/>
      <c r="P42" s="201"/>
      <c r="Q42" s="2"/>
      <c r="R42" s="2"/>
      <c r="S42" s="2"/>
      <c r="T42" s="2"/>
      <c r="U42" s="2"/>
      <c r="V42" s="2"/>
      <c r="W42" s="2"/>
    </row>
    <row r="43" spans="2:23" x14ac:dyDescent="0.2">
      <c r="B43" s="2"/>
      <c r="C43" s="2"/>
      <c r="D43" s="2"/>
      <c r="E43" s="2"/>
      <c r="F43" s="201"/>
      <c r="G43" s="201"/>
      <c r="H43" s="201"/>
      <c r="I43" s="201"/>
      <c r="J43" s="201"/>
      <c r="K43" s="201"/>
      <c r="L43" s="201"/>
      <c r="M43" s="201"/>
      <c r="N43" s="201"/>
      <c r="O43" s="201"/>
      <c r="P43" s="201"/>
      <c r="Q43" s="2"/>
      <c r="R43" s="2"/>
      <c r="S43" s="2"/>
      <c r="T43" s="2"/>
      <c r="U43" s="2"/>
      <c r="V43" s="2"/>
      <c r="W43" s="2"/>
    </row>
    <row r="44" spans="2:23" x14ac:dyDescent="0.2">
      <c r="B44" s="2"/>
      <c r="C44" s="2"/>
      <c r="D44" s="2"/>
      <c r="E44" s="2"/>
      <c r="F44" s="201"/>
      <c r="G44" s="201"/>
      <c r="H44" s="201"/>
      <c r="I44" s="201"/>
      <c r="J44" s="201"/>
      <c r="K44" s="201"/>
      <c r="L44" s="201"/>
      <c r="M44" s="201"/>
      <c r="N44" s="201"/>
      <c r="O44" s="201"/>
      <c r="P44" s="201"/>
      <c r="Q44" s="2"/>
      <c r="R44" s="2"/>
      <c r="S44" s="2"/>
      <c r="T44" s="2"/>
      <c r="U44" s="2"/>
      <c r="V44" s="2"/>
      <c r="W44" s="2"/>
    </row>
    <row r="45" spans="2:23" x14ac:dyDescent="0.2">
      <c r="B45" s="2"/>
      <c r="C45" s="2"/>
      <c r="D45" s="2"/>
      <c r="E45" s="2"/>
      <c r="F45" s="201"/>
      <c r="G45" s="201"/>
      <c r="H45" s="201"/>
      <c r="I45" s="201"/>
      <c r="J45" s="201"/>
      <c r="K45" s="201"/>
      <c r="L45" s="201"/>
      <c r="M45" s="201"/>
      <c r="N45" s="201"/>
      <c r="O45" s="201"/>
      <c r="P45" s="201"/>
      <c r="Q45" s="2"/>
      <c r="R45" s="2"/>
      <c r="S45" s="2"/>
      <c r="T45" s="2"/>
      <c r="U45" s="2"/>
      <c r="V45" s="2"/>
      <c r="W45" s="2"/>
    </row>
    <row r="46" spans="2:23" x14ac:dyDescent="0.2">
      <c r="B46" s="2"/>
      <c r="C46" s="2"/>
      <c r="D46" s="2"/>
      <c r="E46" s="2"/>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sheetData>
  <mergeCells count="33">
    <mergeCell ref="T8:U8"/>
    <mergeCell ref="B9:C9"/>
    <mergeCell ref="E9:F9"/>
    <mergeCell ref="J9:K9"/>
    <mergeCell ref="L7:L10"/>
    <mergeCell ref="M7:M10"/>
    <mergeCell ref="O7:P7"/>
    <mergeCell ref="V7:V10"/>
    <mergeCell ref="W7:W10"/>
    <mergeCell ref="B8:C8"/>
    <mergeCell ref="E7:F7"/>
    <mergeCell ref="G7:G10"/>
    <mergeCell ref="H7:H10"/>
    <mergeCell ref="J7:K7"/>
    <mergeCell ref="E8:F8"/>
    <mergeCell ref="J8:K8"/>
    <mergeCell ref="O8:P8"/>
    <mergeCell ref="Q7:Q10"/>
    <mergeCell ref="R7:R10"/>
    <mergeCell ref="T7:U7"/>
    <mergeCell ref="O9:P9"/>
    <mergeCell ref="T9:U9"/>
    <mergeCell ref="B7:C7"/>
    <mergeCell ref="B6:C6"/>
    <mergeCell ref="D6:H6"/>
    <mergeCell ref="I6:M6"/>
    <mergeCell ref="N6:R6"/>
    <mergeCell ref="S6:W6"/>
    <mergeCell ref="D26:F26"/>
    <mergeCell ref="G26:I26"/>
    <mergeCell ref="J26:L26"/>
    <mergeCell ref="M26:O26"/>
    <mergeCell ref="B26:C26"/>
  </mergeCells>
  <conditionalFormatting sqref="Q11:R21 G11:H21 L11:M21 V11:W21">
    <cfRule type="cellIs" dxfId="43" priority="4" stopIfTrue="1" operator="between">
      <formula>$P$5</formula>
      <formula>$T$5</formula>
    </cfRule>
  </conditionalFormatting>
  <conditionalFormatting sqref="C4:F5 M4:T5 G5:L5">
    <cfRule type="cellIs" dxfId="42" priority="3" stopIfTrue="1" operator="between">
      <formula>$P$5</formula>
      <formula>$T$5</formula>
    </cfRule>
  </conditionalFormatting>
  <conditionalFormatting sqref="H4">
    <cfRule type="expression" dxfId="41" priority="2" stopIfTrue="1">
      <formula>"&gt;0.95*$H$4"</formula>
    </cfRule>
  </conditionalFormatting>
  <conditionalFormatting sqref="D11:F21 I11:K21 N11:P21 S11:U21">
    <cfRule type="cellIs" dxfId="40" priority="1" stopIfTrue="1" operator="between">
      <formula>$C$42</formula>
      <formula>$D$42</formula>
    </cfRule>
  </conditionalFormatting>
  <printOptions horizontalCentered="1" verticalCentered="1"/>
  <pageMargins left="0.51181102362204722" right="0.43307086614173229" top="0.59055118110236227" bottom="0.78740157480314965" header="0.51181102362204722" footer="0.47244094488188981"/>
  <pageSetup paperSize="9" scale="87" orientation="landscape" r:id="rId1"/>
  <headerFooter alignWithMargins="0">
    <oddFooter>&amp;RPIB June 2015 Version 4</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Y47"/>
  <sheetViews>
    <sheetView zoomScaleNormal="100" workbookViewId="0">
      <selection activeCell="M1" sqref="M1:Y4"/>
    </sheetView>
  </sheetViews>
  <sheetFormatPr defaultRowHeight="12.75" x14ac:dyDescent="0.2"/>
  <cols>
    <col min="1" max="1" width="2.5703125" style="129" customWidth="1"/>
    <col min="2" max="5" width="12.140625" style="129" customWidth="1"/>
    <col min="6" max="25" width="6.5703125" style="129" customWidth="1"/>
    <col min="26" max="16384" width="9.140625" style="129"/>
  </cols>
  <sheetData>
    <row r="1" spans="2:25" s="205" customFormat="1" ht="27.75" customHeight="1" x14ac:dyDescent="0.2">
      <c r="B1" s="114" t="s">
        <v>0</v>
      </c>
      <c r="C1" s="114"/>
      <c r="D1" s="114"/>
      <c r="E1" s="6"/>
      <c r="F1" s="6"/>
      <c r="G1" s="6"/>
      <c r="H1" s="6"/>
      <c r="I1" s="6"/>
      <c r="J1" s="6"/>
      <c r="K1" s="6"/>
      <c r="L1" s="6"/>
      <c r="M1" s="389" t="s">
        <v>109</v>
      </c>
      <c r="N1" s="435"/>
      <c r="O1" s="435"/>
      <c r="P1" s="435"/>
      <c r="Q1" s="435"/>
      <c r="R1" s="435"/>
      <c r="S1" s="435"/>
      <c r="T1" s="435"/>
      <c r="U1" s="435"/>
      <c r="V1" s="435"/>
      <c r="W1" s="435"/>
      <c r="X1" s="435"/>
      <c r="Y1" s="435"/>
    </row>
    <row r="2" spans="2:25" s="205" customFormat="1" ht="27.75" customHeight="1" x14ac:dyDescent="0.2">
      <c r="B2" s="178" t="s">
        <v>101</v>
      </c>
      <c r="C2" s="178"/>
      <c r="D2" s="178"/>
      <c r="E2" s="6"/>
      <c r="H2" s="6"/>
      <c r="I2" s="6"/>
      <c r="J2" s="116"/>
      <c r="K2" s="6"/>
      <c r="M2" s="435"/>
      <c r="N2" s="435"/>
      <c r="O2" s="435"/>
      <c r="P2" s="435"/>
      <c r="Q2" s="435"/>
      <c r="R2" s="435"/>
      <c r="S2" s="435"/>
      <c r="T2" s="435"/>
      <c r="U2" s="435"/>
      <c r="V2" s="435"/>
      <c r="W2" s="435"/>
      <c r="X2" s="435"/>
      <c r="Y2" s="435"/>
    </row>
    <row r="3" spans="2:25" s="211" customFormat="1" ht="27.75" customHeight="1" x14ac:dyDescent="0.2">
      <c r="B3" s="116"/>
      <c r="C3" s="116"/>
      <c r="D3" s="116"/>
      <c r="E3" s="116"/>
      <c r="F3" s="116"/>
      <c r="G3" s="116" t="s">
        <v>73</v>
      </c>
      <c r="H3" s="116"/>
      <c r="I3" s="172"/>
      <c r="J3" s="116"/>
      <c r="K3" s="116"/>
      <c r="M3" s="435"/>
      <c r="N3" s="435"/>
      <c r="O3" s="435"/>
      <c r="P3" s="435"/>
      <c r="Q3" s="435"/>
      <c r="R3" s="435"/>
      <c r="S3" s="435"/>
      <c r="T3" s="435"/>
      <c r="U3" s="435"/>
      <c r="V3" s="435"/>
      <c r="W3" s="435"/>
      <c r="X3" s="435"/>
      <c r="Y3" s="435"/>
    </row>
    <row r="4" spans="2:25" s="205" customFormat="1" ht="27.75" customHeight="1" x14ac:dyDescent="0.2">
      <c r="B4" s="114"/>
      <c r="C4" s="114"/>
      <c r="D4" s="114"/>
      <c r="E4" s="117"/>
      <c r="F4" s="25"/>
      <c r="G4" s="118" t="s">
        <v>27</v>
      </c>
      <c r="H4" s="116"/>
      <c r="I4" s="163">
        <v>45</v>
      </c>
      <c r="J4" s="116" t="s">
        <v>50</v>
      </c>
      <c r="M4" s="435"/>
      <c r="N4" s="435"/>
      <c r="O4" s="435"/>
      <c r="P4" s="435"/>
      <c r="Q4" s="435"/>
      <c r="R4" s="435"/>
      <c r="S4" s="435"/>
      <c r="T4" s="435"/>
      <c r="U4" s="435"/>
      <c r="V4" s="435"/>
      <c r="W4" s="435"/>
      <c r="X4" s="435"/>
      <c r="Y4" s="435"/>
    </row>
    <row r="5" spans="2:25" ht="20.100000000000001" customHeight="1" thickBot="1" x14ac:dyDescent="0.25">
      <c r="B5" s="6"/>
      <c r="C5" s="6"/>
      <c r="D5" s="6"/>
      <c r="E5" s="25"/>
      <c r="F5" s="25"/>
      <c r="G5" s="25"/>
      <c r="H5" s="25"/>
      <c r="I5" s="25"/>
      <c r="J5" s="5"/>
      <c r="K5" s="5"/>
      <c r="L5" s="5"/>
      <c r="M5" s="5"/>
      <c r="N5" s="5"/>
      <c r="O5" s="5"/>
      <c r="P5" s="5"/>
      <c r="Q5" s="5"/>
      <c r="R5" s="10"/>
      <c r="S5" s="10"/>
      <c r="T5" s="10"/>
      <c r="U5" s="10"/>
      <c r="V5" s="10"/>
      <c r="W5" s="11"/>
      <c r="X5" s="11"/>
      <c r="Y5" s="6"/>
    </row>
    <row r="6" spans="2:25" ht="20.100000000000001" customHeight="1" x14ac:dyDescent="0.2">
      <c r="B6" s="375" t="s">
        <v>1</v>
      </c>
      <c r="C6" s="391"/>
      <c r="D6" s="391"/>
      <c r="E6" s="403"/>
      <c r="F6" s="377" t="s">
        <v>17</v>
      </c>
      <c r="G6" s="404"/>
      <c r="H6" s="404"/>
      <c r="I6" s="405"/>
      <c r="J6" s="406"/>
      <c r="K6" s="371" t="s">
        <v>16</v>
      </c>
      <c r="L6" s="399"/>
      <c r="M6" s="399"/>
      <c r="N6" s="400"/>
      <c r="O6" s="401"/>
      <c r="P6" s="415" t="s">
        <v>18</v>
      </c>
      <c r="Q6" s="416"/>
      <c r="R6" s="416"/>
      <c r="S6" s="417"/>
      <c r="T6" s="418"/>
      <c r="U6" s="419" t="s">
        <v>19</v>
      </c>
      <c r="V6" s="416"/>
      <c r="W6" s="416"/>
      <c r="X6" s="417"/>
      <c r="Y6" s="418"/>
    </row>
    <row r="7" spans="2:25" ht="20.100000000000001" customHeight="1" x14ac:dyDescent="0.2">
      <c r="B7" s="384" t="s">
        <v>2</v>
      </c>
      <c r="C7" s="392"/>
      <c r="D7" s="392"/>
      <c r="E7" s="407"/>
      <c r="F7" s="36">
        <f>Speeds!I30</f>
        <v>26</v>
      </c>
      <c r="G7" s="358" t="s">
        <v>21</v>
      </c>
      <c r="H7" s="409"/>
      <c r="I7" s="387" t="s">
        <v>97</v>
      </c>
      <c r="J7" s="381" t="s">
        <v>23</v>
      </c>
      <c r="K7" s="19">
        <f>Speeds!I33</f>
        <v>24</v>
      </c>
      <c r="L7" s="358" t="s">
        <v>21</v>
      </c>
      <c r="M7" s="409"/>
      <c r="N7" s="365" t="str">
        <f>I7</f>
        <v>Up Time (mins after Leg 1)</v>
      </c>
      <c r="O7" s="355" t="s">
        <v>23</v>
      </c>
      <c r="P7" s="9">
        <f>Speeds!I36</f>
        <v>23</v>
      </c>
      <c r="Q7" s="358" t="s">
        <v>21</v>
      </c>
      <c r="R7" s="409"/>
      <c r="S7" s="365" t="str">
        <f>I7</f>
        <v>Up Time (mins after Leg 1)</v>
      </c>
      <c r="T7" s="355" t="s">
        <v>23</v>
      </c>
      <c r="U7" s="9">
        <f>Speeds!I39</f>
        <v>25</v>
      </c>
      <c r="V7" s="358" t="s">
        <v>21</v>
      </c>
      <c r="W7" s="409"/>
      <c r="X7" s="365" t="str">
        <f>I7</f>
        <v>Up Time (mins after Leg 1)</v>
      </c>
      <c r="Y7" s="355" t="s">
        <v>23</v>
      </c>
    </row>
    <row r="8" spans="2:25" ht="20.100000000000001" customHeight="1" x14ac:dyDescent="0.2">
      <c r="B8" s="384" t="s">
        <v>3</v>
      </c>
      <c r="C8" s="392"/>
      <c r="D8" s="392"/>
      <c r="E8" s="407"/>
      <c r="F8" s="209">
        <f>Speeds!I31</f>
        <v>19</v>
      </c>
      <c r="G8" s="385" t="s">
        <v>21</v>
      </c>
      <c r="H8" s="413"/>
      <c r="I8" s="414"/>
      <c r="J8" s="407"/>
      <c r="K8" s="19">
        <f>Speeds!I34</f>
        <v>13</v>
      </c>
      <c r="L8" s="367" t="s">
        <v>21</v>
      </c>
      <c r="M8" s="402"/>
      <c r="N8" s="410"/>
      <c r="O8" s="411"/>
      <c r="P8" s="9">
        <f>Speeds!I37</f>
        <v>12</v>
      </c>
      <c r="Q8" s="367" t="s">
        <v>21</v>
      </c>
      <c r="R8" s="402"/>
      <c r="S8" s="410"/>
      <c r="T8" s="411"/>
      <c r="U8" s="9">
        <f>Speeds!I40</f>
        <v>11</v>
      </c>
      <c r="V8" s="367" t="s">
        <v>21</v>
      </c>
      <c r="W8" s="402"/>
      <c r="X8" s="410"/>
      <c r="Y8" s="411"/>
    </row>
    <row r="9" spans="2:25" ht="20.100000000000001" customHeight="1" thickBot="1" x14ac:dyDescent="0.25">
      <c r="B9" s="384" t="s">
        <v>4</v>
      </c>
      <c r="C9" s="392"/>
      <c r="D9" s="392"/>
      <c r="E9" s="441"/>
      <c r="F9" s="209">
        <f>Speeds!I32</f>
        <v>15</v>
      </c>
      <c r="G9" s="385" t="s">
        <v>21</v>
      </c>
      <c r="H9" s="413"/>
      <c r="I9" s="414"/>
      <c r="J9" s="407"/>
      <c r="K9" s="19">
        <f>Speeds!I35</f>
        <v>10</v>
      </c>
      <c r="L9" s="369" t="s">
        <v>21</v>
      </c>
      <c r="M9" s="420"/>
      <c r="N9" s="410"/>
      <c r="O9" s="411"/>
      <c r="P9" s="9">
        <f>Speeds!I38</f>
        <v>8</v>
      </c>
      <c r="Q9" s="369" t="s">
        <v>21</v>
      </c>
      <c r="R9" s="420"/>
      <c r="S9" s="410"/>
      <c r="T9" s="411"/>
      <c r="U9" s="19">
        <f>Speeds!I41</f>
        <v>9</v>
      </c>
      <c r="V9" s="369" t="s">
        <v>21</v>
      </c>
      <c r="W9" s="420"/>
      <c r="X9" s="410"/>
      <c r="Y9" s="411"/>
    </row>
    <row r="10" spans="2:25" ht="30" customHeight="1" thickBot="1" x14ac:dyDescent="0.25">
      <c r="B10" s="173" t="s">
        <v>108</v>
      </c>
      <c r="C10" s="185" t="s">
        <v>105</v>
      </c>
      <c r="D10" s="184" t="s">
        <v>107</v>
      </c>
      <c r="E10" s="241" t="s">
        <v>106</v>
      </c>
      <c r="F10" s="240" t="s">
        <v>70</v>
      </c>
      <c r="G10" s="122" t="s">
        <v>71</v>
      </c>
      <c r="H10" s="122" t="s">
        <v>72</v>
      </c>
      <c r="I10" s="414"/>
      <c r="J10" s="408"/>
      <c r="K10" s="123" t="s">
        <v>70</v>
      </c>
      <c r="L10" s="122" t="s">
        <v>71</v>
      </c>
      <c r="M10" s="122" t="s">
        <v>72</v>
      </c>
      <c r="N10" s="410"/>
      <c r="O10" s="412"/>
      <c r="P10" s="123" t="s">
        <v>70</v>
      </c>
      <c r="Q10" s="122" t="s">
        <v>71</v>
      </c>
      <c r="R10" s="122" t="s">
        <v>72</v>
      </c>
      <c r="S10" s="410"/>
      <c r="T10" s="412"/>
      <c r="U10" s="123" t="s">
        <v>70</v>
      </c>
      <c r="V10" s="122" t="s">
        <v>71</v>
      </c>
      <c r="W10" s="122" t="s">
        <v>72</v>
      </c>
      <c r="X10" s="410"/>
      <c r="Y10" s="412"/>
    </row>
    <row r="11" spans="2:25" s="205" customFormat="1" ht="20.100000000000001" customHeight="1" x14ac:dyDescent="0.2">
      <c r="B11" s="174">
        <v>0.2</v>
      </c>
      <c r="C11" s="239">
        <f>MROUND(B11*1852,5)</f>
        <v>370</v>
      </c>
      <c r="D11" s="238">
        <f t="shared" ref="D11:D21" si="0">B11*0.25</f>
        <v>0.05</v>
      </c>
      <c r="E11" s="237">
        <f>MROUND(D11*1852,5)</f>
        <v>95</v>
      </c>
      <c r="F11" s="39">
        <f t="shared" ref="F11:F21" si="1">(0.05+$D11)*$F$7+$B11*$F$7+J11+I11+F28+J11+H28</f>
        <v>24.620000000000005</v>
      </c>
      <c r="G11" s="40">
        <f t="shared" ref="G11:G21" si="2">F11+I11+J11</f>
        <v>33.620000000000005</v>
      </c>
      <c r="H11" s="40">
        <f t="shared" ref="H11:H21" si="3">G11+I11+J11</f>
        <v>42.620000000000005</v>
      </c>
      <c r="I11" s="40">
        <f t="shared" ref="I11:I21" si="4">B11*$F$7</f>
        <v>5.2</v>
      </c>
      <c r="J11" s="41">
        <f t="shared" ref="J11:J21" si="5">B11*$F$8</f>
        <v>3.8000000000000003</v>
      </c>
      <c r="K11" s="39">
        <f t="shared" ref="K11:K21" si="6">(0.05+$D11)*$K$7+B11*$K$7+O11+N11+I28+O11+K28</f>
        <v>19.880000000000003</v>
      </c>
      <c r="L11" s="40">
        <f t="shared" ref="L11:L21" si="7">K11+N11+O11</f>
        <v>27.280000000000005</v>
      </c>
      <c r="M11" s="40">
        <f t="shared" ref="M11:M21" si="8">L11+N11+O11</f>
        <v>34.680000000000007</v>
      </c>
      <c r="N11" s="40">
        <f t="shared" ref="N11:N21" si="9">B11*$K$7</f>
        <v>4.8000000000000007</v>
      </c>
      <c r="O11" s="41">
        <f t="shared" ref="O11:O21" si="10">B11*$K$8</f>
        <v>2.6</v>
      </c>
      <c r="P11" s="39">
        <f t="shared" ref="P11:P21" si="11">(0.05+$D11)*$P$7+B11*$P$7+T11+S11+L28+T11+N28</f>
        <v>18.443999999999999</v>
      </c>
      <c r="Q11" s="40">
        <f t="shared" ref="Q11:Q21" si="12">P11+S11+T11</f>
        <v>25.444000000000003</v>
      </c>
      <c r="R11" s="40">
        <f t="shared" ref="R11:R21" si="13">Q11+S11+T11</f>
        <v>32.444000000000003</v>
      </c>
      <c r="S11" s="40">
        <f t="shared" ref="S11:S21" si="14">B11*$P$7</f>
        <v>4.6000000000000005</v>
      </c>
      <c r="T11" s="41">
        <f t="shared" ref="T11:T21" si="15">B11*$P$8</f>
        <v>2.4000000000000004</v>
      </c>
      <c r="U11" s="39">
        <f t="shared" ref="U11:U21" si="16">(0.05+$D11)*$U$7+B11*$U$7+Y11+X11+O28+Y11+Q28</f>
        <v>19.311999999999998</v>
      </c>
      <c r="V11" s="40">
        <f t="shared" ref="V11:V21" si="17">U11+X11+Y11</f>
        <v>26.511999999999997</v>
      </c>
      <c r="W11" s="40">
        <f t="shared" ref="W11:W21" si="18">V11+X11+Y11</f>
        <v>33.711999999999996</v>
      </c>
      <c r="X11" s="42">
        <f t="shared" ref="X11:X21" si="19">B11*$U$7</f>
        <v>5</v>
      </c>
      <c r="Y11" s="43">
        <f t="shared" ref="Y11:Y21" si="20">B11*$U$8</f>
        <v>2.2000000000000002</v>
      </c>
    </row>
    <row r="12" spans="2:25" s="205" customFormat="1" ht="20.100000000000001" customHeight="1" x14ac:dyDescent="0.2">
      <c r="B12" s="175">
        <v>0.25</v>
      </c>
      <c r="C12" s="234">
        <f t="shared" ref="C12:C21" si="21">MROUND(B12*1852,5)</f>
        <v>465</v>
      </c>
      <c r="D12" s="236">
        <f t="shared" si="0"/>
        <v>6.25E-2</v>
      </c>
      <c r="E12" s="230">
        <f t="shared" ref="E12:E21" si="22">MROUND(D12*1852,5)</f>
        <v>115</v>
      </c>
      <c r="F12" s="44">
        <f t="shared" si="1"/>
        <v>30.45</v>
      </c>
      <c r="G12" s="45">
        <f t="shared" si="2"/>
        <v>41.7</v>
      </c>
      <c r="H12" s="45">
        <f t="shared" si="3"/>
        <v>52.95</v>
      </c>
      <c r="I12" s="45">
        <f t="shared" si="4"/>
        <v>6.5</v>
      </c>
      <c r="J12" s="46">
        <f t="shared" si="5"/>
        <v>4.75</v>
      </c>
      <c r="K12" s="44">
        <f t="shared" si="6"/>
        <v>24.55</v>
      </c>
      <c r="L12" s="45">
        <f t="shared" si="7"/>
        <v>33.799999999999997</v>
      </c>
      <c r="M12" s="45">
        <f t="shared" si="8"/>
        <v>43.05</v>
      </c>
      <c r="N12" s="45">
        <f t="shared" si="9"/>
        <v>6</v>
      </c>
      <c r="O12" s="46">
        <f t="shared" si="10"/>
        <v>3.25</v>
      </c>
      <c r="P12" s="44">
        <f t="shared" si="11"/>
        <v>22.767499999999998</v>
      </c>
      <c r="Q12" s="45">
        <f t="shared" si="12"/>
        <v>31.517499999999998</v>
      </c>
      <c r="R12" s="45">
        <f t="shared" si="13"/>
        <v>40.267499999999998</v>
      </c>
      <c r="S12" s="45">
        <f t="shared" si="14"/>
        <v>5.75</v>
      </c>
      <c r="T12" s="46">
        <f t="shared" si="15"/>
        <v>3</v>
      </c>
      <c r="U12" s="44">
        <f t="shared" si="16"/>
        <v>23.827500000000001</v>
      </c>
      <c r="V12" s="45">
        <f t="shared" si="17"/>
        <v>32.827500000000001</v>
      </c>
      <c r="W12" s="45">
        <f t="shared" si="18"/>
        <v>41.827500000000001</v>
      </c>
      <c r="X12" s="47">
        <f t="shared" si="19"/>
        <v>6.25</v>
      </c>
      <c r="Y12" s="48">
        <f t="shared" si="20"/>
        <v>2.75</v>
      </c>
    </row>
    <row r="13" spans="2:25" s="205" customFormat="1" ht="20.100000000000001" customHeight="1" x14ac:dyDescent="0.2">
      <c r="B13" s="175">
        <v>0.3</v>
      </c>
      <c r="C13" s="234">
        <f t="shared" si="21"/>
        <v>555</v>
      </c>
      <c r="D13" s="236">
        <f t="shared" si="0"/>
        <v>7.4999999999999997E-2</v>
      </c>
      <c r="E13" s="230">
        <f t="shared" si="22"/>
        <v>140</v>
      </c>
      <c r="F13" s="44">
        <f t="shared" si="1"/>
        <v>36.28</v>
      </c>
      <c r="G13" s="45">
        <f t="shared" si="2"/>
        <v>49.78</v>
      </c>
      <c r="H13" s="45">
        <f t="shared" si="3"/>
        <v>63.28</v>
      </c>
      <c r="I13" s="45">
        <f t="shared" si="4"/>
        <v>7.8</v>
      </c>
      <c r="J13" s="46">
        <f t="shared" si="5"/>
        <v>5.7</v>
      </c>
      <c r="K13" s="44">
        <f t="shared" si="6"/>
        <v>29.22</v>
      </c>
      <c r="L13" s="45">
        <f t="shared" si="7"/>
        <v>40.32</v>
      </c>
      <c r="M13" s="45">
        <f t="shared" si="8"/>
        <v>51.419999999999995</v>
      </c>
      <c r="N13" s="45">
        <f t="shared" si="9"/>
        <v>7.1999999999999993</v>
      </c>
      <c r="O13" s="46">
        <f t="shared" si="10"/>
        <v>3.9</v>
      </c>
      <c r="P13" s="44">
        <f t="shared" si="11"/>
        <v>27.090999999999998</v>
      </c>
      <c r="Q13" s="45">
        <f t="shared" si="12"/>
        <v>37.591000000000001</v>
      </c>
      <c r="R13" s="45">
        <f t="shared" si="13"/>
        <v>48.091000000000001</v>
      </c>
      <c r="S13" s="45">
        <f t="shared" si="14"/>
        <v>6.8999999999999995</v>
      </c>
      <c r="T13" s="46">
        <f t="shared" si="15"/>
        <v>3.5999999999999996</v>
      </c>
      <c r="U13" s="44">
        <f t="shared" si="16"/>
        <v>28.343000000000004</v>
      </c>
      <c r="V13" s="45">
        <f t="shared" si="17"/>
        <v>39.143000000000001</v>
      </c>
      <c r="W13" s="45">
        <f t="shared" si="18"/>
        <v>49.942999999999998</v>
      </c>
      <c r="X13" s="47">
        <f t="shared" si="19"/>
        <v>7.5</v>
      </c>
      <c r="Y13" s="48">
        <f t="shared" si="20"/>
        <v>3.3</v>
      </c>
    </row>
    <row r="14" spans="2:25" s="205" customFormat="1" ht="20.100000000000001" customHeight="1" x14ac:dyDescent="0.2">
      <c r="B14" s="175">
        <v>0.35</v>
      </c>
      <c r="C14" s="234">
        <f t="shared" si="21"/>
        <v>650</v>
      </c>
      <c r="D14" s="236">
        <f t="shared" si="0"/>
        <v>8.7499999999999994E-2</v>
      </c>
      <c r="E14" s="230">
        <f t="shared" si="22"/>
        <v>160</v>
      </c>
      <c r="F14" s="44">
        <f t="shared" si="1"/>
        <v>42.109999999999992</v>
      </c>
      <c r="G14" s="45">
        <f t="shared" si="2"/>
        <v>57.859999999999992</v>
      </c>
      <c r="H14" s="45">
        <f t="shared" si="3"/>
        <v>73.61</v>
      </c>
      <c r="I14" s="45">
        <f t="shared" si="4"/>
        <v>9.1</v>
      </c>
      <c r="J14" s="46">
        <f t="shared" si="5"/>
        <v>6.6499999999999995</v>
      </c>
      <c r="K14" s="44">
        <f t="shared" si="6"/>
        <v>33.89</v>
      </c>
      <c r="L14" s="45">
        <f t="shared" si="7"/>
        <v>46.839999999999996</v>
      </c>
      <c r="M14" s="45">
        <f t="shared" si="8"/>
        <v>59.789999999999992</v>
      </c>
      <c r="N14" s="45">
        <f t="shared" si="9"/>
        <v>8.3999999999999986</v>
      </c>
      <c r="O14" s="46">
        <f t="shared" si="10"/>
        <v>4.55</v>
      </c>
      <c r="P14" s="44">
        <f t="shared" si="11"/>
        <v>31.4145</v>
      </c>
      <c r="Q14" s="45">
        <f t="shared" si="12"/>
        <v>43.664500000000004</v>
      </c>
      <c r="R14" s="45">
        <f t="shared" si="13"/>
        <v>55.914500000000004</v>
      </c>
      <c r="S14" s="45">
        <f t="shared" si="14"/>
        <v>8.0499999999999989</v>
      </c>
      <c r="T14" s="46">
        <f t="shared" si="15"/>
        <v>4.1999999999999993</v>
      </c>
      <c r="U14" s="44">
        <f t="shared" si="16"/>
        <v>32.858500000000006</v>
      </c>
      <c r="V14" s="45">
        <f t="shared" si="17"/>
        <v>45.458500000000008</v>
      </c>
      <c r="W14" s="45">
        <f t="shared" si="18"/>
        <v>58.058500000000009</v>
      </c>
      <c r="X14" s="47">
        <f t="shared" si="19"/>
        <v>8.75</v>
      </c>
      <c r="Y14" s="48">
        <f t="shared" si="20"/>
        <v>3.8499999999999996</v>
      </c>
    </row>
    <row r="15" spans="2:25" s="205" customFormat="1" ht="20.100000000000001" customHeight="1" x14ac:dyDescent="0.2">
      <c r="B15" s="175">
        <v>0.4</v>
      </c>
      <c r="C15" s="234">
        <f t="shared" si="21"/>
        <v>740</v>
      </c>
      <c r="D15" s="236">
        <f t="shared" si="0"/>
        <v>0.1</v>
      </c>
      <c r="E15" s="230">
        <f t="shared" si="22"/>
        <v>185</v>
      </c>
      <c r="F15" s="44">
        <f t="shared" si="1"/>
        <v>47.940000000000012</v>
      </c>
      <c r="G15" s="45">
        <f t="shared" si="2"/>
        <v>65.940000000000012</v>
      </c>
      <c r="H15" s="45">
        <f t="shared" si="3"/>
        <v>83.940000000000012</v>
      </c>
      <c r="I15" s="45">
        <f t="shared" si="4"/>
        <v>10.4</v>
      </c>
      <c r="J15" s="46">
        <f t="shared" si="5"/>
        <v>7.6000000000000005</v>
      </c>
      <c r="K15" s="44">
        <f t="shared" si="6"/>
        <v>38.56</v>
      </c>
      <c r="L15" s="45">
        <f t="shared" si="7"/>
        <v>53.360000000000007</v>
      </c>
      <c r="M15" s="45">
        <f t="shared" si="8"/>
        <v>68.160000000000011</v>
      </c>
      <c r="N15" s="45">
        <f t="shared" si="9"/>
        <v>9.6000000000000014</v>
      </c>
      <c r="O15" s="46">
        <f t="shared" si="10"/>
        <v>5.2</v>
      </c>
      <c r="P15" s="44">
        <f t="shared" si="11"/>
        <v>35.738000000000007</v>
      </c>
      <c r="Q15" s="45">
        <f t="shared" si="12"/>
        <v>49.738000000000014</v>
      </c>
      <c r="R15" s="45">
        <f t="shared" si="13"/>
        <v>63.738000000000014</v>
      </c>
      <c r="S15" s="45">
        <f t="shared" si="14"/>
        <v>9.2000000000000011</v>
      </c>
      <c r="T15" s="46">
        <f t="shared" si="15"/>
        <v>4.8000000000000007</v>
      </c>
      <c r="U15" s="44">
        <f t="shared" si="16"/>
        <v>37.373999999999995</v>
      </c>
      <c r="V15" s="45">
        <f t="shared" si="17"/>
        <v>51.773999999999994</v>
      </c>
      <c r="W15" s="45">
        <f t="shared" si="18"/>
        <v>66.173999999999992</v>
      </c>
      <c r="X15" s="47">
        <f t="shared" si="19"/>
        <v>10</v>
      </c>
      <c r="Y15" s="48">
        <f t="shared" si="20"/>
        <v>4.4000000000000004</v>
      </c>
    </row>
    <row r="16" spans="2:25" s="205" customFormat="1" ht="20.100000000000001" customHeight="1" x14ac:dyDescent="0.2">
      <c r="B16" s="175">
        <v>0.45</v>
      </c>
      <c r="C16" s="234">
        <f t="shared" si="21"/>
        <v>835</v>
      </c>
      <c r="D16" s="235">
        <f t="shared" si="0"/>
        <v>0.1125</v>
      </c>
      <c r="E16" s="230">
        <f t="shared" si="22"/>
        <v>210</v>
      </c>
      <c r="F16" s="106">
        <f t="shared" si="1"/>
        <v>53.77</v>
      </c>
      <c r="G16" s="107">
        <f t="shared" si="2"/>
        <v>74.02</v>
      </c>
      <c r="H16" s="107">
        <f t="shared" si="3"/>
        <v>94.27</v>
      </c>
      <c r="I16" s="107">
        <f t="shared" si="4"/>
        <v>11.700000000000001</v>
      </c>
      <c r="J16" s="108">
        <f t="shared" si="5"/>
        <v>8.5500000000000007</v>
      </c>
      <c r="K16" s="106">
        <f t="shared" si="6"/>
        <v>43.230000000000004</v>
      </c>
      <c r="L16" s="107">
        <f t="shared" si="7"/>
        <v>59.88</v>
      </c>
      <c r="M16" s="107">
        <f t="shared" si="8"/>
        <v>76.53</v>
      </c>
      <c r="N16" s="107">
        <f t="shared" si="9"/>
        <v>10.8</v>
      </c>
      <c r="O16" s="108">
        <f t="shared" si="10"/>
        <v>5.8500000000000005</v>
      </c>
      <c r="P16" s="106">
        <f t="shared" si="11"/>
        <v>40.061499999999995</v>
      </c>
      <c r="Q16" s="107">
        <f t="shared" si="12"/>
        <v>55.811499999999995</v>
      </c>
      <c r="R16" s="107">
        <f t="shared" si="13"/>
        <v>71.561499999999995</v>
      </c>
      <c r="S16" s="107">
        <f t="shared" si="14"/>
        <v>10.35</v>
      </c>
      <c r="T16" s="108">
        <f t="shared" si="15"/>
        <v>5.4</v>
      </c>
      <c r="U16" s="106">
        <f t="shared" si="16"/>
        <v>41.889500000000005</v>
      </c>
      <c r="V16" s="107">
        <f t="shared" si="17"/>
        <v>58.089500000000008</v>
      </c>
      <c r="W16" s="107">
        <f t="shared" si="18"/>
        <v>74.289500000000018</v>
      </c>
      <c r="X16" s="109">
        <f t="shared" si="19"/>
        <v>11.25</v>
      </c>
      <c r="Y16" s="110">
        <f t="shared" si="20"/>
        <v>4.95</v>
      </c>
    </row>
    <row r="17" spans="2:25" s="205" customFormat="1" ht="20.100000000000001" customHeight="1" x14ac:dyDescent="0.2">
      <c r="B17" s="175">
        <v>0.5</v>
      </c>
      <c r="C17" s="234">
        <f t="shared" si="21"/>
        <v>925</v>
      </c>
      <c r="D17" s="235">
        <f t="shared" si="0"/>
        <v>0.125</v>
      </c>
      <c r="E17" s="230">
        <f t="shared" si="22"/>
        <v>230</v>
      </c>
      <c r="F17" s="106">
        <f t="shared" si="1"/>
        <v>59.599999999999994</v>
      </c>
      <c r="G17" s="107">
        <f t="shared" si="2"/>
        <v>82.1</v>
      </c>
      <c r="H17" s="107">
        <f t="shared" si="3"/>
        <v>104.6</v>
      </c>
      <c r="I17" s="107">
        <f t="shared" si="4"/>
        <v>13</v>
      </c>
      <c r="J17" s="108">
        <f t="shared" si="5"/>
        <v>9.5</v>
      </c>
      <c r="K17" s="106">
        <f t="shared" si="6"/>
        <v>47.900000000000006</v>
      </c>
      <c r="L17" s="107">
        <f t="shared" si="7"/>
        <v>66.400000000000006</v>
      </c>
      <c r="M17" s="107">
        <f t="shared" si="8"/>
        <v>84.9</v>
      </c>
      <c r="N17" s="107">
        <f t="shared" si="9"/>
        <v>12</v>
      </c>
      <c r="O17" s="108">
        <f t="shared" si="10"/>
        <v>6.5</v>
      </c>
      <c r="P17" s="106">
        <f t="shared" si="11"/>
        <v>44.384999999999998</v>
      </c>
      <c r="Q17" s="107">
        <f t="shared" si="12"/>
        <v>61.884999999999998</v>
      </c>
      <c r="R17" s="107">
        <f t="shared" si="13"/>
        <v>79.384999999999991</v>
      </c>
      <c r="S17" s="107">
        <f t="shared" si="14"/>
        <v>11.5</v>
      </c>
      <c r="T17" s="108">
        <f t="shared" si="15"/>
        <v>6</v>
      </c>
      <c r="U17" s="106">
        <f t="shared" si="16"/>
        <v>46.405000000000001</v>
      </c>
      <c r="V17" s="107">
        <f t="shared" si="17"/>
        <v>64.405000000000001</v>
      </c>
      <c r="W17" s="107">
        <f t="shared" si="18"/>
        <v>82.405000000000001</v>
      </c>
      <c r="X17" s="109">
        <f t="shared" si="19"/>
        <v>12.5</v>
      </c>
      <c r="Y17" s="110">
        <f t="shared" si="20"/>
        <v>5.5</v>
      </c>
    </row>
    <row r="18" spans="2:25" s="205" customFormat="1" ht="20.100000000000001" customHeight="1" x14ac:dyDescent="0.2">
      <c r="B18" s="175">
        <v>0.55000000000000004</v>
      </c>
      <c r="C18" s="234">
        <f t="shared" si="21"/>
        <v>1020</v>
      </c>
      <c r="D18" s="233">
        <f t="shared" si="0"/>
        <v>0.13750000000000001</v>
      </c>
      <c r="E18" s="230">
        <f t="shared" si="22"/>
        <v>255</v>
      </c>
      <c r="F18" s="106">
        <f t="shared" si="1"/>
        <v>65.430000000000007</v>
      </c>
      <c r="G18" s="107">
        <f t="shared" si="2"/>
        <v>90.18</v>
      </c>
      <c r="H18" s="107">
        <f t="shared" si="3"/>
        <v>114.93</v>
      </c>
      <c r="I18" s="107">
        <f t="shared" si="4"/>
        <v>14.3</v>
      </c>
      <c r="J18" s="108">
        <f t="shared" si="5"/>
        <v>10.450000000000001</v>
      </c>
      <c r="K18" s="106">
        <f t="shared" si="6"/>
        <v>52.570000000000007</v>
      </c>
      <c r="L18" s="107">
        <f t="shared" si="7"/>
        <v>72.920000000000016</v>
      </c>
      <c r="M18" s="107">
        <f t="shared" si="8"/>
        <v>93.270000000000024</v>
      </c>
      <c r="N18" s="107">
        <f t="shared" si="9"/>
        <v>13.200000000000001</v>
      </c>
      <c r="O18" s="108">
        <f t="shared" si="10"/>
        <v>7.15</v>
      </c>
      <c r="P18" s="106">
        <f t="shared" si="11"/>
        <v>48.708500000000001</v>
      </c>
      <c r="Q18" s="107">
        <f t="shared" si="12"/>
        <v>67.958500000000001</v>
      </c>
      <c r="R18" s="107">
        <f t="shared" si="13"/>
        <v>87.208500000000001</v>
      </c>
      <c r="S18" s="107">
        <f t="shared" si="14"/>
        <v>12.65</v>
      </c>
      <c r="T18" s="108">
        <f t="shared" si="15"/>
        <v>6.6000000000000005</v>
      </c>
      <c r="U18" s="106">
        <f t="shared" si="16"/>
        <v>50.920499999999997</v>
      </c>
      <c r="V18" s="107">
        <f t="shared" si="17"/>
        <v>70.720500000000001</v>
      </c>
      <c r="W18" s="107">
        <f t="shared" si="18"/>
        <v>90.520499999999998</v>
      </c>
      <c r="X18" s="109">
        <f t="shared" si="19"/>
        <v>13.750000000000002</v>
      </c>
      <c r="Y18" s="110">
        <f t="shared" si="20"/>
        <v>6.0500000000000007</v>
      </c>
    </row>
    <row r="19" spans="2:25" s="205" customFormat="1" ht="20.100000000000001" customHeight="1" x14ac:dyDescent="0.2">
      <c r="B19" s="175">
        <v>0.6</v>
      </c>
      <c r="C19" s="234">
        <f t="shared" si="21"/>
        <v>1110</v>
      </c>
      <c r="D19" s="233">
        <f t="shared" si="0"/>
        <v>0.15</v>
      </c>
      <c r="E19" s="230">
        <f t="shared" si="22"/>
        <v>280</v>
      </c>
      <c r="F19" s="106">
        <f t="shared" si="1"/>
        <v>71.260000000000005</v>
      </c>
      <c r="G19" s="107">
        <f t="shared" si="2"/>
        <v>98.26</v>
      </c>
      <c r="H19" s="107">
        <f t="shared" si="3"/>
        <v>125.26</v>
      </c>
      <c r="I19" s="107">
        <f t="shared" si="4"/>
        <v>15.6</v>
      </c>
      <c r="J19" s="108">
        <f t="shared" si="5"/>
        <v>11.4</v>
      </c>
      <c r="K19" s="106">
        <f t="shared" si="6"/>
        <v>57.24</v>
      </c>
      <c r="L19" s="107">
        <f t="shared" si="7"/>
        <v>79.44</v>
      </c>
      <c r="M19" s="107">
        <f t="shared" si="8"/>
        <v>101.64</v>
      </c>
      <c r="N19" s="107">
        <f t="shared" si="9"/>
        <v>14.399999999999999</v>
      </c>
      <c r="O19" s="108">
        <f t="shared" si="10"/>
        <v>7.8</v>
      </c>
      <c r="P19" s="106">
        <f t="shared" si="11"/>
        <v>53.032000000000004</v>
      </c>
      <c r="Q19" s="107">
        <f t="shared" si="12"/>
        <v>74.032000000000011</v>
      </c>
      <c r="R19" s="107">
        <f t="shared" si="13"/>
        <v>95.032000000000011</v>
      </c>
      <c r="S19" s="107">
        <f t="shared" si="14"/>
        <v>13.799999999999999</v>
      </c>
      <c r="T19" s="108">
        <f t="shared" si="15"/>
        <v>7.1999999999999993</v>
      </c>
      <c r="U19" s="106">
        <f t="shared" si="16"/>
        <v>55.436000000000007</v>
      </c>
      <c r="V19" s="107">
        <f t="shared" si="17"/>
        <v>77.036000000000001</v>
      </c>
      <c r="W19" s="107">
        <f t="shared" si="18"/>
        <v>98.635999999999996</v>
      </c>
      <c r="X19" s="109">
        <f t="shared" si="19"/>
        <v>15</v>
      </c>
      <c r="Y19" s="110">
        <f t="shared" si="20"/>
        <v>6.6</v>
      </c>
    </row>
    <row r="20" spans="2:25" s="205" customFormat="1" ht="20.100000000000001" customHeight="1" x14ac:dyDescent="0.2">
      <c r="B20" s="179">
        <v>0.65</v>
      </c>
      <c r="C20" s="232">
        <f t="shared" si="21"/>
        <v>1205</v>
      </c>
      <c r="D20" s="231">
        <f t="shared" si="0"/>
        <v>0.16250000000000001</v>
      </c>
      <c r="E20" s="230">
        <f t="shared" si="22"/>
        <v>300</v>
      </c>
      <c r="F20" s="106">
        <f t="shared" si="1"/>
        <v>77.09</v>
      </c>
      <c r="G20" s="107">
        <f t="shared" si="2"/>
        <v>106.34</v>
      </c>
      <c r="H20" s="107">
        <f t="shared" si="3"/>
        <v>135.59</v>
      </c>
      <c r="I20" s="107">
        <f t="shared" si="4"/>
        <v>16.900000000000002</v>
      </c>
      <c r="J20" s="108">
        <f t="shared" si="5"/>
        <v>12.35</v>
      </c>
      <c r="K20" s="106">
        <f t="shared" si="6"/>
        <v>61.910000000000011</v>
      </c>
      <c r="L20" s="107">
        <f t="shared" si="7"/>
        <v>85.960000000000022</v>
      </c>
      <c r="M20" s="107">
        <f t="shared" si="8"/>
        <v>110.01000000000003</v>
      </c>
      <c r="N20" s="107">
        <f t="shared" si="9"/>
        <v>15.600000000000001</v>
      </c>
      <c r="O20" s="108">
        <f t="shared" si="10"/>
        <v>8.4500000000000011</v>
      </c>
      <c r="P20" s="106">
        <f t="shared" si="11"/>
        <v>57.355500000000013</v>
      </c>
      <c r="Q20" s="107">
        <f t="shared" si="12"/>
        <v>80.105500000000006</v>
      </c>
      <c r="R20" s="107">
        <f t="shared" si="13"/>
        <v>102.85550000000001</v>
      </c>
      <c r="S20" s="107">
        <f t="shared" si="14"/>
        <v>14.950000000000001</v>
      </c>
      <c r="T20" s="108">
        <f t="shared" si="15"/>
        <v>7.8000000000000007</v>
      </c>
      <c r="U20" s="106">
        <f t="shared" si="16"/>
        <v>59.951499999999996</v>
      </c>
      <c r="V20" s="107">
        <f t="shared" si="17"/>
        <v>83.351500000000001</v>
      </c>
      <c r="W20" s="107">
        <f t="shared" si="18"/>
        <v>106.75150000000001</v>
      </c>
      <c r="X20" s="109">
        <f t="shared" si="19"/>
        <v>16.25</v>
      </c>
      <c r="Y20" s="110">
        <f t="shared" si="20"/>
        <v>7.15</v>
      </c>
    </row>
    <row r="21" spans="2:25" s="205" customFormat="1" ht="20.100000000000001" customHeight="1" thickBot="1" x14ac:dyDescent="0.25">
      <c r="B21" s="176">
        <v>0.7</v>
      </c>
      <c r="C21" s="229">
        <f t="shared" si="21"/>
        <v>1295</v>
      </c>
      <c r="D21" s="228">
        <f t="shared" si="0"/>
        <v>0.17499999999999999</v>
      </c>
      <c r="E21" s="227">
        <f t="shared" si="22"/>
        <v>325</v>
      </c>
      <c r="F21" s="49">
        <f t="shared" si="1"/>
        <v>82.919999999999987</v>
      </c>
      <c r="G21" s="50">
        <f t="shared" si="2"/>
        <v>114.41999999999999</v>
      </c>
      <c r="H21" s="50">
        <f t="shared" si="3"/>
        <v>145.91999999999999</v>
      </c>
      <c r="I21" s="50">
        <f t="shared" si="4"/>
        <v>18.2</v>
      </c>
      <c r="J21" s="51">
        <f t="shared" si="5"/>
        <v>13.299999999999999</v>
      </c>
      <c r="K21" s="49">
        <f t="shared" si="6"/>
        <v>66.58</v>
      </c>
      <c r="L21" s="50">
        <f t="shared" si="7"/>
        <v>92.47999999999999</v>
      </c>
      <c r="M21" s="50">
        <f t="shared" si="8"/>
        <v>118.37999999999998</v>
      </c>
      <c r="N21" s="50">
        <f t="shared" si="9"/>
        <v>16.799999999999997</v>
      </c>
      <c r="O21" s="51">
        <f t="shared" si="10"/>
        <v>9.1</v>
      </c>
      <c r="P21" s="49">
        <f t="shared" si="11"/>
        <v>61.678999999999995</v>
      </c>
      <c r="Q21" s="50">
        <f t="shared" si="12"/>
        <v>86.179000000000002</v>
      </c>
      <c r="R21" s="50">
        <f t="shared" si="13"/>
        <v>110.679</v>
      </c>
      <c r="S21" s="50">
        <f t="shared" si="14"/>
        <v>16.099999999999998</v>
      </c>
      <c r="T21" s="51">
        <f t="shared" si="15"/>
        <v>8.3999999999999986</v>
      </c>
      <c r="U21" s="49">
        <f t="shared" si="16"/>
        <v>64.467000000000013</v>
      </c>
      <c r="V21" s="52">
        <f t="shared" si="17"/>
        <v>89.667000000000016</v>
      </c>
      <c r="W21" s="50">
        <f t="shared" si="18"/>
        <v>114.86700000000002</v>
      </c>
      <c r="X21" s="53">
        <f t="shared" si="19"/>
        <v>17.5</v>
      </c>
      <c r="Y21" s="54">
        <f t="shared" si="20"/>
        <v>7.6999999999999993</v>
      </c>
    </row>
    <row r="22" spans="2:25" ht="15" customHeight="1" x14ac:dyDescent="0.25">
      <c r="B22" s="1"/>
      <c r="C22" s="1"/>
      <c r="D22" s="1"/>
      <c r="E22" s="2"/>
      <c r="F22" s="3"/>
      <c r="G22" s="3"/>
      <c r="H22" s="3"/>
      <c r="I22" s="3"/>
      <c r="J22" s="3"/>
      <c r="K22" s="3"/>
      <c r="L22" s="3"/>
      <c r="M22" s="3"/>
      <c r="N22" s="3"/>
      <c r="O22" s="3"/>
      <c r="P22" s="3"/>
      <c r="Q22" s="2"/>
      <c r="R22" s="2"/>
      <c r="S22" s="2"/>
      <c r="T22" s="2"/>
      <c r="U22" s="2"/>
      <c r="V22" s="2"/>
      <c r="W22" s="2"/>
      <c r="X22" s="2"/>
      <c r="Y22" s="2"/>
    </row>
    <row r="23" spans="2:25" x14ac:dyDescent="0.2">
      <c r="B23" s="2"/>
      <c r="C23" s="2"/>
      <c r="D23" s="2"/>
      <c r="E23" s="2"/>
      <c r="F23" s="2"/>
      <c r="G23" s="2"/>
      <c r="H23" s="2"/>
      <c r="I23" s="2"/>
      <c r="J23" s="2"/>
      <c r="K23" s="2"/>
      <c r="L23" s="2"/>
      <c r="M23" s="2"/>
      <c r="N23" s="2"/>
      <c r="O23" s="2"/>
      <c r="P23" s="2"/>
      <c r="Q23" s="2"/>
      <c r="R23" s="2"/>
      <c r="S23" s="2"/>
      <c r="T23" s="2"/>
      <c r="U23" s="2"/>
      <c r="V23" s="2"/>
      <c r="W23" s="2"/>
      <c r="X23" s="2"/>
      <c r="Y23" s="2"/>
    </row>
    <row r="24" spans="2:25" x14ac:dyDescent="0.2">
      <c r="B24" s="2"/>
      <c r="C24" s="2"/>
      <c r="D24" s="2"/>
      <c r="E24" s="2"/>
      <c r="F24" s="2"/>
      <c r="G24" s="2"/>
      <c r="H24" s="2"/>
      <c r="I24" s="2"/>
      <c r="J24" s="2"/>
      <c r="K24" s="2"/>
      <c r="L24" s="2"/>
      <c r="M24" s="2"/>
      <c r="N24" s="2"/>
      <c r="O24" s="2"/>
      <c r="P24" s="2"/>
      <c r="Q24" s="2"/>
      <c r="R24" s="2"/>
      <c r="S24" s="2"/>
      <c r="T24" s="2"/>
      <c r="U24" s="2"/>
      <c r="V24" s="2"/>
      <c r="W24" s="2"/>
      <c r="X24" s="2"/>
      <c r="Y24" s="2"/>
    </row>
    <row r="25" spans="2:25" ht="13.5" thickBot="1" x14ac:dyDescent="0.25">
      <c r="B25" s="2"/>
      <c r="C25" s="2"/>
      <c r="D25" s="2"/>
      <c r="E25" s="2"/>
      <c r="F25" s="2"/>
      <c r="G25" s="2"/>
      <c r="H25" s="2"/>
      <c r="I25" s="2"/>
      <c r="J25" s="2"/>
      <c r="K25" s="2"/>
      <c r="L25" s="2"/>
      <c r="M25" s="2"/>
      <c r="N25" s="2"/>
      <c r="O25" s="2"/>
      <c r="P25" s="2"/>
      <c r="Q25" s="2"/>
      <c r="R25" s="2"/>
      <c r="S25" s="2"/>
      <c r="T25" s="2"/>
      <c r="U25" s="2"/>
      <c r="V25" s="2"/>
      <c r="W25" s="2"/>
      <c r="X25" s="2"/>
      <c r="Y25" s="2"/>
    </row>
    <row r="26" spans="2:25" x14ac:dyDescent="0.2">
      <c r="B26" s="353" t="s">
        <v>24</v>
      </c>
      <c r="C26" s="396"/>
      <c r="D26" s="396"/>
      <c r="E26" s="354"/>
      <c r="F26" s="351" t="s">
        <v>8</v>
      </c>
      <c r="G26" s="351"/>
      <c r="H26" s="351"/>
      <c r="I26" s="351" t="s">
        <v>9</v>
      </c>
      <c r="J26" s="351"/>
      <c r="K26" s="351"/>
      <c r="L26" s="351" t="s">
        <v>10</v>
      </c>
      <c r="M26" s="351"/>
      <c r="N26" s="351"/>
      <c r="O26" s="351" t="s">
        <v>11</v>
      </c>
      <c r="P26" s="351"/>
      <c r="Q26" s="352"/>
      <c r="R26" s="2"/>
      <c r="S26" s="2"/>
      <c r="T26" s="2"/>
      <c r="U26" s="2"/>
      <c r="V26" s="2"/>
      <c r="W26" s="2"/>
      <c r="X26" s="2"/>
      <c r="Y26" s="2"/>
    </row>
    <row r="27" spans="2:25" ht="51.75" thickBot="1" x14ac:dyDescent="0.25">
      <c r="B27" s="32" t="s">
        <v>25</v>
      </c>
      <c r="C27" s="226"/>
      <c r="D27" s="226"/>
      <c r="E27" s="33" t="s">
        <v>6</v>
      </c>
      <c r="F27" s="34" t="s">
        <v>5</v>
      </c>
      <c r="G27" s="34" t="s">
        <v>69</v>
      </c>
      <c r="H27" s="34" t="s">
        <v>7</v>
      </c>
      <c r="I27" s="34" t="s">
        <v>5</v>
      </c>
      <c r="J27" s="34"/>
      <c r="K27" s="34" t="s">
        <v>7</v>
      </c>
      <c r="L27" s="34" t="s">
        <v>5</v>
      </c>
      <c r="M27" s="34"/>
      <c r="N27" s="34" t="s">
        <v>7</v>
      </c>
      <c r="O27" s="34" t="s">
        <v>5</v>
      </c>
      <c r="P27" s="34"/>
      <c r="Q27" s="35" t="s">
        <v>7</v>
      </c>
      <c r="R27" s="2"/>
      <c r="S27" s="2"/>
      <c r="T27" s="2"/>
      <c r="U27" s="2"/>
      <c r="V27" s="2"/>
      <c r="W27" s="2"/>
      <c r="X27" s="2"/>
      <c r="Y27" s="2"/>
    </row>
    <row r="28" spans="2:25" x14ac:dyDescent="0.2">
      <c r="B28" s="164">
        <f t="shared" ref="B28:B38" si="23">B11</f>
        <v>0.2</v>
      </c>
      <c r="C28" s="225"/>
      <c r="D28" s="225"/>
      <c r="E28" s="63">
        <f t="shared" ref="E28:E38" si="24">0.67*B28</f>
        <v>0.13400000000000001</v>
      </c>
      <c r="F28" s="30">
        <f t="shared" ref="F28:F38" si="25">E28*($F$9)</f>
        <v>2.0100000000000002</v>
      </c>
      <c r="G28" s="169">
        <f t="shared" ref="G28:G38" si="26">0.67*B28</f>
        <v>0.13400000000000001</v>
      </c>
      <c r="H28" s="30">
        <f t="shared" ref="H28:H38" si="27">G28*$F$9</f>
        <v>2.0100000000000002</v>
      </c>
      <c r="I28" s="30">
        <f t="shared" ref="I28:I38" si="28">E28*($K$9)</f>
        <v>1.34</v>
      </c>
      <c r="J28" s="111"/>
      <c r="K28" s="30">
        <f t="shared" ref="K28:K38" si="29">G28*$K$9</f>
        <v>1.34</v>
      </c>
      <c r="L28" s="30">
        <f t="shared" ref="L28:L38" si="30">E28*($P$9)</f>
        <v>1.0720000000000001</v>
      </c>
      <c r="M28" s="111"/>
      <c r="N28" s="30">
        <f t="shared" ref="N28:N38" si="31">G28*$P$9</f>
        <v>1.0720000000000001</v>
      </c>
      <c r="O28" s="30">
        <f t="shared" ref="O28:O38" si="32">G28*($U$9)</f>
        <v>1.206</v>
      </c>
      <c r="P28" s="111"/>
      <c r="Q28" s="31">
        <f t="shared" ref="Q28:Q38" si="33">G28*$U$9</f>
        <v>1.206</v>
      </c>
      <c r="R28" s="2"/>
      <c r="S28" s="2"/>
      <c r="T28" s="2"/>
      <c r="U28" s="2"/>
      <c r="V28" s="2"/>
      <c r="W28" s="2"/>
      <c r="X28" s="2"/>
      <c r="Y28" s="2"/>
    </row>
    <row r="29" spans="2:25" x14ac:dyDescent="0.2">
      <c r="B29" s="165">
        <f t="shared" si="23"/>
        <v>0.25</v>
      </c>
      <c r="C29" s="224"/>
      <c r="D29" s="224"/>
      <c r="E29" s="64">
        <f t="shared" si="24"/>
        <v>0.16750000000000001</v>
      </c>
      <c r="F29" s="30">
        <f t="shared" si="25"/>
        <v>2.5125000000000002</v>
      </c>
      <c r="G29" s="170">
        <f t="shared" si="26"/>
        <v>0.16750000000000001</v>
      </c>
      <c r="H29" s="30">
        <f t="shared" si="27"/>
        <v>2.5125000000000002</v>
      </c>
      <c r="I29" s="30">
        <f t="shared" si="28"/>
        <v>1.675</v>
      </c>
      <c r="J29" s="112"/>
      <c r="K29" s="30">
        <f t="shared" si="29"/>
        <v>1.675</v>
      </c>
      <c r="L29" s="30">
        <f t="shared" si="30"/>
        <v>1.34</v>
      </c>
      <c r="M29" s="112"/>
      <c r="N29" s="30">
        <f t="shared" si="31"/>
        <v>1.34</v>
      </c>
      <c r="O29" s="30">
        <f t="shared" si="32"/>
        <v>1.5075000000000001</v>
      </c>
      <c r="P29" s="112"/>
      <c r="Q29" s="31">
        <f t="shared" si="33"/>
        <v>1.5075000000000001</v>
      </c>
      <c r="R29" s="2"/>
      <c r="S29" s="2"/>
      <c r="T29" s="2"/>
      <c r="U29" s="2"/>
      <c r="V29" s="2"/>
      <c r="W29" s="2"/>
      <c r="X29" s="2"/>
      <c r="Y29" s="2"/>
    </row>
    <row r="30" spans="2:25" x14ac:dyDescent="0.2">
      <c r="B30" s="165">
        <f t="shared" si="23"/>
        <v>0.3</v>
      </c>
      <c r="C30" s="224"/>
      <c r="D30" s="224"/>
      <c r="E30" s="64">
        <f t="shared" si="24"/>
        <v>0.20100000000000001</v>
      </c>
      <c r="F30" s="30">
        <f t="shared" si="25"/>
        <v>3.0150000000000001</v>
      </c>
      <c r="G30" s="170">
        <f t="shared" si="26"/>
        <v>0.20100000000000001</v>
      </c>
      <c r="H30" s="30">
        <f t="shared" si="27"/>
        <v>3.0150000000000001</v>
      </c>
      <c r="I30" s="30">
        <f t="shared" si="28"/>
        <v>2.0100000000000002</v>
      </c>
      <c r="J30" s="112"/>
      <c r="K30" s="30">
        <f t="shared" si="29"/>
        <v>2.0100000000000002</v>
      </c>
      <c r="L30" s="30">
        <f t="shared" si="30"/>
        <v>1.6080000000000001</v>
      </c>
      <c r="M30" s="112"/>
      <c r="N30" s="30">
        <f t="shared" si="31"/>
        <v>1.6080000000000001</v>
      </c>
      <c r="O30" s="30">
        <f t="shared" si="32"/>
        <v>1.8090000000000002</v>
      </c>
      <c r="P30" s="112"/>
      <c r="Q30" s="31">
        <f t="shared" si="33"/>
        <v>1.8090000000000002</v>
      </c>
      <c r="R30" s="2"/>
      <c r="S30" s="2"/>
      <c r="T30" s="2"/>
      <c r="U30" s="2"/>
      <c r="V30" s="2"/>
      <c r="W30" s="2"/>
      <c r="X30" s="2"/>
      <c r="Y30" s="2"/>
    </row>
    <row r="31" spans="2:25" x14ac:dyDescent="0.2">
      <c r="B31" s="165">
        <f t="shared" si="23"/>
        <v>0.35</v>
      </c>
      <c r="C31" s="224"/>
      <c r="D31" s="224"/>
      <c r="E31" s="64">
        <f t="shared" si="24"/>
        <v>0.23449999999999999</v>
      </c>
      <c r="F31" s="30">
        <f t="shared" si="25"/>
        <v>3.5174999999999996</v>
      </c>
      <c r="G31" s="170">
        <f t="shared" si="26"/>
        <v>0.23449999999999999</v>
      </c>
      <c r="H31" s="30">
        <f t="shared" si="27"/>
        <v>3.5174999999999996</v>
      </c>
      <c r="I31" s="30">
        <f t="shared" si="28"/>
        <v>2.3449999999999998</v>
      </c>
      <c r="J31" s="112"/>
      <c r="K31" s="30">
        <f t="shared" si="29"/>
        <v>2.3449999999999998</v>
      </c>
      <c r="L31" s="30">
        <f t="shared" si="30"/>
        <v>1.8759999999999999</v>
      </c>
      <c r="M31" s="112"/>
      <c r="N31" s="30">
        <f t="shared" si="31"/>
        <v>1.8759999999999999</v>
      </c>
      <c r="O31" s="30">
        <f t="shared" si="32"/>
        <v>2.1105</v>
      </c>
      <c r="P31" s="112"/>
      <c r="Q31" s="31">
        <f t="shared" si="33"/>
        <v>2.1105</v>
      </c>
      <c r="R31" s="2"/>
      <c r="S31" s="2"/>
      <c r="T31" s="2"/>
      <c r="U31" s="2"/>
      <c r="V31" s="2"/>
      <c r="W31" s="2"/>
      <c r="X31" s="2"/>
      <c r="Y31" s="2"/>
    </row>
    <row r="32" spans="2:25" x14ac:dyDescent="0.2">
      <c r="B32" s="165">
        <f t="shared" si="23"/>
        <v>0.4</v>
      </c>
      <c r="C32" s="224"/>
      <c r="D32" s="224"/>
      <c r="E32" s="64">
        <f t="shared" si="24"/>
        <v>0.26800000000000002</v>
      </c>
      <c r="F32" s="30">
        <f t="shared" si="25"/>
        <v>4.0200000000000005</v>
      </c>
      <c r="G32" s="170">
        <f t="shared" si="26"/>
        <v>0.26800000000000002</v>
      </c>
      <c r="H32" s="30">
        <f t="shared" si="27"/>
        <v>4.0200000000000005</v>
      </c>
      <c r="I32" s="30">
        <f t="shared" si="28"/>
        <v>2.68</v>
      </c>
      <c r="J32" s="112"/>
      <c r="K32" s="30">
        <f t="shared" si="29"/>
        <v>2.68</v>
      </c>
      <c r="L32" s="30">
        <f t="shared" si="30"/>
        <v>2.1440000000000001</v>
      </c>
      <c r="M32" s="112"/>
      <c r="N32" s="30">
        <f t="shared" si="31"/>
        <v>2.1440000000000001</v>
      </c>
      <c r="O32" s="30">
        <f t="shared" si="32"/>
        <v>2.4119999999999999</v>
      </c>
      <c r="P32" s="112"/>
      <c r="Q32" s="31">
        <f t="shared" si="33"/>
        <v>2.4119999999999999</v>
      </c>
      <c r="R32" s="2"/>
      <c r="S32" s="2"/>
      <c r="T32" s="2"/>
      <c r="U32" s="2"/>
      <c r="V32" s="2"/>
      <c r="W32" s="2"/>
      <c r="X32" s="2"/>
      <c r="Y32" s="2"/>
    </row>
    <row r="33" spans="2:25" x14ac:dyDescent="0.2">
      <c r="B33" s="166">
        <f t="shared" si="23"/>
        <v>0.45</v>
      </c>
      <c r="C33" s="223"/>
      <c r="D33" s="223"/>
      <c r="E33" s="167">
        <f t="shared" si="24"/>
        <v>0.30150000000000005</v>
      </c>
      <c r="F33" s="20">
        <f t="shared" si="25"/>
        <v>4.5225000000000009</v>
      </c>
      <c r="G33" s="170">
        <f t="shared" si="26"/>
        <v>0.30150000000000005</v>
      </c>
      <c r="H33" s="20">
        <f t="shared" si="27"/>
        <v>4.5225000000000009</v>
      </c>
      <c r="I33" s="20">
        <f t="shared" si="28"/>
        <v>3.0150000000000006</v>
      </c>
      <c r="J33" s="112"/>
      <c r="K33" s="20">
        <f t="shared" si="29"/>
        <v>3.0150000000000006</v>
      </c>
      <c r="L33" s="20">
        <f t="shared" si="30"/>
        <v>2.4120000000000004</v>
      </c>
      <c r="M33" s="112"/>
      <c r="N33" s="20">
        <f t="shared" si="31"/>
        <v>2.4120000000000004</v>
      </c>
      <c r="O33" s="20">
        <f t="shared" si="32"/>
        <v>2.7135000000000002</v>
      </c>
      <c r="P33" s="112"/>
      <c r="Q33" s="120">
        <f t="shared" si="33"/>
        <v>2.7135000000000002</v>
      </c>
      <c r="R33" s="2"/>
      <c r="S33" s="2"/>
      <c r="T33" s="2"/>
      <c r="U33" s="2"/>
      <c r="V33" s="2"/>
      <c r="W33" s="2"/>
      <c r="X33" s="2"/>
      <c r="Y33" s="2"/>
    </row>
    <row r="34" spans="2:25" x14ac:dyDescent="0.2">
      <c r="B34" s="166">
        <f t="shared" si="23"/>
        <v>0.5</v>
      </c>
      <c r="C34" s="223"/>
      <c r="D34" s="223"/>
      <c r="E34" s="167">
        <f t="shared" si="24"/>
        <v>0.33500000000000002</v>
      </c>
      <c r="F34" s="20">
        <f t="shared" si="25"/>
        <v>5.0250000000000004</v>
      </c>
      <c r="G34" s="170">
        <f t="shared" si="26"/>
        <v>0.33500000000000002</v>
      </c>
      <c r="H34" s="20">
        <f t="shared" si="27"/>
        <v>5.0250000000000004</v>
      </c>
      <c r="I34" s="20">
        <f t="shared" si="28"/>
        <v>3.35</v>
      </c>
      <c r="J34" s="112"/>
      <c r="K34" s="20">
        <f t="shared" si="29"/>
        <v>3.35</v>
      </c>
      <c r="L34" s="20">
        <f t="shared" si="30"/>
        <v>2.68</v>
      </c>
      <c r="M34" s="112"/>
      <c r="N34" s="20">
        <f t="shared" si="31"/>
        <v>2.68</v>
      </c>
      <c r="O34" s="20">
        <f t="shared" si="32"/>
        <v>3.0150000000000001</v>
      </c>
      <c r="P34" s="112"/>
      <c r="Q34" s="120">
        <f t="shared" si="33"/>
        <v>3.0150000000000001</v>
      </c>
      <c r="R34" s="2"/>
      <c r="S34" s="2"/>
      <c r="T34" s="2"/>
      <c r="U34" s="2"/>
      <c r="V34" s="2"/>
      <c r="W34" s="2"/>
      <c r="X34" s="2"/>
      <c r="Y34" s="2"/>
    </row>
    <row r="35" spans="2:25" x14ac:dyDescent="0.2">
      <c r="B35" s="166">
        <f t="shared" si="23"/>
        <v>0.55000000000000004</v>
      </c>
      <c r="C35" s="223"/>
      <c r="D35" s="223"/>
      <c r="E35" s="167">
        <f t="shared" si="24"/>
        <v>0.36850000000000005</v>
      </c>
      <c r="F35" s="20">
        <f t="shared" si="25"/>
        <v>5.5275000000000007</v>
      </c>
      <c r="G35" s="170">
        <f t="shared" si="26"/>
        <v>0.36850000000000005</v>
      </c>
      <c r="H35" s="20">
        <f t="shared" si="27"/>
        <v>5.5275000000000007</v>
      </c>
      <c r="I35" s="20">
        <f t="shared" si="28"/>
        <v>3.6850000000000005</v>
      </c>
      <c r="J35" s="112"/>
      <c r="K35" s="20">
        <f t="shared" si="29"/>
        <v>3.6850000000000005</v>
      </c>
      <c r="L35" s="20">
        <f t="shared" si="30"/>
        <v>2.9480000000000004</v>
      </c>
      <c r="M35" s="112"/>
      <c r="N35" s="20">
        <f t="shared" si="31"/>
        <v>2.9480000000000004</v>
      </c>
      <c r="O35" s="20">
        <f t="shared" si="32"/>
        <v>3.3165000000000004</v>
      </c>
      <c r="P35" s="112"/>
      <c r="Q35" s="120">
        <f t="shared" si="33"/>
        <v>3.3165000000000004</v>
      </c>
      <c r="R35" s="2"/>
      <c r="S35" s="2"/>
      <c r="T35" s="2"/>
      <c r="U35" s="2"/>
      <c r="V35" s="2"/>
      <c r="W35" s="2"/>
      <c r="X35" s="2"/>
      <c r="Y35" s="2"/>
    </row>
    <row r="36" spans="2:25" x14ac:dyDescent="0.2">
      <c r="B36" s="166">
        <f t="shared" si="23"/>
        <v>0.6</v>
      </c>
      <c r="C36" s="223"/>
      <c r="D36" s="223"/>
      <c r="E36" s="167">
        <f t="shared" si="24"/>
        <v>0.40200000000000002</v>
      </c>
      <c r="F36" s="20">
        <f t="shared" si="25"/>
        <v>6.03</v>
      </c>
      <c r="G36" s="170">
        <f t="shared" si="26"/>
        <v>0.40200000000000002</v>
      </c>
      <c r="H36" s="20">
        <f t="shared" si="27"/>
        <v>6.03</v>
      </c>
      <c r="I36" s="20">
        <f t="shared" si="28"/>
        <v>4.0200000000000005</v>
      </c>
      <c r="J36" s="112"/>
      <c r="K36" s="20">
        <f t="shared" si="29"/>
        <v>4.0200000000000005</v>
      </c>
      <c r="L36" s="20">
        <f t="shared" si="30"/>
        <v>3.2160000000000002</v>
      </c>
      <c r="M36" s="112"/>
      <c r="N36" s="20">
        <f t="shared" si="31"/>
        <v>3.2160000000000002</v>
      </c>
      <c r="O36" s="20">
        <f t="shared" si="32"/>
        <v>3.6180000000000003</v>
      </c>
      <c r="P36" s="112"/>
      <c r="Q36" s="120">
        <f t="shared" si="33"/>
        <v>3.6180000000000003</v>
      </c>
      <c r="R36" s="2"/>
      <c r="S36" s="2"/>
      <c r="T36" s="2"/>
      <c r="U36" s="2"/>
      <c r="V36" s="2"/>
      <c r="W36" s="2"/>
      <c r="X36" s="2"/>
      <c r="Y36" s="2"/>
    </row>
    <row r="37" spans="2:25" x14ac:dyDescent="0.2">
      <c r="B37" s="166">
        <f t="shared" si="23"/>
        <v>0.65</v>
      </c>
      <c r="C37" s="223"/>
      <c r="D37" s="223"/>
      <c r="E37" s="167">
        <f t="shared" si="24"/>
        <v>0.43550000000000005</v>
      </c>
      <c r="F37" s="180">
        <f t="shared" si="25"/>
        <v>6.5325000000000006</v>
      </c>
      <c r="G37" s="181">
        <f t="shared" si="26"/>
        <v>0.43550000000000005</v>
      </c>
      <c r="H37" s="180">
        <f t="shared" si="27"/>
        <v>6.5325000000000006</v>
      </c>
      <c r="I37" s="180">
        <f t="shared" si="28"/>
        <v>4.3550000000000004</v>
      </c>
      <c r="J37" s="182"/>
      <c r="K37" s="180">
        <f t="shared" si="29"/>
        <v>4.3550000000000004</v>
      </c>
      <c r="L37" s="180">
        <f t="shared" si="30"/>
        <v>3.4840000000000004</v>
      </c>
      <c r="M37" s="182"/>
      <c r="N37" s="180">
        <f t="shared" si="31"/>
        <v>3.4840000000000004</v>
      </c>
      <c r="O37" s="180">
        <f t="shared" si="32"/>
        <v>3.9195000000000007</v>
      </c>
      <c r="P37" s="182"/>
      <c r="Q37" s="183">
        <f t="shared" si="33"/>
        <v>3.9195000000000007</v>
      </c>
      <c r="R37" s="2"/>
      <c r="S37" s="2"/>
      <c r="T37" s="2"/>
      <c r="U37" s="2"/>
      <c r="V37" s="2"/>
      <c r="W37" s="2"/>
      <c r="X37" s="2"/>
      <c r="Y37" s="2"/>
    </row>
    <row r="38" spans="2:25" ht="13.5" thickBot="1" x14ac:dyDescent="0.25">
      <c r="B38" s="168">
        <f t="shared" si="23"/>
        <v>0.7</v>
      </c>
      <c r="C38" s="222"/>
      <c r="D38" s="222"/>
      <c r="E38" s="66">
        <f t="shared" si="24"/>
        <v>0.46899999999999997</v>
      </c>
      <c r="F38" s="21">
        <f t="shared" si="25"/>
        <v>7.0349999999999993</v>
      </c>
      <c r="G38" s="171">
        <f t="shared" si="26"/>
        <v>0.46899999999999997</v>
      </c>
      <c r="H38" s="21">
        <f t="shared" si="27"/>
        <v>7.0349999999999993</v>
      </c>
      <c r="I38" s="21">
        <f t="shared" si="28"/>
        <v>4.6899999999999995</v>
      </c>
      <c r="J38" s="113"/>
      <c r="K38" s="21">
        <f t="shared" si="29"/>
        <v>4.6899999999999995</v>
      </c>
      <c r="L38" s="21">
        <f t="shared" si="30"/>
        <v>3.7519999999999998</v>
      </c>
      <c r="M38" s="113"/>
      <c r="N38" s="21">
        <f t="shared" si="31"/>
        <v>3.7519999999999998</v>
      </c>
      <c r="O38" s="21">
        <f t="shared" si="32"/>
        <v>4.2210000000000001</v>
      </c>
      <c r="P38" s="113"/>
      <c r="Q38" s="18">
        <f t="shared" si="33"/>
        <v>4.2210000000000001</v>
      </c>
      <c r="R38" s="2"/>
      <c r="S38" s="2"/>
      <c r="T38" s="2"/>
      <c r="U38" s="2"/>
      <c r="V38" s="2"/>
      <c r="W38" s="2"/>
      <c r="X38" s="2"/>
      <c r="Y38" s="2"/>
    </row>
    <row r="39" spans="2:25" x14ac:dyDescent="0.2">
      <c r="B39" s="2"/>
      <c r="C39" s="2"/>
      <c r="D39" s="2"/>
      <c r="E39" s="2"/>
      <c r="F39" s="2"/>
      <c r="G39" s="2"/>
      <c r="H39" s="2"/>
      <c r="I39" s="2"/>
      <c r="J39" s="2"/>
      <c r="K39" s="2"/>
      <c r="L39" s="2"/>
      <c r="M39" s="2"/>
      <c r="N39" s="2"/>
      <c r="O39" s="2"/>
      <c r="P39" s="2"/>
      <c r="Q39" s="2"/>
      <c r="R39" s="2"/>
      <c r="S39" s="2"/>
      <c r="T39" s="2"/>
      <c r="U39" s="2"/>
      <c r="V39" s="2"/>
      <c r="W39" s="2"/>
      <c r="X39" s="2"/>
      <c r="Y39" s="2"/>
    </row>
    <row r="40" spans="2:25" x14ac:dyDescent="0.2">
      <c r="B40" s="2"/>
      <c r="C40" s="2"/>
      <c r="D40" s="2"/>
      <c r="E40" s="2"/>
      <c r="F40" s="2"/>
      <c r="G40" s="2"/>
      <c r="I40" s="8"/>
      <c r="J40" s="2"/>
      <c r="K40" s="2"/>
      <c r="L40" s="2"/>
      <c r="M40" s="8"/>
      <c r="N40" s="2"/>
      <c r="O40" s="2"/>
      <c r="P40" s="2"/>
      <c r="Q40" s="6"/>
      <c r="R40" s="6"/>
      <c r="S40" s="2"/>
      <c r="T40" s="2"/>
      <c r="U40" s="2"/>
      <c r="V40" s="2"/>
      <c r="W40" s="2"/>
      <c r="X40" s="2"/>
      <c r="Y40" s="2"/>
    </row>
    <row r="41" spans="2:25" x14ac:dyDescent="0.2">
      <c r="B41" s="2"/>
      <c r="C41" s="2"/>
      <c r="D41" s="2"/>
      <c r="E41" s="2"/>
      <c r="F41" s="2"/>
      <c r="G41" s="2"/>
      <c r="H41" s="56"/>
      <c r="I41" s="201"/>
      <c r="J41" s="201"/>
      <c r="K41" s="201"/>
      <c r="L41" s="201"/>
      <c r="M41" s="201"/>
      <c r="N41" s="201"/>
      <c r="O41" s="201"/>
      <c r="P41" s="201"/>
      <c r="Q41" s="201"/>
      <c r="R41" s="201"/>
      <c r="S41" s="2"/>
      <c r="T41" s="2"/>
      <c r="U41" s="2"/>
      <c r="V41" s="2"/>
      <c r="W41" s="2"/>
      <c r="X41" s="2"/>
      <c r="Y41" s="2"/>
    </row>
    <row r="42" spans="2:25" x14ac:dyDescent="0.2">
      <c r="B42" s="8" t="s">
        <v>51</v>
      </c>
      <c r="C42" s="8"/>
      <c r="D42" s="8"/>
      <c r="E42" s="2">
        <f>I4*0.95</f>
        <v>42.75</v>
      </c>
      <c r="F42" s="2">
        <f>I4*1.05</f>
        <v>47.25</v>
      </c>
      <c r="G42" s="8" t="s">
        <v>50</v>
      </c>
      <c r="H42" s="201"/>
      <c r="I42" s="201"/>
      <c r="J42" s="201"/>
      <c r="K42" s="201"/>
      <c r="L42" s="201"/>
      <c r="M42" s="201"/>
      <c r="N42" s="201"/>
      <c r="O42" s="201"/>
      <c r="P42" s="201"/>
      <c r="Q42" s="201"/>
      <c r="R42" s="201"/>
      <c r="S42" s="2"/>
      <c r="T42" s="2"/>
      <c r="U42" s="2"/>
      <c r="V42" s="2"/>
      <c r="W42" s="2"/>
      <c r="X42" s="2"/>
      <c r="Y42" s="2"/>
    </row>
    <row r="43" spans="2:25" x14ac:dyDescent="0.2">
      <c r="B43" s="2"/>
      <c r="C43" s="2"/>
      <c r="D43" s="2"/>
      <c r="E43" s="2"/>
      <c r="F43" s="2"/>
      <c r="G43" s="2"/>
      <c r="H43" s="201"/>
      <c r="I43" s="201"/>
      <c r="J43" s="201"/>
      <c r="K43" s="201"/>
      <c r="L43" s="201"/>
      <c r="M43" s="201"/>
      <c r="N43" s="201"/>
      <c r="O43" s="201"/>
      <c r="P43" s="201"/>
      <c r="Q43" s="201"/>
      <c r="R43" s="201"/>
      <c r="S43" s="2"/>
      <c r="T43" s="2"/>
      <c r="U43" s="2"/>
      <c r="V43" s="2"/>
      <c r="W43" s="2"/>
      <c r="X43" s="2"/>
      <c r="Y43" s="2"/>
    </row>
    <row r="44" spans="2:25" x14ac:dyDescent="0.2">
      <c r="B44" s="2"/>
      <c r="C44" s="2"/>
      <c r="D44" s="2"/>
      <c r="E44" s="2"/>
      <c r="F44" s="2"/>
      <c r="G44" s="2"/>
      <c r="H44" s="201"/>
      <c r="I44" s="201"/>
      <c r="J44" s="201"/>
      <c r="K44" s="201"/>
      <c r="L44" s="201"/>
      <c r="M44" s="201"/>
      <c r="N44" s="201"/>
      <c r="O44" s="201"/>
      <c r="P44" s="201"/>
      <c r="Q44" s="201"/>
      <c r="R44" s="201"/>
      <c r="S44" s="2"/>
      <c r="T44" s="2"/>
      <c r="U44" s="2"/>
      <c r="V44" s="2"/>
      <c r="W44" s="2"/>
      <c r="X44" s="2"/>
      <c r="Y44" s="2"/>
    </row>
    <row r="45" spans="2:25" x14ac:dyDescent="0.2">
      <c r="B45" s="2"/>
      <c r="C45" s="2"/>
      <c r="D45" s="2"/>
      <c r="E45" s="2"/>
      <c r="F45" s="2"/>
      <c r="G45" s="2"/>
      <c r="H45" s="201"/>
      <c r="I45" s="201"/>
      <c r="J45" s="201"/>
      <c r="K45" s="201"/>
      <c r="L45" s="201"/>
      <c r="M45" s="201"/>
      <c r="N45" s="201"/>
      <c r="O45" s="201"/>
      <c r="P45" s="201"/>
      <c r="Q45" s="201"/>
      <c r="R45" s="201"/>
      <c r="S45" s="2"/>
      <c r="T45" s="2"/>
      <c r="U45" s="2"/>
      <c r="V45" s="2"/>
      <c r="W45" s="2"/>
      <c r="X45" s="2"/>
      <c r="Y45" s="2"/>
    </row>
    <row r="46" spans="2:25" x14ac:dyDescent="0.2">
      <c r="B46" s="2"/>
      <c r="C46" s="2"/>
      <c r="D46" s="2"/>
      <c r="E46" s="2"/>
      <c r="F46" s="2"/>
      <c r="G46" s="2"/>
      <c r="H46" s="201"/>
      <c r="I46" s="201"/>
      <c r="J46" s="201"/>
      <c r="K46" s="201"/>
      <c r="L46" s="201"/>
      <c r="M46" s="201"/>
      <c r="N46" s="201"/>
      <c r="O46" s="201"/>
      <c r="P46" s="201"/>
      <c r="Q46" s="201"/>
      <c r="R46" s="201"/>
      <c r="S46" s="2"/>
      <c r="T46" s="2"/>
      <c r="U46" s="2"/>
      <c r="V46" s="2"/>
      <c r="W46" s="2"/>
      <c r="X46" s="2"/>
      <c r="Y46" s="2"/>
    </row>
    <row r="47" spans="2:25" x14ac:dyDescent="0.2">
      <c r="B47" s="2"/>
      <c r="C47" s="2"/>
      <c r="D47" s="2"/>
      <c r="E47" s="2"/>
      <c r="F47" s="2"/>
      <c r="G47" s="2"/>
      <c r="H47" s="201"/>
      <c r="I47" s="201"/>
      <c r="J47" s="201"/>
      <c r="K47" s="201"/>
      <c r="L47" s="201"/>
      <c r="M47" s="201"/>
      <c r="N47" s="201"/>
      <c r="O47" s="201"/>
      <c r="P47" s="201"/>
      <c r="Q47" s="201"/>
      <c r="R47" s="201"/>
      <c r="S47" s="2"/>
      <c r="T47" s="2"/>
      <c r="U47" s="2"/>
      <c r="V47" s="2"/>
      <c r="W47" s="2"/>
      <c r="X47" s="2"/>
      <c r="Y47" s="2"/>
    </row>
  </sheetData>
  <mergeCells count="34">
    <mergeCell ref="T7:T10"/>
    <mergeCell ref="V7:W7"/>
    <mergeCell ref="X7:X10"/>
    <mergeCell ref="B26:E26"/>
    <mergeCell ref="F26:H26"/>
    <mergeCell ref="I26:K26"/>
    <mergeCell ref="L26:N26"/>
    <mergeCell ref="O26:Q26"/>
    <mergeCell ref="N7:N10"/>
    <mergeCell ref="O7:O10"/>
    <mergeCell ref="Q7:R7"/>
    <mergeCell ref="S7:S10"/>
    <mergeCell ref="Y7:Y10"/>
    <mergeCell ref="B8:E8"/>
    <mergeCell ref="G8:H8"/>
    <mergeCell ref="L8:M8"/>
    <mergeCell ref="Q8:R8"/>
    <mergeCell ref="V8:W8"/>
    <mergeCell ref="B9:E9"/>
    <mergeCell ref="G9:H9"/>
    <mergeCell ref="L9:M9"/>
    <mergeCell ref="Q9:R9"/>
    <mergeCell ref="V9:W9"/>
    <mergeCell ref="B7:E7"/>
    <mergeCell ref="G7:H7"/>
    <mergeCell ref="I7:I10"/>
    <mergeCell ref="J7:J10"/>
    <mergeCell ref="L7:M7"/>
    <mergeCell ref="M1:Y4"/>
    <mergeCell ref="B6:E6"/>
    <mergeCell ref="F6:J6"/>
    <mergeCell ref="K6:O6"/>
    <mergeCell ref="P6:T6"/>
    <mergeCell ref="U6:Y6"/>
  </mergeCells>
  <conditionalFormatting sqref="S11:T21 I11:J21 N11:O21 X11:Y21">
    <cfRule type="cellIs" dxfId="39" priority="4" stopIfTrue="1" operator="between">
      <formula>$R$5</formula>
      <formula>$V$5</formula>
    </cfRule>
  </conditionalFormatting>
  <conditionalFormatting sqref="H5:V5 E4:G5">
    <cfRule type="cellIs" dxfId="38" priority="3" stopIfTrue="1" operator="between">
      <formula>$R$5</formula>
      <formula>$V$5</formula>
    </cfRule>
  </conditionalFormatting>
  <conditionalFormatting sqref="I4">
    <cfRule type="expression" dxfId="37" priority="2" stopIfTrue="1">
      <formula>"&gt;0.95*$H$4"</formula>
    </cfRule>
  </conditionalFormatting>
  <conditionalFormatting sqref="F11:H21 K11:M21 P11:R21 U11:W21">
    <cfRule type="cellIs" dxfId="36" priority="1" stopIfTrue="1" operator="between">
      <formula>$E$42</formula>
      <formula>$F$42</formula>
    </cfRule>
  </conditionalFormatting>
  <printOptions horizontalCentered="1" verticalCentered="1"/>
  <pageMargins left="0.43307086614173229" right="0.43307086614173229" top="0.59055118110236227" bottom="0.82677165354330717" header="0.51181102362204722" footer="0.47244094488188981"/>
  <pageSetup paperSize="9" scale="78" orientation="landscape" r:id="rId1"/>
  <headerFooter alignWithMargins="0">
    <oddFooter>&amp;RPIB June 2015 Version 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W47"/>
  <sheetViews>
    <sheetView zoomScaleNormal="100" workbookViewId="0"/>
  </sheetViews>
  <sheetFormatPr defaultRowHeight="12.75" x14ac:dyDescent="0.2"/>
  <cols>
    <col min="1" max="1" width="2.5703125" style="129" customWidth="1"/>
    <col min="2" max="3" width="13.7109375" style="129" customWidth="1"/>
    <col min="4" max="23" width="6.5703125" style="129" customWidth="1"/>
    <col min="24" max="16384" width="9.140625" style="129"/>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5" t="s">
        <v>154</v>
      </c>
      <c r="C2" s="2"/>
      <c r="F2" s="3" t="s">
        <v>100</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45</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Speeds!I58</f>
        <v>32</v>
      </c>
      <c r="E7" s="358" t="s">
        <v>21</v>
      </c>
      <c r="F7" s="409"/>
      <c r="G7" s="387" t="s">
        <v>22</v>
      </c>
      <c r="H7" s="381" t="s">
        <v>23</v>
      </c>
      <c r="I7" s="19">
        <f>Speeds!I61</f>
        <v>26</v>
      </c>
      <c r="J7" s="358" t="s">
        <v>21</v>
      </c>
      <c r="K7" s="409"/>
      <c r="L7" s="365" t="s">
        <v>22</v>
      </c>
      <c r="M7" s="355" t="s">
        <v>23</v>
      </c>
      <c r="N7" s="9">
        <f>Speeds!I64</f>
        <v>24</v>
      </c>
      <c r="O7" s="358" t="s">
        <v>21</v>
      </c>
      <c r="P7" s="409"/>
      <c r="Q7" s="365" t="s">
        <v>22</v>
      </c>
      <c r="R7" s="355" t="s">
        <v>23</v>
      </c>
      <c r="S7" s="9">
        <f>Speeds!I67</f>
        <v>26</v>
      </c>
      <c r="T7" s="358" t="s">
        <v>21</v>
      </c>
      <c r="U7" s="409"/>
      <c r="V7" s="365" t="s">
        <v>22</v>
      </c>
      <c r="W7" s="355" t="s">
        <v>23</v>
      </c>
    </row>
    <row r="8" spans="2:23" ht="20.100000000000001" customHeight="1" x14ac:dyDescent="0.2">
      <c r="B8" s="384" t="s">
        <v>3</v>
      </c>
      <c r="C8" s="407"/>
      <c r="D8" s="209">
        <f>Speeds!I59</f>
        <v>18</v>
      </c>
      <c r="E8" s="385" t="s">
        <v>21</v>
      </c>
      <c r="F8" s="413"/>
      <c r="G8" s="414"/>
      <c r="H8" s="407"/>
      <c r="I8" s="19">
        <f>Speeds!I62</f>
        <v>15</v>
      </c>
      <c r="J8" s="367" t="s">
        <v>21</v>
      </c>
      <c r="K8" s="402"/>
      <c r="L8" s="410"/>
      <c r="M8" s="411"/>
      <c r="N8" s="9">
        <f>Speeds!I65</f>
        <v>14</v>
      </c>
      <c r="O8" s="367" t="s">
        <v>21</v>
      </c>
      <c r="P8" s="402"/>
      <c r="Q8" s="410"/>
      <c r="R8" s="411"/>
      <c r="S8" s="9">
        <f>Speeds!I68</f>
        <v>13</v>
      </c>
      <c r="T8" s="367" t="s">
        <v>21</v>
      </c>
      <c r="U8" s="402"/>
      <c r="V8" s="410"/>
      <c r="W8" s="411"/>
    </row>
    <row r="9" spans="2:23" ht="20.100000000000001" customHeight="1" x14ac:dyDescent="0.2">
      <c r="B9" s="384" t="s">
        <v>4</v>
      </c>
      <c r="C9" s="407"/>
      <c r="D9" s="209">
        <f>Speeds!I60</f>
        <v>20</v>
      </c>
      <c r="E9" s="385" t="s">
        <v>21</v>
      </c>
      <c r="F9" s="413"/>
      <c r="G9" s="414"/>
      <c r="H9" s="407"/>
      <c r="I9" s="19">
        <f>Speeds!I63</f>
        <v>17</v>
      </c>
      <c r="J9" s="369" t="s">
        <v>21</v>
      </c>
      <c r="K9" s="420"/>
      <c r="L9" s="410"/>
      <c r="M9" s="411"/>
      <c r="N9" s="9">
        <f>Speeds!I66</f>
        <v>15</v>
      </c>
      <c r="O9" s="369" t="s">
        <v>21</v>
      </c>
      <c r="P9" s="420"/>
      <c r="Q9" s="410"/>
      <c r="R9" s="411"/>
      <c r="S9" s="19">
        <f>Speeds!I69</f>
        <v>14</v>
      </c>
      <c r="T9" s="369" t="s">
        <v>21</v>
      </c>
      <c r="U9" s="420"/>
      <c r="V9" s="410"/>
      <c r="W9" s="411"/>
    </row>
    <row r="10" spans="2:23" ht="30" customHeight="1" thickBot="1" x14ac:dyDescent="0.25">
      <c r="B10" s="173" t="s">
        <v>20</v>
      </c>
      <c r="C10" s="196" t="s">
        <v>105</v>
      </c>
      <c r="D10" s="65" t="s">
        <v>28</v>
      </c>
      <c r="E10" s="65" t="s">
        <v>29</v>
      </c>
      <c r="F10" s="65" t="s">
        <v>61</v>
      </c>
      <c r="G10" s="414"/>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210" customFormat="1" ht="20.100000000000001" customHeight="1" x14ac:dyDescent="0.2">
      <c r="B11" s="174">
        <v>0.2</v>
      </c>
      <c r="C11" s="320">
        <f t="shared" ref="C11:C21" si="0">MROUND(B11*1852,5)</f>
        <v>370</v>
      </c>
      <c r="D11" s="39">
        <f t="shared" ref="D11:D21" si="1">0.05*$D$7+G11+H11+G11+D28+H11+F28</f>
        <v>27.240000000000002</v>
      </c>
      <c r="E11" s="40">
        <f t="shared" ref="E11:E21" si="2">D11+G11+H11</f>
        <v>37.24</v>
      </c>
      <c r="F11" s="40">
        <f t="shared" ref="F11:F21" si="3">E11+G11+H11</f>
        <v>47.24</v>
      </c>
      <c r="G11" s="40">
        <f t="shared" ref="G11:G21" si="4">B11*$D$7</f>
        <v>6.4</v>
      </c>
      <c r="H11" s="41">
        <f t="shared" ref="H11:H21" si="5">B11*$D$8</f>
        <v>3.6</v>
      </c>
      <c r="I11" s="39">
        <f t="shared" ref="I11:I21" si="6">0.05*$I$7+L11+M11+L11+G28+M11+I28</f>
        <v>22.494</v>
      </c>
      <c r="J11" s="40">
        <f t="shared" ref="J11:J21" si="7">I11+L11+M11</f>
        <v>30.693999999999999</v>
      </c>
      <c r="K11" s="40">
        <f t="shared" ref="K11:K21" si="8">J11+L11+M11</f>
        <v>38.893999999999998</v>
      </c>
      <c r="L11" s="40">
        <f t="shared" ref="L11:L21" si="9">B11*$I$7</f>
        <v>5.2</v>
      </c>
      <c r="M11" s="41">
        <f t="shared" ref="M11:M21" si="10">B11*$I$8</f>
        <v>3</v>
      </c>
      <c r="N11" s="39">
        <f t="shared" ref="N11:N21" si="11">0.05*$N$7+Q11+R11+Q11+J28+R11+L28</f>
        <v>20.630000000000003</v>
      </c>
      <c r="O11" s="40">
        <f t="shared" ref="O11:O21" si="12">N11+Q11+R11</f>
        <v>28.230000000000004</v>
      </c>
      <c r="P11" s="40">
        <f t="shared" ref="P11:P21" si="13">O11+Q11+R11</f>
        <v>35.83</v>
      </c>
      <c r="Q11" s="40">
        <f t="shared" ref="Q11:Q21" si="14">B11*$N$7</f>
        <v>4.8000000000000007</v>
      </c>
      <c r="R11" s="41">
        <f t="shared" ref="R11:R21" si="15">B11*$N$8</f>
        <v>2.8000000000000003</v>
      </c>
      <c r="S11" s="39">
        <f t="shared" ref="S11:S21" si="16">0.05*$S$7+V11+W11+V11+M28+W11+O28</f>
        <v>20.848000000000003</v>
      </c>
      <c r="T11" s="40">
        <f t="shared" ref="T11:T21" si="17">S11+V11+W11</f>
        <v>28.648000000000003</v>
      </c>
      <c r="U11" s="40">
        <f t="shared" ref="U11:U21" si="18">T11+V11+W11</f>
        <v>36.448000000000008</v>
      </c>
      <c r="V11" s="42">
        <f t="shared" ref="V11:V21" si="19">B11*$S$7</f>
        <v>5.2</v>
      </c>
      <c r="W11" s="43">
        <f t="shared" ref="W11:W21" si="20">B11*$S$8</f>
        <v>2.6</v>
      </c>
    </row>
    <row r="12" spans="2:23" s="210" customFormat="1" ht="20.100000000000001" customHeight="1" x14ac:dyDescent="0.2">
      <c r="B12" s="220">
        <v>0.25</v>
      </c>
      <c r="C12" s="218">
        <f t="shared" si="0"/>
        <v>465</v>
      </c>
      <c r="D12" s="44">
        <f t="shared" si="1"/>
        <v>32.900000000000006</v>
      </c>
      <c r="E12" s="45">
        <f t="shared" si="2"/>
        <v>45.400000000000006</v>
      </c>
      <c r="F12" s="45">
        <f t="shared" si="3"/>
        <v>57.900000000000006</v>
      </c>
      <c r="G12" s="45">
        <f t="shared" si="4"/>
        <v>8</v>
      </c>
      <c r="H12" s="46">
        <f t="shared" si="5"/>
        <v>4.5</v>
      </c>
      <c r="I12" s="44">
        <f t="shared" si="6"/>
        <v>27.155000000000001</v>
      </c>
      <c r="J12" s="45">
        <f t="shared" si="7"/>
        <v>37.405000000000001</v>
      </c>
      <c r="K12" s="45">
        <f t="shared" si="8"/>
        <v>47.655000000000001</v>
      </c>
      <c r="L12" s="45">
        <f t="shared" si="9"/>
        <v>6.5</v>
      </c>
      <c r="M12" s="46">
        <f t="shared" si="10"/>
        <v>3.75</v>
      </c>
      <c r="N12" s="44">
        <f t="shared" si="11"/>
        <v>24.925000000000001</v>
      </c>
      <c r="O12" s="45">
        <f t="shared" si="12"/>
        <v>34.424999999999997</v>
      </c>
      <c r="P12" s="45">
        <f t="shared" si="13"/>
        <v>43.924999999999997</v>
      </c>
      <c r="Q12" s="45">
        <f t="shared" si="14"/>
        <v>6</v>
      </c>
      <c r="R12" s="46">
        <f t="shared" si="15"/>
        <v>3.5</v>
      </c>
      <c r="S12" s="44">
        <f t="shared" si="16"/>
        <v>25.21</v>
      </c>
      <c r="T12" s="45">
        <f t="shared" si="17"/>
        <v>34.96</v>
      </c>
      <c r="U12" s="45">
        <f t="shared" si="18"/>
        <v>44.71</v>
      </c>
      <c r="V12" s="47">
        <f t="shared" si="19"/>
        <v>6.5</v>
      </c>
      <c r="W12" s="48">
        <f t="shared" si="20"/>
        <v>3.25</v>
      </c>
    </row>
    <row r="13" spans="2:23" s="210" customFormat="1" ht="20.100000000000001" customHeight="1" x14ac:dyDescent="0.2">
      <c r="B13" s="175">
        <v>0.3</v>
      </c>
      <c r="C13" s="218">
        <f t="shared" si="0"/>
        <v>555</v>
      </c>
      <c r="D13" s="44">
        <f t="shared" si="1"/>
        <v>38.559999999999995</v>
      </c>
      <c r="E13" s="45">
        <f t="shared" si="2"/>
        <v>53.559999999999995</v>
      </c>
      <c r="F13" s="45">
        <f t="shared" si="3"/>
        <v>68.56</v>
      </c>
      <c r="G13" s="45">
        <f t="shared" si="4"/>
        <v>9.6</v>
      </c>
      <c r="H13" s="46">
        <f t="shared" si="5"/>
        <v>5.3999999999999995</v>
      </c>
      <c r="I13" s="44">
        <f t="shared" si="6"/>
        <v>31.815999999999999</v>
      </c>
      <c r="J13" s="45">
        <f t="shared" si="7"/>
        <v>44.116</v>
      </c>
      <c r="K13" s="45">
        <f t="shared" si="8"/>
        <v>56.415999999999997</v>
      </c>
      <c r="L13" s="45">
        <f t="shared" si="9"/>
        <v>7.8</v>
      </c>
      <c r="M13" s="46">
        <f t="shared" si="10"/>
        <v>4.5</v>
      </c>
      <c r="N13" s="44">
        <f t="shared" si="11"/>
        <v>29.219999999999995</v>
      </c>
      <c r="O13" s="45">
        <f t="shared" si="12"/>
        <v>40.619999999999997</v>
      </c>
      <c r="P13" s="45">
        <f t="shared" si="13"/>
        <v>52.019999999999996</v>
      </c>
      <c r="Q13" s="45">
        <f t="shared" si="14"/>
        <v>7.1999999999999993</v>
      </c>
      <c r="R13" s="46">
        <f t="shared" si="15"/>
        <v>4.2</v>
      </c>
      <c r="S13" s="44">
        <f t="shared" si="16"/>
        <v>29.572000000000003</v>
      </c>
      <c r="T13" s="45">
        <f t="shared" si="17"/>
        <v>41.271999999999998</v>
      </c>
      <c r="U13" s="45">
        <f t="shared" si="18"/>
        <v>52.971999999999994</v>
      </c>
      <c r="V13" s="47">
        <f t="shared" si="19"/>
        <v>7.8</v>
      </c>
      <c r="W13" s="48">
        <f t="shared" si="20"/>
        <v>3.9</v>
      </c>
    </row>
    <row r="14" spans="2:23" s="210" customFormat="1" ht="20.100000000000001" customHeight="1" x14ac:dyDescent="0.2">
      <c r="B14" s="175">
        <v>0.35</v>
      </c>
      <c r="C14" s="218">
        <f t="shared" si="0"/>
        <v>650</v>
      </c>
      <c r="D14" s="44">
        <f t="shared" si="1"/>
        <v>44.219999999999992</v>
      </c>
      <c r="E14" s="45">
        <f t="shared" si="2"/>
        <v>61.719999999999985</v>
      </c>
      <c r="F14" s="45">
        <f t="shared" si="3"/>
        <v>79.219999999999985</v>
      </c>
      <c r="G14" s="45">
        <f t="shared" si="4"/>
        <v>11.2</v>
      </c>
      <c r="H14" s="46">
        <f t="shared" si="5"/>
        <v>6.3</v>
      </c>
      <c r="I14" s="44">
        <f t="shared" si="6"/>
        <v>36.476999999999997</v>
      </c>
      <c r="J14" s="45">
        <f t="shared" si="7"/>
        <v>50.826999999999998</v>
      </c>
      <c r="K14" s="45">
        <f t="shared" si="8"/>
        <v>65.176999999999992</v>
      </c>
      <c r="L14" s="45">
        <f t="shared" si="9"/>
        <v>9.1</v>
      </c>
      <c r="M14" s="46">
        <f t="shared" si="10"/>
        <v>5.25</v>
      </c>
      <c r="N14" s="44">
        <f t="shared" si="11"/>
        <v>33.514999999999993</v>
      </c>
      <c r="O14" s="45">
        <f t="shared" si="12"/>
        <v>46.814999999999991</v>
      </c>
      <c r="P14" s="45">
        <f t="shared" si="13"/>
        <v>60.114999999999988</v>
      </c>
      <c r="Q14" s="45">
        <f t="shared" si="14"/>
        <v>8.3999999999999986</v>
      </c>
      <c r="R14" s="46">
        <f t="shared" si="15"/>
        <v>4.8999999999999995</v>
      </c>
      <c r="S14" s="44">
        <f t="shared" si="16"/>
        <v>33.933999999999997</v>
      </c>
      <c r="T14" s="45">
        <f t="shared" si="17"/>
        <v>47.583999999999996</v>
      </c>
      <c r="U14" s="45">
        <f t="shared" si="18"/>
        <v>61.233999999999995</v>
      </c>
      <c r="V14" s="47">
        <f t="shared" si="19"/>
        <v>9.1</v>
      </c>
      <c r="W14" s="48">
        <f t="shared" si="20"/>
        <v>4.55</v>
      </c>
    </row>
    <row r="15" spans="2:23" s="210" customFormat="1" ht="20.100000000000001" customHeight="1" x14ac:dyDescent="0.2">
      <c r="B15" s="175">
        <v>0.4</v>
      </c>
      <c r="C15" s="218">
        <f t="shared" si="0"/>
        <v>740</v>
      </c>
      <c r="D15" s="44">
        <f t="shared" si="1"/>
        <v>49.88000000000001</v>
      </c>
      <c r="E15" s="45">
        <f t="shared" si="2"/>
        <v>69.88000000000001</v>
      </c>
      <c r="F15" s="45">
        <f t="shared" si="3"/>
        <v>89.88000000000001</v>
      </c>
      <c r="G15" s="45">
        <f t="shared" si="4"/>
        <v>12.8</v>
      </c>
      <c r="H15" s="46">
        <f t="shared" si="5"/>
        <v>7.2</v>
      </c>
      <c r="I15" s="44">
        <f t="shared" si="6"/>
        <v>41.137999999999998</v>
      </c>
      <c r="J15" s="45">
        <f t="shared" si="7"/>
        <v>57.537999999999997</v>
      </c>
      <c r="K15" s="45">
        <f t="shared" si="8"/>
        <v>73.938000000000002</v>
      </c>
      <c r="L15" s="45">
        <f t="shared" si="9"/>
        <v>10.4</v>
      </c>
      <c r="M15" s="46">
        <f t="shared" si="10"/>
        <v>6</v>
      </c>
      <c r="N15" s="44">
        <f t="shared" si="11"/>
        <v>37.81</v>
      </c>
      <c r="O15" s="45">
        <f t="shared" si="12"/>
        <v>53.010000000000005</v>
      </c>
      <c r="P15" s="45">
        <f t="shared" si="13"/>
        <v>68.210000000000008</v>
      </c>
      <c r="Q15" s="45">
        <f t="shared" si="14"/>
        <v>9.6000000000000014</v>
      </c>
      <c r="R15" s="46">
        <f t="shared" si="15"/>
        <v>5.6000000000000005</v>
      </c>
      <c r="S15" s="44">
        <f t="shared" si="16"/>
        <v>38.296000000000006</v>
      </c>
      <c r="T15" s="45">
        <f t="shared" si="17"/>
        <v>53.896000000000008</v>
      </c>
      <c r="U15" s="45">
        <f t="shared" si="18"/>
        <v>69.496000000000009</v>
      </c>
      <c r="V15" s="47">
        <f t="shared" si="19"/>
        <v>10.4</v>
      </c>
      <c r="W15" s="48">
        <f t="shared" si="20"/>
        <v>5.2</v>
      </c>
    </row>
    <row r="16" spans="2:23" s="210" customFormat="1" ht="20.100000000000001" customHeight="1" x14ac:dyDescent="0.2">
      <c r="B16" s="175">
        <v>0.45</v>
      </c>
      <c r="C16" s="218">
        <f t="shared" si="0"/>
        <v>835</v>
      </c>
      <c r="D16" s="44">
        <f t="shared" si="1"/>
        <v>55.54</v>
      </c>
      <c r="E16" s="45">
        <f t="shared" si="2"/>
        <v>78.039999999999992</v>
      </c>
      <c r="F16" s="45">
        <f t="shared" si="3"/>
        <v>100.53999999999999</v>
      </c>
      <c r="G16" s="45">
        <f t="shared" si="4"/>
        <v>14.4</v>
      </c>
      <c r="H16" s="46">
        <f t="shared" si="5"/>
        <v>8.1</v>
      </c>
      <c r="I16" s="44">
        <f t="shared" si="6"/>
        <v>45.798999999999999</v>
      </c>
      <c r="J16" s="45">
        <f t="shared" si="7"/>
        <v>64.248999999999995</v>
      </c>
      <c r="K16" s="45">
        <f t="shared" si="8"/>
        <v>82.698999999999998</v>
      </c>
      <c r="L16" s="45">
        <f t="shared" si="9"/>
        <v>11.700000000000001</v>
      </c>
      <c r="M16" s="46">
        <f t="shared" si="10"/>
        <v>6.75</v>
      </c>
      <c r="N16" s="44">
        <f t="shared" si="11"/>
        <v>42.104999999999997</v>
      </c>
      <c r="O16" s="45">
        <f t="shared" si="12"/>
        <v>59.204999999999998</v>
      </c>
      <c r="P16" s="45">
        <f t="shared" si="13"/>
        <v>76.304999999999993</v>
      </c>
      <c r="Q16" s="45">
        <f t="shared" si="14"/>
        <v>10.8</v>
      </c>
      <c r="R16" s="46">
        <f t="shared" si="15"/>
        <v>6.3</v>
      </c>
      <c r="S16" s="44">
        <f t="shared" si="16"/>
        <v>42.658000000000008</v>
      </c>
      <c r="T16" s="45">
        <f t="shared" si="17"/>
        <v>60.208000000000013</v>
      </c>
      <c r="U16" s="45">
        <f t="shared" si="18"/>
        <v>77.75800000000001</v>
      </c>
      <c r="V16" s="47">
        <f t="shared" si="19"/>
        <v>11.700000000000001</v>
      </c>
      <c r="W16" s="48">
        <f t="shared" si="20"/>
        <v>5.8500000000000005</v>
      </c>
    </row>
    <row r="17" spans="2:23" s="210" customFormat="1" ht="20.100000000000001" customHeight="1" x14ac:dyDescent="0.2">
      <c r="B17" s="175">
        <v>0.5</v>
      </c>
      <c r="C17" s="218">
        <f t="shared" si="0"/>
        <v>925</v>
      </c>
      <c r="D17" s="44">
        <f t="shared" si="1"/>
        <v>61.2</v>
      </c>
      <c r="E17" s="45">
        <f t="shared" si="2"/>
        <v>86.2</v>
      </c>
      <c r="F17" s="45">
        <f t="shared" si="3"/>
        <v>111.2</v>
      </c>
      <c r="G17" s="45">
        <f t="shared" si="4"/>
        <v>16</v>
      </c>
      <c r="H17" s="46">
        <f t="shared" si="5"/>
        <v>9</v>
      </c>
      <c r="I17" s="44">
        <f t="shared" si="6"/>
        <v>50.459999999999994</v>
      </c>
      <c r="J17" s="45">
        <f t="shared" si="7"/>
        <v>70.959999999999994</v>
      </c>
      <c r="K17" s="45">
        <f t="shared" si="8"/>
        <v>91.46</v>
      </c>
      <c r="L17" s="45">
        <f t="shared" si="9"/>
        <v>13</v>
      </c>
      <c r="M17" s="46">
        <f t="shared" si="10"/>
        <v>7.5</v>
      </c>
      <c r="N17" s="44">
        <f t="shared" si="11"/>
        <v>46.400000000000006</v>
      </c>
      <c r="O17" s="45">
        <f t="shared" si="12"/>
        <v>65.400000000000006</v>
      </c>
      <c r="P17" s="45">
        <f t="shared" si="13"/>
        <v>84.4</v>
      </c>
      <c r="Q17" s="45">
        <f t="shared" si="14"/>
        <v>12</v>
      </c>
      <c r="R17" s="46">
        <f t="shared" si="15"/>
        <v>7</v>
      </c>
      <c r="S17" s="44">
        <f t="shared" si="16"/>
        <v>47.019999999999996</v>
      </c>
      <c r="T17" s="45">
        <f t="shared" si="17"/>
        <v>66.52</v>
      </c>
      <c r="U17" s="45">
        <f t="shared" si="18"/>
        <v>86.02</v>
      </c>
      <c r="V17" s="47">
        <f t="shared" si="19"/>
        <v>13</v>
      </c>
      <c r="W17" s="48">
        <f t="shared" si="20"/>
        <v>6.5</v>
      </c>
    </row>
    <row r="18" spans="2:23" s="210" customFormat="1" ht="20.100000000000001" customHeight="1" x14ac:dyDescent="0.2">
      <c r="B18" s="175">
        <v>0.55000000000000004</v>
      </c>
      <c r="C18" s="218">
        <f t="shared" si="0"/>
        <v>1020</v>
      </c>
      <c r="D18" s="44">
        <f t="shared" si="1"/>
        <v>66.86</v>
      </c>
      <c r="E18" s="45">
        <f t="shared" si="2"/>
        <v>94.360000000000014</v>
      </c>
      <c r="F18" s="45">
        <f t="shared" si="3"/>
        <v>121.86000000000001</v>
      </c>
      <c r="G18" s="45">
        <f t="shared" si="4"/>
        <v>17.600000000000001</v>
      </c>
      <c r="H18" s="46">
        <f t="shared" si="5"/>
        <v>9.9</v>
      </c>
      <c r="I18" s="44">
        <f t="shared" si="6"/>
        <v>55.121000000000002</v>
      </c>
      <c r="J18" s="45">
        <f t="shared" si="7"/>
        <v>77.671000000000006</v>
      </c>
      <c r="K18" s="45">
        <f t="shared" si="8"/>
        <v>100.221</v>
      </c>
      <c r="L18" s="45">
        <f t="shared" si="9"/>
        <v>14.3</v>
      </c>
      <c r="M18" s="46">
        <f t="shared" si="10"/>
        <v>8.25</v>
      </c>
      <c r="N18" s="44">
        <f t="shared" si="11"/>
        <v>50.695000000000007</v>
      </c>
      <c r="O18" s="45">
        <f t="shared" si="12"/>
        <v>71.595000000000013</v>
      </c>
      <c r="P18" s="45">
        <f t="shared" si="13"/>
        <v>92.495000000000019</v>
      </c>
      <c r="Q18" s="45">
        <f t="shared" si="14"/>
        <v>13.200000000000001</v>
      </c>
      <c r="R18" s="46">
        <f t="shared" si="15"/>
        <v>7.7000000000000011</v>
      </c>
      <c r="S18" s="44">
        <f t="shared" si="16"/>
        <v>51.381999999999998</v>
      </c>
      <c r="T18" s="45">
        <f t="shared" si="17"/>
        <v>72.832000000000008</v>
      </c>
      <c r="U18" s="45">
        <f t="shared" si="18"/>
        <v>94.282000000000011</v>
      </c>
      <c r="V18" s="47">
        <f t="shared" si="19"/>
        <v>14.3</v>
      </c>
      <c r="W18" s="48">
        <f t="shared" si="20"/>
        <v>7.15</v>
      </c>
    </row>
    <row r="19" spans="2:23" s="210" customFormat="1" ht="20.100000000000001" customHeight="1" x14ac:dyDescent="0.2">
      <c r="B19" s="175">
        <v>0.6</v>
      </c>
      <c r="C19" s="218">
        <f t="shared" si="0"/>
        <v>1110</v>
      </c>
      <c r="D19" s="44">
        <f t="shared" si="1"/>
        <v>72.52</v>
      </c>
      <c r="E19" s="45">
        <f t="shared" si="2"/>
        <v>102.52</v>
      </c>
      <c r="F19" s="45">
        <f t="shared" si="3"/>
        <v>132.52000000000001</v>
      </c>
      <c r="G19" s="45">
        <f t="shared" si="4"/>
        <v>19.2</v>
      </c>
      <c r="H19" s="46">
        <f t="shared" si="5"/>
        <v>10.799999999999999</v>
      </c>
      <c r="I19" s="44">
        <f t="shared" si="6"/>
        <v>59.781999999999996</v>
      </c>
      <c r="J19" s="45">
        <f t="shared" si="7"/>
        <v>84.381999999999991</v>
      </c>
      <c r="K19" s="45">
        <f t="shared" si="8"/>
        <v>108.98199999999999</v>
      </c>
      <c r="L19" s="45">
        <f t="shared" si="9"/>
        <v>15.6</v>
      </c>
      <c r="M19" s="46">
        <f t="shared" si="10"/>
        <v>9</v>
      </c>
      <c r="N19" s="44">
        <f t="shared" si="11"/>
        <v>54.989999999999995</v>
      </c>
      <c r="O19" s="45">
        <f t="shared" si="12"/>
        <v>77.789999999999992</v>
      </c>
      <c r="P19" s="45">
        <f t="shared" si="13"/>
        <v>100.59</v>
      </c>
      <c r="Q19" s="45">
        <f t="shared" si="14"/>
        <v>14.399999999999999</v>
      </c>
      <c r="R19" s="46">
        <f t="shared" si="15"/>
        <v>8.4</v>
      </c>
      <c r="S19" s="44">
        <f t="shared" si="16"/>
        <v>55.743999999999993</v>
      </c>
      <c r="T19" s="45">
        <f t="shared" si="17"/>
        <v>79.143999999999991</v>
      </c>
      <c r="U19" s="45">
        <f t="shared" si="18"/>
        <v>102.54399999999998</v>
      </c>
      <c r="V19" s="47">
        <f t="shared" si="19"/>
        <v>15.6</v>
      </c>
      <c r="W19" s="48">
        <f t="shared" si="20"/>
        <v>7.8</v>
      </c>
    </row>
    <row r="20" spans="2:23" s="210" customFormat="1" ht="20.100000000000001" customHeight="1" x14ac:dyDescent="0.2">
      <c r="B20" s="175">
        <v>0.65</v>
      </c>
      <c r="C20" s="218">
        <f t="shared" si="0"/>
        <v>1205</v>
      </c>
      <c r="D20" s="106">
        <f t="shared" si="1"/>
        <v>78.180000000000007</v>
      </c>
      <c r="E20" s="107">
        <f t="shared" si="2"/>
        <v>110.68</v>
      </c>
      <c r="F20" s="107">
        <f t="shared" si="3"/>
        <v>143.18</v>
      </c>
      <c r="G20" s="107">
        <f t="shared" si="4"/>
        <v>20.8</v>
      </c>
      <c r="H20" s="108">
        <f t="shared" si="5"/>
        <v>11.700000000000001</v>
      </c>
      <c r="I20" s="106">
        <f t="shared" si="6"/>
        <v>64.443000000000012</v>
      </c>
      <c r="J20" s="107">
        <f t="shared" si="7"/>
        <v>91.093000000000018</v>
      </c>
      <c r="K20" s="107">
        <f t="shared" si="8"/>
        <v>117.74300000000002</v>
      </c>
      <c r="L20" s="107">
        <f t="shared" si="9"/>
        <v>16.900000000000002</v>
      </c>
      <c r="M20" s="108">
        <f t="shared" si="10"/>
        <v>9.75</v>
      </c>
      <c r="N20" s="106">
        <f t="shared" si="11"/>
        <v>59.285000000000004</v>
      </c>
      <c r="O20" s="107">
        <f t="shared" si="12"/>
        <v>83.984999999999999</v>
      </c>
      <c r="P20" s="107">
        <f t="shared" si="13"/>
        <v>108.685</v>
      </c>
      <c r="Q20" s="107">
        <f t="shared" si="14"/>
        <v>15.600000000000001</v>
      </c>
      <c r="R20" s="108">
        <f t="shared" si="15"/>
        <v>9.1</v>
      </c>
      <c r="S20" s="106">
        <f t="shared" si="16"/>
        <v>60.106000000000016</v>
      </c>
      <c r="T20" s="107">
        <f t="shared" si="17"/>
        <v>85.456000000000017</v>
      </c>
      <c r="U20" s="107">
        <f t="shared" si="18"/>
        <v>110.80600000000003</v>
      </c>
      <c r="V20" s="109">
        <f t="shared" si="19"/>
        <v>16.900000000000002</v>
      </c>
      <c r="W20" s="110">
        <f t="shared" si="20"/>
        <v>8.4500000000000011</v>
      </c>
    </row>
    <row r="21" spans="2:23" s="210" customFormat="1" ht="20.100000000000001" customHeight="1" thickBot="1" x14ac:dyDescent="0.25">
      <c r="B21" s="176">
        <v>0.7</v>
      </c>
      <c r="C21" s="217">
        <f t="shared" si="0"/>
        <v>1295</v>
      </c>
      <c r="D21" s="49">
        <f t="shared" si="1"/>
        <v>83.839999999999989</v>
      </c>
      <c r="E21" s="50">
        <f t="shared" si="2"/>
        <v>118.83999999999997</v>
      </c>
      <c r="F21" s="50">
        <f t="shared" si="3"/>
        <v>153.83999999999997</v>
      </c>
      <c r="G21" s="50">
        <f t="shared" si="4"/>
        <v>22.4</v>
      </c>
      <c r="H21" s="51">
        <f t="shared" si="5"/>
        <v>12.6</v>
      </c>
      <c r="I21" s="49">
        <f t="shared" si="6"/>
        <v>69.103999999999999</v>
      </c>
      <c r="J21" s="50">
        <f t="shared" si="7"/>
        <v>97.804000000000002</v>
      </c>
      <c r="K21" s="50">
        <f t="shared" si="8"/>
        <v>126.504</v>
      </c>
      <c r="L21" s="50">
        <f t="shared" si="9"/>
        <v>18.2</v>
      </c>
      <c r="M21" s="51">
        <f t="shared" si="10"/>
        <v>10.5</v>
      </c>
      <c r="N21" s="49">
        <f t="shared" si="11"/>
        <v>63.579999999999991</v>
      </c>
      <c r="O21" s="50">
        <f t="shared" si="12"/>
        <v>90.179999999999993</v>
      </c>
      <c r="P21" s="50">
        <f t="shared" si="13"/>
        <v>116.77999999999999</v>
      </c>
      <c r="Q21" s="50">
        <f t="shared" si="14"/>
        <v>16.799999999999997</v>
      </c>
      <c r="R21" s="51">
        <f t="shared" si="15"/>
        <v>9.7999999999999989</v>
      </c>
      <c r="S21" s="49">
        <f t="shared" si="16"/>
        <v>64.468000000000004</v>
      </c>
      <c r="T21" s="52">
        <f t="shared" si="17"/>
        <v>91.768000000000001</v>
      </c>
      <c r="U21" s="50">
        <f t="shared" si="18"/>
        <v>119.068</v>
      </c>
      <c r="V21" s="53">
        <f t="shared" si="19"/>
        <v>18.2</v>
      </c>
      <c r="W21" s="54">
        <f t="shared" si="20"/>
        <v>9.1</v>
      </c>
    </row>
    <row r="22" spans="2:23" ht="15" customHeight="1" x14ac:dyDescent="0.25">
      <c r="B22" s="1"/>
      <c r="C22" s="2"/>
      <c r="D22" s="3"/>
      <c r="E22" s="3"/>
      <c r="F22" s="3"/>
      <c r="G22" s="3"/>
      <c r="H22" s="3"/>
      <c r="I22" s="3"/>
      <c r="J22" s="3"/>
      <c r="K22" s="3"/>
      <c r="L22" s="3"/>
      <c r="M22" s="3"/>
      <c r="N22" s="3"/>
      <c r="O22" s="2"/>
      <c r="P22" s="2"/>
      <c r="Q22" s="2"/>
      <c r="R22" s="2"/>
      <c r="S22" s="2"/>
      <c r="T22" s="2"/>
      <c r="U22" s="2"/>
      <c r="V22" s="2"/>
      <c r="W22" s="2"/>
    </row>
    <row r="23" spans="2:23" x14ac:dyDescent="0.2">
      <c r="B23" s="2"/>
      <c r="C23" s="2"/>
      <c r="D23" s="2"/>
      <c r="E23" s="2"/>
      <c r="F23" s="2"/>
      <c r="G23" s="2"/>
      <c r="H23" s="2"/>
      <c r="I23" s="2"/>
      <c r="J23" s="2"/>
      <c r="K23" s="2"/>
      <c r="L23" s="2"/>
      <c r="M23" s="2"/>
      <c r="N23" s="2"/>
      <c r="O23" s="2"/>
      <c r="P23" s="2"/>
      <c r="Q23" s="2"/>
      <c r="R23" s="2"/>
      <c r="S23" s="2"/>
      <c r="T23" s="2"/>
      <c r="U23" s="2"/>
      <c r="V23" s="2"/>
      <c r="W23" s="2"/>
    </row>
    <row r="24" spans="2:23" x14ac:dyDescent="0.2">
      <c r="B24" s="2"/>
      <c r="C24" s="2"/>
      <c r="D24" s="2"/>
      <c r="E24" s="2"/>
      <c r="F24" s="2"/>
      <c r="G24" s="2"/>
      <c r="H24" s="2"/>
      <c r="I24" s="2"/>
      <c r="J24" s="2"/>
      <c r="K24" s="2"/>
      <c r="L24" s="2"/>
      <c r="M24" s="2"/>
      <c r="N24" s="2"/>
      <c r="O24" s="2"/>
      <c r="P24" s="2"/>
      <c r="Q24" s="2"/>
      <c r="R24" s="2"/>
      <c r="S24" s="2"/>
      <c r="T24" s="2"/>
      <c r="U24" s="2"/>
      <c r="V24" s="2"/>
      <c r="W24" s="2"/>
    </row>
    <row r="25" spans="2:23" ht="13.5" thickBot="1" x14ac:dyDescent="0.25">
      <c r="B25" s="2"/>
      <c r="C25" s="2"/>
      <c r="D25" s="2"/>
      <c r="E25" s="2"/>
      <c r="F25" s="2"/>
      <c r="G25" s="2"/>
      <c r="H25" s="2"/>
      <c r="I25" s="2"/>
      <c r="J25" s="2"/>
      <c r="K25" s="2"/>
      <c r="L25" s="2"/>
      <c r="M25" s="2"/>
      <c r="N25" s="2"/>
      <c r="O25" s="2"/>
      <c r="P25" s="2"/>
      <c r="Q25" s="2"/>
      <c r="R25" s="2"/>
      <c r="S25" s="2"/>
      <c r="T25" s="2"/>
      <c r="U25" s="2"/>
      <c r="V25" s="2"/>
      <c r="W25" s="2"/>
    </row>
    <row r="26" spans="2:23" x14ac:dyDescent="0.2">
      <c r="B26" s="353" t="s">
        <v>24</v>
      </c>
      <c r="C26" s="354"/>
      <c r="D26" s="351" t="s">
        <v>8</v>
      </c>
      <c r="E26" s="351"/>
      <c r="F26" s="351"/>
      <c r="G26" s="351" t="s">
        <v>9</v>
      </c>
      <c r="H26" s="351"/>
      <c r="I26" s="351"/>
      <c r="J26" s="351" t="s">
        <v>10</v>
      </c>
      <c r="K26" s="351"/>
      <c r="L26" s="351"/>
      <c r="M26" s="351" t="s">
        <v>11</v>
      </c>
      <c r="N26" s="351"/>
      <c r="O26" s="352"/>
      <c r="P26" s="2"/>
      <c r="Q26" s="2"/>
      <c r="R26" s="2"/>
      <c r="S26" s="2"/>
      <c r="T26" s="2"/>
      <c r="U26" s="2"/>
      <c r="V26" s="2"/>
      <c r="W26" s="2"/>
    </row>
    <row r="27" spans="2:23" ht="51.75" thickBot="1" x14ac:dyDescent="0.25">
      <c r="B27" s="32" t="s">
        <v>25</v>
      </c>
      <c r="C27" s="33" t="s">
        <v>6</v>
      </c>
      <c r="D27" s="34" t="s">
        <v>5</v>
      </c>
      <c r="E27" s="34" t="s">
        <v>6</v>
      </c>
      <c r="F27" s="34" t="s">
        <v>7</v>
      </c>
      <c r="G27" s="34" t="s">
        <v>5</v>
      </c>
      <c r="H27" s="34" t="s">
        <v>6</v>
      </c>
      <c r="I27" s="34" t="s">
        <v>7</v>
      </c>
      <c r="J27" s="34" t="s">
        <v>5</v>
      </c>
      <c r="K27" s="34" t="s">
        <v>6</v>
      </c>
      <c r="L27" s="34" t="s">
        <v>7</v>
      </c>
      <c r="M27" s="34" t="s">
        <v>5</v>
      </c>
      <c r="N27" s="34" t="s">
        <v>6</v>
      </c>
      <c r="O27" s="35" t="s">
        <v>7</v>
      </c>
      <c r="P27" s="2"/>
      <c r="Q27" s="2"/>
      <c r="R27" s="2"/>
      <c r="S27" s="2"/>
      <c r="T27" s="2"/>
      <c r="U27" s="2"/>
      <c r="V27" s="2"/>
      <c r="W27" s="2"/>
    </row>
    <row r="28" spans="2:23" x14ac:dyDescent="0.2">
      <c r="B28" s="164">
        <f t="shared" ref="B28:B38" si="21">B11</f>
        <v>0.2</v>
      </c>
      <c r="C28" s="63">
        <f>0.66*B28</f>
        <v>0.13200000000000001</v>
      </c>
      <c r="D28" s="30">
        <f t="shared" ref="D28:D38" si="22">E28*($D$9)</f>
        <v>2.64</v>
      </c>
      <c r="E28" s="30">
        <f t="shared" ref="E28:E38" si="23">0.66*B28</f>
        <v>0.13200000000000001</v>
      </c>
      <c r="F28" s="30">
        <f t="shared" ref="F28:F38" si="24">0.15*$D$9</f>
        <v>3</v>
      </c>
      <c r="G28" s="30">
        <f t="shared" ref="G28:G38" si="25">H28*($I$9)</f>
        <v>2.2440000000000002</v>
      </c>
      <c r="H28" s="30">
        <f t="shared" ref="H28:H38" si="26">0.66*B28</f>
        <v>0.13200000000000001</v>
      </c>
      <c r="I28" s="30">
        <f t="shared" ref="I28:I38" si="27">0.15*$I$9</f>
        <v>2.5499999999999998</v>
      </c>
      <c r="J28" s="30">
        <f t="shared" ref="J28:J38" si="28">K28*($N$9)</f>
        <v>1.98</v>
      </c>
      <c r="K28" s="30">
        <f t="shared" ref="K28:K38" si="29">0.66*B28</f>
        <v>0.13200000000000001</v>
      </c>
      <c r="L28" s="30">
        <f t="shared" ref="L28:L38" si="30">0.15*$N$9</f>
        <v>2.25</v>
      </c>
      <c r="M28" s="30">
        <f t="shared" ref="M28:M38" si="31">N28*($S$9)</f>
        <v>1.8480000000000001</v>
      </c>
      <c r="N28" s="30">
        <f t="shared" ref="N28:N38" si="32">0.66*B28</f>
        <v>0.13200000000000001</v>
      </c>
      <c r="O28" s="31">
        <f t="shared" ref="O28:O38" si="33">0.15*$S$9</f>
        <v>2.1</v>
      </c>
      <c r="P28" s="2"/>
      <c r="Q28" s="2"/>
      <c r="R28" s="2"/>
      <c r="S28" s="2"/>
      <c r="T28" s="2"/>
      <c r="U28" s="2"/>
      <c r="V28" s="2"/>
      <c r="W28" s="2"/>
    </row>
    <row r="29" spans="2:23" x14ac:dyDescent="0.2">
      <c r="B29" s="204">
        <f t="shared" si="21"/>
        <v>0.25</v>
      </c>
      <c r="C29" s="64">
        <f>0.66*B29</f>
        <v>0.16500000000000001</v>
      </c>
      <c r="D29" s="30">
        <f t="shared" si="22"/>
        <v>3.3000000000000003</v>
      </c>
      <c r="E29" s="20">
        <f t="shared" si="23"/>
        <v>0.16500000000000001</v>
      </c>
      <c r="F29" s="30">
        <f t="shared" si="24"/>
        <v>3</v>
      </c>
      <c r="G29" s="30">
        <f t="shared" si="25"/>
        <v>2.8050000000000002</v>
      </c>
      <c r="H29" s="20">
        <f t="shared" si="26"/>
        <v>0.16500000000000001</v>
      </c>
      <c r="I29" s="30">
        <f t="shared" si="27"/>
        <v>2.5499999999999998</v>
      </c>
      <c r="J29" s="30">
        <f t="shared" si="28"/>
        <v>2.4750000000000001</v>
      </c>
      <c r="K29" s="20">
        <f t="shared" si="29"/>
        <v>0.16500000000000001</v>
      </c>
      <c r="L29" s="30">
        <f t="shared" si="30"/>
        <v>2.25</v>
      </c>
      <c r="M29" s="30">
        <f t="shared" si="31"/>
        <v>2.31</v>
      </c>
      <c r="N29" s="20">
        <f t="shared" si="32"/>
        <v>0.16500000000000001</v>
      </c>
      <c r="O29" s="31">
        <f t="shared" si="33"/>
        <v>2.1</v>
      </c>
      <c r="P29" s="2"/>
      <c r="Q29" s="2"/>
      <c r="R29" s="2"/>
      <c r="S29" s="2"/>
      <c r="T29" s="2"/>
      <c r="U29" s="2"/>
      <c r="V29" s="2"/>
      <c r="W29" s="2"/>
    </row>
    <row r="30" spans="2:23" x14ac:dyDescent="0.2">
      <c r="B30" s="165">
        <f t="shared" si="21"/>
        <v>0.3</v>
      </c>
      <c r="C30" s="64">
        <f>0.66*B30</f>
        <v>0.19800000000000001</v>
      </c>
      <c r="D30" s="30">
        <f t="shared" si="22"/>
        <v>3.96</v>
      </c>
      <c r="E30" s="20">
        <f t="shared" si="23"/>
        <v>0.19800000000000001</v>
      </c>
      <c r="F30" s="30">
        <f t="shared" si="24"/>
        <v>3</v>
      </c>
      <c r="G30" s="30">
        <f t="shared" si="25"/>
        <v>3.3660000000000001</v>
      </c>
      <c r="H30" s="20">
        <f t="shared" si="26"/>
        <v>0.19800000000000001</v>
      </c>
      <c r="I30" s="30">
        <f t="shared" si="27"/>
        <v>2.5499999999999998</v>
      </c>
      <c r="J30" s="30">
        <f t="shared" si="28"/>
        <v>2.97</v>
      </c>
      <c r="K30" s="20">
        <f t="shared" si="29"/>
        <v>0.19800000000000001</v>
      </c>
      <c r="L30" s="30">
        <f t="shared" si="30"/>
        <v>2.25</v>
      </c>
      <c r="M30" s="30">
        <f t="shared" si="31"/>
        <v>2.7720000000000002</v>
      </c>
      <c r="N30" s="20">
        <f t="shared" si="32"/>
        <v>0.19800000000000001</v>
      </c>
      <c r="O30" s="31">
        <f t="shared" si="33"/>
        <v>2.1</v>
      </c>
      <c r="P30" s="2"/>
      <c r="Q30" s="2"/>
      <c r="R30" s="2"/>
      <c r="S30" s="2"/>
      <c r="T30" s="2"/>
      <c r="U30" s="2"/>
      <c r="V30" s="2"/>
      <c r="W30" s="2"/>
    </row>
    <row r="31" spans="2:23" x14ac:dyDescent="0.2">
      <c r="B31" s="165">
        <f t="shared" si="21"/>
        <v>0.35</v>
      </c>
      <c r="C31" s="64">
        <f t="shared" ref="C31:C38" si="34">0.67*B31</f>
        <v>0.23449999999999999</v>
      </c>
      <c r="D31" s="30">
        <f t="shared" si="22"/>
        <v>4.6199999999999992</v>
      </c>
      <c r="E31" s="20">
        <f t="shared" si="23"/>
        <v>0.23099999999999998</v>
      </c>
      <c r="F31" s="30">
        <f t="shared" si="24"/>
        <v>3</v>
      </c>
      <c r="G31" s="30">
        <f t="shared" si="25"/>
        <v>3.9269999999999996</v>
      </c>
      <c r="H31" s="20">
        <f t="shared" si="26"/>
        <v>0.23099999999999998</v>
      </c>
      <c r="I31" s="30">
        <f t="shared" si="27"/>
        <v>2.5499999999999998</v>
      </c>
      <c r="J31" s="30">
        <f t="shared" si="28"/>
        <v>3.4649999999999999</v>
      </c>
      <c r="K31" s="20">
        <f t="shared" si="29"/>
        <v>0.23099999999999998</v>
      </c>
      <c r="L31" s="30">
        <f t="shared" si="30"/>
        <v>2.25</v>
      </c>
      <c r="M31" s="30">
        <f t="shared" si="31"/>
        <v>3.234</v>
      </c>
      <c r="N31" s="20">
        <f t="shared" si="32"/>
        <v>0.23099999999999998</v>
      </c>
      <c r="O31" s="31">
        <f t="shared" si="33"/>
        <v>2.1</v>
      </c>
      <c r="P31" s="2"/>
      <c r="Q31" s="2"/>
      <c r="R31" s="2"/>
      <c r="S31" s="2"/>
      <c r="T31" s="2"/>
      <c r="U31" s="2"/>
      <c r="V31" s="2"/>
      <c r="W31" s="2"/>
    </row>
    <row r="32" spans="2:23" x14ac:dyDescent="0.2">
      <c r="B32" s="165">
        <f t="shared" si="21"/>
        <v>0.4</v>
      </c>
      <c r="C32" s="64">
        <f t="shared" si="34"/>
        <v>0.26800000000000002</v>
      </c>
      <c r="D32" s="30">
        <f t="shared" si="22"/>
        <v>5.28</v>
      </c>
      <c r="E32" s="20">
        <f t="shared" si="23"/>
        <v>0.26400000000000001</v>
      </c>
      <c r="F32" s="30">
        <f t="shared" si="24"/>
        <v>3</v>
      </c>
      <c r="G32" s="30">
        <f t="shared" si="25"/>
        <v>4.4880000000000004</v>
      </c>
      <c r="H32" s="20">
        <f t="shared" si="26"/>
        <v>0.26400000000000001</v>
      </c>
      <c r="I32" s="30">
        <f t="shared" si="27"/>
        <v>2.5499999999999998</v>
      </c>
      <c r="J32" s="30">
        <f t="shared" si="28"/>
        <v>3.96</v>
      </c>
      <c r="K32" s="20">
        <f t="shared" si="29"/>
        <v>0.26400000000000001</v>
      </c>
      <c r="L32" s="30">
        <f t="shared" si="30"/>
        <v>2.25</v>
      </c>
      <c r="M32" s="30">
        <f t="shared" si="31"/>
        <v>3.6960000000000002</v>
      </c>
      <c r="N32" s="20">
        <f t="shared" si="32"/>
        <v>0.26400000000000001</v>
      </c>
      <c r="O32" s="31">
        <f t="shared" si="33"/>
        <v>2.1</v>
      </c>
      <c r="P32" s="2"/>
      <c r="Q32" s="2"/>
      <c r="R32" s="2"/>
      <c r="S32" s="2"/>
      <c r="T32" s="2"/>
      <c r="U32" s="2"/>
      <c r="V32" s="2"/>
      <c r="W32" s="2"/>
    </row>
    <row r="33" spans="2:23" x14ac:dyDescent="0.2">
      <c r="B33" s="165">
        <f t="shared" si="21"/>
        <v>0.45</v>
      </c>
      <c r="C33" s="64">
        <f t="shared" si="34"/>
        <v>0.30150000000000005</v>
      </c>
      <c r="D33" s="30">
        <f t="shared" si="22"/>
        <v>5.9400000000000013</v>
      </c>
      <c r="E33" s="20">
        <f t="shared" si="23"/>
        <v>0.29700000000000004</v>
      </c>
      <c r="F33" s="30">
        <f t="shared" si="24"/>
        <v>3</v>
      </c>
      <c r="G33" s="30">
        <f t="shared" si="25"/>
        <v>5.0490000000000004</v>
      </c>
      <c r="H33" s="20">
        <f t="shared" si="26"/>
        <v>0.29700000000000004</v>
      </c>
      <c r="I33" s="30">
        <f t="shared" si="27"/>
        <v>2.5499999999999998</v>
      </c>
      <c r="J33" s="30">
        <f t="shared" si="28"/>
        <v>4.455000000000001</v>
      </c>
      <c r="K33" s="20">
        <f t="shared" si="29"/>
        <v>0.29700000000000004</v>
      </c>
      <c r="L33" s="30">
        <f t="shared" si="30"/>
        <v>2.25</v>
      </c>
      <c r="M33" s="30">
        <f t="shared" si="31"/>
        <v>4.1580000000000004</v>
      </c>
      <c r="N33" s="20">
        <f t="shared" si="32"/>
        <v>0.29700000000000004</v>
      </c>
      <c r="O33" s="31">
        <f t="shared" si="33"/>
        <v>2.1</v>
      </c>
      <c r="P33" s="2"/>
      <c r="Q33" s="2"/>
      <c r="R33" s="2"/>
      <c r="S33" s="2"/>
      <c r="T33" s="2"/>
      <c r="U33" s="2"/>
      <c r="V33" s="2"/>
      <c r="W33" s="2"/>
    </row>
    <row r="34" spans="2:23" x14ac:dyDescent="0.2">
      <c r="B34" s="165">
        <f t="shared" si="21"/>
        <v>0.5</v>
      </c>
      <c r="C34" s="64">
        <f t="shared" si="34"/>
        <v>0.33500000000000002</v>
      </c>
      <c r="D34" s="30">
        <f t="shared" si="22"/>
        <v>6.6000000000000005</v>
      </c>
      <c r="E34" s="20">
        <f t="shared" si="23"/>
        <v>0.33</v>
      </c>
      <c r="F34" s="30">
        <f t="shared" si="24"/>
        <v>3</v>
      </c>
      <c r="G34" s="30">
        <f t="shared" si="25"/>
        <v>5.61</v>
      </c>
      <c r="H34" s="20">
        <f t="shared" si="26"/>
        <v>0.33</v>
      </c>
      <c r="I34" s="30">
        <f t="shared" si="27"/>
        <v>2.5499999999999998</v>
      </c>
      <c r="J34" s="30">
        <f t="shared" si="28"/>
        <v>4.95</v>
      </c>
      <c r="K34" s="20">
        <f t="shared" si="29"/>
        <v>0.33</v>
      </c>
      <c r="L34" s="30">
        <f t="shared" si="30"/>
        <v>2.25</v>
      </c>
      <c r="M34" s="30">
        <f t="shared" si="31"/>
        <v>4.62</v>
      </c>
      <c r="N34" s="20">
        <f t="shared" si="32"/>
        <v>0.33</v>
      </c>
      <c r="O34" s="31">
        <f t="shared" si="33"/>
        <v>2.1</v>
      </c>
      <c r="P34" s="2"/>
      <c r="Q34" s="2"/>
      <c r="R34" s="2"/>
      <c r="S34" s="2"/>
      <c r="T34" s="2"/>
      <c r="U34" s="2"/>
      <c r="V34" s="2"/>
      <c r="W34" s="2"/>
    </row>
    <row r="35" spans="2:23" x14ac:dyDescent="0.2">
      <c r="B35" s="165">
        <f t="shared" si="21"/>
        <v>0.55000000000000004</v>
      </c>
      <c r="C35" s="64">
        <f t="shared" si="34"/>
        <v>0.36850000000000005</v>
      </c>
      <c r="D35" s="30">
        <f t="shared" si="22"/>
        <v>7.2600000000000007</v>
      </c>
      <c r="E35" s="20">
        <f t="shared" si="23"/>
        <v>0.36300000000000004</v>
      </c>
      <c r="F35" s="30">
        <f t="shared" si="24"/>
        <v>3</v>
      </c>
      <c r="G35" s="30">
        <f t="shared" si="25"/>
        <v>6.1710000000000012</v>
      </c>
      <c r="H35" s="20">
        <f t="shared" si="26"/>
        <v>0.36300000000000004</v>
      </c>
      <c r="I35" s="30">
        <f t="shared" si="27"/>
        <v>2.5499999999999998</v>
      </c>
      <c r="J35" s="30">
        <f t="shared" si="28"/>
        <v>5.4450000000000003</v>
      </c>
      <c r="K35" s="20">
        <f t="shared" si="29"/>
        <v>0.36300000000000004</v>
      </c>
      <c r="L35" s="30">
        <f t="shared" si="30"/>
        <v>2.25</v>
      </c>
      <c r="M35" s="30">
        <f t="shared" si="31"/>
        <v>5.0820000000000007</v>
      </c>
      <c r="N35" s="20">
        <f t="shared" si="32"/>
        <v>0.36300000000000004</v>
      </c>
      <c r="O35" s="31">
        <f t="shared" si="33"/>
        <v>2.1</v>
      </c>
      <c r="P35" s="2"/>
      <c r="Q35" s="2"/>
      <c r="R35" s="2"/>
      <c r="S35" s="2"/>
      <c r="T35" s="2"/>
      <c r="U35" s="2"/>
      <c r="V35" s="2"/>
      <c r="W35" s="2"/>
    </row>
    <row r="36" spans="2:23" x14ac:dyDescent="0.2">
      <c r="B36" s="165">
        <f t="shared" si="21"/>
        <v>0.6</v>
      </c>
      <c r="C36" s="64">
        <f t="shared" si="34"/>
        <v>0.40200000000000002</v>
      </c>
      <c r="D36" s="30">
        <f t="shared" si="22"/>
        <v>7.92</v>
      </c>
      <c r="E36" s="20">
        <f t="shared" si="23"/>
        <v>0.39600000000000002</v>
      </c>
      <c r="F36" s="30">
        <f t="shared" si="24"/>
        <v>3</v>
      </c>
      <c r="G36" s="30">
        <f t="shared" si="25"/>
        <v>6.7320000000000002</v>
      </c>
      <c r="H36" s="20">
        <f t="shared" si="26"/>
        <v>0.39600000000000002</v>
      </c>
      <c r="I36" s="30">
        <f t="shared" si="27"/>
        <v>2.5499999999999998</v>
      </c>
      <c r="J36" s="30">
        <f t="shared" si="28"/>
        <v>5.94</v>
      </c>
      <c r="K36" s="20">
        <f t="shared" si="29"/>
        <v>0.39600000000000002</v>
      </c>
      <c r="L36" s="30">
        <f t="shared" si="30"/>
        <v>2.25</v>
      </c>
      <c r="M36" s="30">
        <f t="shared" si="31"/>
        <v>5.5440000000000005</v>
      </c>
      <c r="N36" s="20">
        <f t="shared" si="32"/>
        <v>0.39600000000000002</v>
      </c>
      <c r="O36" s="31">
        <f t="shared" si="33"/>
        <v>2.1</v>
      </c>
      <c r="P36" s="2"/>
      <c r="Q36" s="2"/>
      <c r="R36" s="2"/>
      <c r="S36" s="2"/>
      <c r="T36" s="2"/>
      <c r="U36" s="2"/>
      <c r="V36" s="2"/>
      <c r="W36" s="2"/>
    </row>
    <row r="37" spans="2:23" x14ac:dyDescent="0.2">
      <c r="B37" s="166">
        <f t="shared" si="21"/>
        <v>0.65</v>
      </c>
      <c r="C37" s="167">
        <f t="shared" si="34"/>
        <v>0.43550000000000005</v>
      </c>
      <c r="D37" s="203">
        <f t="shared" si="22"/>
        <v>8.5800000000000018</v>
      </c>
      <c r="E37" s="180">
        <f t="shared" si="23"/>
        <v>0.42900000000000005</v>
      </c>
      <c r="F37" s="203">
        <f t="shared" si="24"/>
        <v>3</v>
      </c>
      <c r="G37" s="203">
        <f t="shared" si="25"/>
        <v>7.293000000000001</v>
      </c>
      <c r="H37" s="180">
        <f t="shared" si="26"/>
        <v>0.42900000000000005</v>
      </c>
      <c r="I37" s="203">
        <f t="shared" si="27"/>
        <v>2.5499999999999998</v>
      </c>
      <c r="J37" s="203">
        <f t="shared" si="28"/>
        <v>6.4350000000000005</v>
      </c>
      <c r="K37" s="180">
        <f t="shared" si="29"/>
        <v>0.42900000000000005</v>
      </c>
      <c r="L37" s="203">
        <f t="shared" si="30"/>
        <v>2.25</v>
      </c>
      <c r="M37" s="203">
        <f t="shared" si="31"/>
        <v>6.0060000000000002</v>
      </c>
      <c r="N37" s="180">
        <f t="shared" si="32"/>
        <v>0.42900000000000005</v>
      </c>
      <c r="O37" s="202">
        <f t="shared" si="33"/>
        <v>2.1</v>
      </c>
      <c r="P37" s="2"/>
      <c r="Q37" s="2"/>
      <c r="R37" s="2"/>
      <c r="S37" s="2"/>
      <c r="T37" s="2"/>
      <c r="U37" s="2"/>
      <c r="V37" s="2"/>
      <c r="W37" s="2"/>
    </row>
    <row r="38" spans="2:23" ht="13.5" thickBot="1" x14ac:dyDescent="0.25">
      <c r="B38" s="168">
        <f t="shared" si="21"/>
        <v>0.7</v>
      </c>
      <c r="C38" s="66">
        <f t="shared" si="34"/>
        <v>0.46899999999999997</v>
      </c>
      <c r="D38" s="21">
        <f t="shared" si="22"/>
        <v>9.2399999999999984</v>
      </c>
      <c r="E38" s="21">
        <f t="shared" si="23"/>
        <v>0.46199999999999997</v>
      </c>
      <c r="F38" s="21">
        <f t="shared" si="24"/>
        <v>3</v>
      </c>
      <c r="G38" s="21">
        <f t="shared" si="25"/>
        <v>7.8539999999999992</v>
      </c>
      <c r="H38" s="21">
        <f t="shared" si="26"/>
        <v>0.46199999999999997</v>
      </c>
      <c r="I38" s="21">
        <f t="shared" si="27"/>
        <v>2.5499999999999998</v>
      </c>
      <c r="J38" s="21">
        <f t="shared" si="28"/>
        <v>6.93</v>
      </c>
      <c r="K38" s="21">
        <f t="shared" si="29"/>
        <v>0.46199999999999997</v>
      </c>
      <c r="L38" s="21">
        <f t="shared" si="30"/>
        <v>2.25</v>
      </c>
      <c r="M38" s="21">
        <f t="shared" si="31"/>
        <v>6.468</v>
      </c>
      <c r="N38" s="21">
        <f t="shared" si="32"/>
        <v>0.46199999999999997</v>
      </c>
      <c r="O38" s="18">
        <f t="shared" si="33"/>
        <v>2.1</v>
      </c>
      <c r="P38" s="2"/>
      <c r="Q38" s="2"/>
      <c r="R38" s="2"/>
      <c r="S38" s="2"/>
      <c r="T38" s="2"/>
      <c r="U38" s="2"/>
      <c r="V38" s="2"/>
      <c r="W38" s="2"/>
    </row>
    <row r="39" spans="2:23" x14ac:dyDescent="0.2">
      <c r="B39" s="2"/>
      <c r="C39" s="2"/>
      <c r="D39" s="2"/>
      <c r="E39" s="2"/>
      <c r="F39" s="2"/>
      <c r="G39" s="2"/>
      <c r="H39" s="2"/>
      <c r="I39" s="2"/>
      <c r="J39" s="2"/>
      <c r="K39" s="2"/>
      <c r="L39" s="2"/>
      <c r="M39" s="2"/>
      <c r="N39" s="2"/>
      <c r="O39" s="2"/>
      <c r="P39" s="2"/>
      <c r="Q39" s="2"/>
      <c r="R39" s="2"/>
      <c r="S39" s="2"/>
      <c r="T39" s="2"/>
      <c r="U39" s="2"/>
      <c r="V39" s="2"/>
      <c r="W39" s="2"/>
    </row>
    <row r="40" spans="2:23" x14ac:dyDescent="0.2">
      <c r="B40" s="2"/>
      <c r="C40" s="2"/>
      <c r="D40" s="2"/>
      <c r="E40" s="2"/>
      <c r="G40" s="8"/>
      <c r="H40" s="2"/>
      <c r="I40" s="2"/>
      <c r="J40" s="2"/>
      <c r="K40" s="8"/>
      <c r="L40" s="2"/>
      <c r="M40" s="2"/>
      <c r="N40" s="2"/>
      <c r="O40" s="6"/>
      <c r="P40" s="6"/>
      <c r="Q40" s="2"/>
      <c r="R40" s="2"/>
      <c r="S40" s="2"/>
      <c r="T40" s="2"/>
      <c r="U40" s="2"/>
      <c r="V40" s="2"/>
      <c r="W40" s="2"/>
    </row>
    <row r="41" spans="2:23" x14ac:dyDescent="0.2">
      <c r="B41" s="2"/>
      <c r="C41" s="2"/>
      <c r="D41" s="2"/>
      <c r="E41" s="2"/>
      <c r="F41" s="56"/>
      <c r="G41" s="201"/>
      <c r="H41" s="201"/>
      <c r="I41" s="201"/>
      <c r="J41" s="201"/>
      <c r="K41" s="201"/>
      <c r="L41" s="201"/>
      <c r="M41" s="201"/>
      <c r="N41" s="201"/>
      <c r="O41" s="201"/>
      <c r="P41" s="201"/>
      <c r="Q41" s="2"/>
      <c r="R41" s="2"/>
      <c r="S41" s="2"/>
      <c r="T41" s="2"/>
      <c r="U41" s="2"/>
      <c r="V41" s="2"/>
      <c r="W41" s="2"/>
    </row>
    <row r="42" spans="2:23" x14ac:dyDescent="0.2">
      <c r="B42" s="8" t="s">
        <v>51</v>
      </c>
      <c r="C42" s="2">
        <f>H4*0.95</f>
        <v>42.75</v>
      </c>
      <c r="D42" s="2">
        <f>H4*1.05</f>
        <v>47.25</v>
      </c>
      <c r="E42" s="8" t="s">
        <v>50</v>
      </c>
      <c r="F42" s="201"/>
      <c r="G42" s="201"/>
      <c r="H42" s="201"/>
      <c r="I42" s="201"/>
      <c r="J42" s="201"/>
      <c r="K42" s="201"/>
      <c r="L42" s="201"/>
      <c r="M42" s="201"/>
      <c r="N42" s="201"/>
      <c r="O42" s="201"/>
      <c r="P42" s="201"/>
      <c r="Q42" s="2"/>
      <c r="R42" s="2"/>
      <c r="S42" s="2"/>
      <c r="T42" s="2"/>
      <c r="U42" s="2"/>
      <c r="V42" s="2"/>
      <c r="W42" s="2"/>
    </row>
    <row r="43" spans="2:23" x14ac:dyDescent="0.2">
      <c r="B43" s="2"/>
      <c r="C43" s="2"/>
      <c r="D43" s="2"/>
      <c r="E43" s="2"/>
      <c r="F43" s="201"/>
      <c r="G43" s="201"/>
      <c r="H43" s="201"/>
      <c r="I43" s="201"/>
      <c r="J43" s="201"/>
      <c r="K43" s="201"/>
      <c r="L43" s="201"/>
      <c r="M43" s="201"/>
      <c r="N43" s="201"/>
      <c r="O43" s="201"/>
      <c r="P43" s="201"/>
      <c r="Q43" s="2"/>
      <c r="R43" s="2"/>
      <c r="S43" s="2"/>
      <c r="T43" s="2"/>
      <c r="U43" s="2"/>
      <c r="V43" s="2"/>
      <c r="W43" s="2"/>
    </row>
    <row r="44" spans="2:23" x14ac:dyDescent="0.2">
      <c r="B44" s="2"/>
      <c r="C44" s="2"/>
      <c r="D44" s="2"/>
      <c r="E44" s="2"/>
      <c r="F44" s="201"/>
      <c r="G44" s="201"/>
      <c r="H44" s="201"/>
      <c r="I44" s="201"/>
      <c r="J44" s="201"/>
      <c r="K44" s="201"/>
      <c r="L44" s="201"/>
      <c r="M44" s="201"/>
      <c r="N44" s="201"/>
      <c r="O44" s="201"/>
      <c r="P44" s="201"/>
      <c r="Q44" s="2"/>
      <c r="R44" s="2"/>
      <c r="S44" s="2"/>
      <c r="T44" s="2"/>
      <c r="U44" s="2"/>
      <c r="V44" s="2"/>
      <c r="W44" s="2"/>
    </row>
    <row r="45" spans="2:23" x14ac:dyDescent="0.2">
      <c r="B45" s="2"/>
      <c r="C45" s="2"/>
      <c r="D45" s="2"/>
      <c r="E45" s="2"/>
      <c r="F45" s="201"/>
      <c r="G45" s="201"/>
      <c r="H45" s="201"/>
      <c r="I45" s="201"/>
      <c r="J45" s="201"/>
      <c r="K45" s="201"/>
      <c r="L45" s="201"/>
      <c r="M45" s="201"/>
      <c r="N45" s="201"/>
      <c r="O45" s="201"/>
      <c r="P45" s="201"/>
      <c r="Q45" s="2"/>
      <c r="R45" s="2"/>
      <c r="S45" s="2"/>
      <c r="T45" s="2"/>
      <c r="U45" s="2"/>
      <c r="V45" s="2"/>
      <c r="W45" s="2"/>
    </row>
    <row r="46" spans="2:23" x14ac:dyDescent="0.2">
      <c r="B46" s="2"/>
      <c r="C46" s="2"/>
      <c r="D46" s="2"/>
      <c r="E46" s="2"/>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sheetData>
  <mergeCells count="33">
    <mergeCell ref="B6:C6"/>
    <mergeCell ref="D6:H6"/>
    <mergeCell ref="I6:M6"/>
    <mergeCell ref="N6:R6"/>
    <mergeCell ref="S6:W6"/>
    <mergeCell ref="V7:V10"/>
    <mergeCell ref="W7:W10"/>
    <mergeCell ref="B8:C8"/>
    <mergeCell ref="E8:F8"/>
    <mergeCell ref="J8:K8"/>
    <mergeCell ref="O8:P8"/>
    <mergeCell ref="T8:U8"/>
    <mergeCell ref="B9:C9"/>
    <mergeCell ref="O9:P9"/>
    <mergeCell ref="T9:U9"/>
    <mergeCell ref="B7:C7"/>
    <mergeCell ref="E7:F7"/>
    <mergeCell ref="G7:G10"/>
    <mergeCell ref="R7:R10"/>
    <mergeCell ref="T7:U7"/>
    <mergeCell ref="E9:F9"/>
    <mergeCell ref="O7:P7"/>
    <mergeCell ref="Q7:Q10"/>
    <mergeCell ref="B26:C26"/>
    <mergeCell ref="D26:F26"/>
    <mergeCell ref="G26:I26"/>
    <mergeCell ref="J26:L26"/>
    <mergeCell ref="M26:O26"/>
    <mergeCell ref="H7:H10"/>
    <mergeCell ref="J7:K7"/>
    <mergeCell ref="J9:K9"/>
    <mergeCell ref="L7:L10"/>
    <mergeCell ref="M7:M10"/>
  </mergeCells>
  <conditionalFormatting sqref="Q11:R21 G11:H21 L11:M21 V11:W21">
    <cfRule type="cellIs" dxfId="35" priority="4" stopIfTrue="1" operator="between">
      <formula>$P$5</formula>
      <formula>$T$5</formula>
    </cfRule>
  </conditionalFormatting>
  <conditionalFormatting sqref="C4:F5 M4:T5 G5:L5">
    <cfRule type="cellIs" dxfId="34" priority="3" stopIfTrue="1" operator="between">
      <formula>$P$5</formula>
      <formula>$T$5</formula>
    </cfRule>
  </conditionalFormatting>
  <conditionalFormatting sqref="H4">
    <cfRule type="expression" dxfId="33" priority="2" stopIfTrue="1">
      <formula>"&gt;0.95*$H$4"</formula>
    </cfRule>
  </conditionalFormatting>
  <conditionalFormatting sqref="D11:F21 I11:K21 N11:P21 S11:U21">
    <cfRule type="cellIs" dxfId="32" priority="1" stopIfTrue="1" operator="between">
      <formula>$C$42</formula>
      <formula>$D$42</formula>
    </cfRule>
  </conditionalFormatting>
  <printOptions horizontalCentered="1" verticalCentered="1"/>
  <pageMargins left="0.51181102362204722" right="0.43307086614173229" top="0.59055118110236227" bottom="0.59055118110236227" header="0.51181102362204722" footer="0.51181102362204722"/>
  <pageSetup paperSize="9" scale="88" orientation="landscape" r:id="rId1"/>
  <headerFooter alignWithMargins="0">
    <oddFooter>&amp;RPIB June 2015 version 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B1:W47"/>
  <sheetViews>
    <sheetView zoomScaleNormal="100" workbookViewId="0"/>
  </sheetViews>
  <sheetFormatPr defaultRowHeight="12.75" x14ac:dyDescent="0.2"/>
  <cols>
    <col min="1" max="1" width="2.5703125" style="129" customWidth="1"/>
    <col min="2" max="3" width="13.5703125" style="129" customWidth="1"/>
    <col min="4" max="23" width="6.5703125" style="129" customWidth="1"/>
    <col min="24" max="16384" width="9.140625" style="129"/>
  </cols>
  <sheetData>
    <row r="1" spans="2:23" s="210" customFormat="1" ht="20.100000000000001" customHeight="1" x14ac:dyDescent="0.2">
      <c r="B1" s="114" t="s">
        <v>0</v>
      </c>
      <c r="C1" s="6"/>
      <c r="D1" s="6"/>
      <c r="E1" s="6"/>
      <c r="F1" s="6"/>
      <c r="G1" s="6"/>
      <c r="H1" s="6"/>
      <c r="I1" s="6"/>
      <c r="J1" s="6"/>
      <c r="K1" s="389" t="s">
        <v>155</v>
      </c>
      <c r="L1" s="435"/>
      <c r="M1" s="435"/>
      <c r="N1" s="435"/>
      <c r="O1" s="435"/>
      <c r="P1" s="435"/>
      <c r="Q1" s="435"/>
      <c r="R1" s="435"/>
      <c r="S1" s="435"/>
      <c r="T1" s="435"/>
      <c r="U1" s="435"/>
      <c r="V1" s="435"/>
      <c r="W1" s="435"/>
    </row>
    <row r="2" spans="2:23" s="210" customFormat="1" ht="20.100000000000001" customHeight="1" x14ac:dyDescent="0.2">
      <c r="B2" s="178" t="s">
        <v>154</v>
      </c>
      <c r="C2" s="6"/>
      <c r="E2" s="116" t="s">
        <v>73</v>
      </c>
      <c r="F2" s="6"/>
      <c r="G2" s="6"/>
      <c r="H2" s="116"/>
      <c r="I2" s="6"/>
      <c r="K2" s="435"/>
      <c r="L2" s="435"/>
      <c r="M2" s="435"/>
      <c r="N2" s="435"/>
      <c r="O2" s="435"/>
      <c r="P2" s="435"/>
      <c r="Q2" s="435"/>
      <c r="R2" s="435"/>
      <c r="S2" s="435"/>
      <c r="T2" s="435"/>
      <c r="U2" s="435"/>
      <c r="V2" s="435"/>
      <c r="W2" s="435"/>
    </row>
    <row r="3" spans="2:23" s="211" customFormat="1" ht="36" customHeight="1" x14ac:dyDescent="0.2">
      <c r="B3" s="116"/>
      <c r="C3" s="116"/>
      <c r="D3" s="116"/>
      <c r="F3" s="116"/>
      <c r="G3" s="172"/>
      <c r="H3" s="116"/>
      <c r="I3" s="116"/>
      <c r="K3" s="435"/>
      <c r="L3" s="435"/>
      <c r="M3" s="435"/>
      <c r="N3" s="435"/>
      <c r="O3" s="435"/>
      <c r="P3" s="435"/>
      <c r="Q3" s="435"/>
      <c r="R3" s="435"/>
      <c r="S3" s="435"/>
      <c r="T3" s="435"/>
      <c r="U3" s="435"/>
      <c r="V3" s="435"/>
      <c r="W3" s="435"/>
    </row>
    <row r="4" spans="2:23" s="210" customFormat="1" ht="20.100000000000001" customHeight="1" x14ac:dyDescent="0.2">
      <c r="B4" s="114"/>
      <c r="C4" s="117"/>
      <c r="D4" s="25"/>
      <c r="E4" s="118" t="s">
        <v>27</v>
      </c>
      <c r="F4" s="116"/>
      <c r="G4" s="163">
        <v>45</v>
      </c>
      <c r="H4" s="116" t="s">
        <v>50</v>
      </c>
      <c r="K4" s="435"/>
      <c r="L4" s="435"/>
      <c r="M4" s="435"/>
      <c r="N4" s="435"/>
      <c r="O4" s="435"/>
      <c r="P4" s="435"/>
      <c r="Q4" s="435"/>
      <c r="R4" s="435"/>
      <c r="S4" s="435"/>
      <c r="T4" s="435"/>
      <c r="U4" s="435"/>
      <c r="V4" s="435"/>
      <c r="W4" s="435"/>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Speeds!I58</f>
        <v>32</v>
      </c>
      <c r="E7" s="358" t="s">
        <v>21</v>
      </c>
      <c r="F7" s="409"/>
      <c r="G7" s="387" t="s">
        <v>22</v>
      </c>
      <c r="H7" s="381" t="s">
        <v>23</v>
      </c>
      <c r="I7" s="19">
        <f>Speeds!I61</f>
        <v>26</v>
      </c>
      <c r="J7" s="358" t="s">
        <v>21</v>
      </c>
      <c r="K7" s="409"/>
      <c r="L7" s="365" t="str">
        <f>G7</f>
        <v>Up Time (mins)</v>
      </c>
      <c r="M7" s="355" t="s">
        <v>23</v>
      </c>
      <c r="N7" s="9">
        <f>Speeds!I64</f>
        <v>24</v>
      </c>
      <c r="O7" s="358" t="s">
        <v>21</v>
      </c>
      <c r="P7" s="409"/>
      <c r="Q7" s="365" t="str">
        <f>G7</f>
        <v>Up Time (mins)</v>
      </c>
      <c r="R7" s="355" t="s">
        <v>23</v>
      </c>
      <c r="S7" s="9">
        <f>Speeds!I67</f>
        <v>26</v>
      </c>
      <c r="T7" s="358" t="s">
        <v>21</v>
      </c>
      <c r="U7" s="409"/>
      <c r="V7" s="365" t="str">
        <f>G7</f>
        <v>Up Time (mins)</v>
      </c>
      <c r="W7" s="355" t="s">
        <v>23</v>
      </c>
    </row>
    <row r="8" spans="2:23" ht="20.100000000000001" customHeight="1" x14ac:dyDescent="0.2">
      <c r="B8" s="384" t="s">
        <v>3</v>
      </c>
      <c r="C8" s="407"/>
      <c r="D8" s="209">
        <f>Speeds!I59</f>
        <v>18</v>
      </c>
      <c r="E8" s="385" t="s">
        <v>21</v>
      </c>
      <c r="F8" s="413"/>
      <c r="G8" s="414"/>
      <c r="H8" s="407"/>
      <c r="I8" s="19">
        <f>Speeds!I62</f>
        <v>15</v>
      </c>
      <c r="J8" s="367" t="s">
        <v>21</v>
      </c>
      <c r="K8" s="402"/>
      <c r="L8" s="410"/>
      <c r="M8" s="411"/>
      <c r="N8" s="9">
        <f>Speeds!I65</f>
        <v>14</v>
      </c>
      <c r="O8" s="367" t="s">
        <v>21</v>
      </c>
      <c r="P8" s="402"/>
      <c r="Q8" s="410"/>
      <c r="R8" s="411"/>
      <c r="S8" s="9">
        <f>Speeds!I68</f>
        <v>13</v>
      </c>
      <c r="T8" s="367" t="s">
        <v>21</v>
      </c>
      <c r="U8" s="402"/>
      <c r="V8" s="410"/>
      <c r="W8" s="411"/>
    </row>
    <row r="9" spans="2:23" ht="20.100000000000001" customHeight="1" x14ac:dyDescent="0.2">
      <c r="B9" s="384" t="s">
        <v>4</v>
      </c>
      <c r="C9" s="407"/>
      <c r="D9" s="209">
        <f>Speeds!I60</f>
        <v>20</v>
      </c>
      <c r="E9" s="385" t="s">
        <v>21</v>
      </c>
      <c r="F9" s="413"/>
      <c r="G9" s="414"/>
      <c r="H9" s="407"/>
      <c r="I9" s="19">
        <f>Speeds!I63</f>
        <v>17</v>
      </c>
      <c r="J9" s="369" t="s">
        <v>21</v>
      </c>
      <c r="K9" s="420"/>
      <c r="L9" s="410"/>
      <c r="M9" s="411"/>
      <c r="N9" s="9">
        <f>Speeds!I66</f>
        <v>15</v>
      </c>
      <c r="O9" s="369" t="s">
        <v>21</v>
      </c>
      <c r="P9" s="420"/>
      <c r="Q9" s="410"/>
      <c r="R9" s="411"/>
      <c r="S9" s="19">
        <f>Speeds!I69</f>
        <v>14</v>
      </c>
      <c r="T9" s="369" t="s">
        <v>21</v>
      </c>
      <c r="U9" s="420"/>
      <c r="V9" s="410"/>
      <c r="W9" s="411"/>
    </row>
    <row r="10" spans="2:23" ht="30" customHeight="1" thickBot="1" x14ac:dyDescent="0.25">
      <c r="B10" s="32" t="s">
        <v>150</v>
      </c>
      <c r="C10" s="319" t="s">
        <v>105</v>
      </c>
      <c r="D10" s="123" t="s">
        <v>70</v>
      </c>
      <c r="E10" s="122" t="s">
        <v>71</v>
      </c>
      <c r="F10" s="122" t="s">
        <v>72</v>
      </c>
      <c r="G10" s="414"/>
      <c r="H10" s="408"/>
      <c r="I10" s="123" t="s">
        <v>70</v>
      </c>
      <c r="J10" s="122" t="s">
        <v>71</v>
      </c>
      <c r="K10" s="122" t="s">
        <v>72</v>
      </c>
      <c r="L10" s="410"/>
      <c r="M10" s="412"/>
      <c r="N10" s="123" t="s">
        <v>70</v>
      </c>
      <c r="O10" s="122" t="s">
        <v>71</v>
      </c>
      <c r="P10" s="122" t="s">
        <v>72</v>
      </c>
      <c r="Q10" s="410"/>
      <c r="R10" s="412"/>
      <c r="S10" s="123" t="s">
        <v>70</v>
      </c>
      <c r="T10" s="122" t="s">
        <v>71</v>
      </c>
      <c r="U10" s="122" t="s">
        <v>72</v>
      </c>
      <c r="V10" s="410"/>
      <c r="W10" s="412"/>
    </row>
    <row r="11" spans="2:23" s="210" customFormat="1" ht="20.100000000000001" customHeight="1" x14ac:dyDescent="0.2">
      <c r="B11" s="174">
        <v>0.2</v>
      </c>
      <c r="C11" s="221">
        <f t="shared" ref="C11:C21" si="0">MROUND(B11*1852,5)</f>
        <v>370</v>
      </c>
      <c r="D11" s="39">
        <f t="shared" ref="D11:D21" si="1">($B11+0.05)*$D$7+H11+G11+D28+H11+F28</f>
        <v>26.96</v>
      </c>
      <c r="E11" s="40">
        <f t="shared" ref="E11:E21" si="2">D11+G11+H11</f>
        <v>36.96</v>
      </c>
      <c r="F11" s="40">
        <f t="shared" ref="F11:F21" si="3">E11+G11+H11</f>
        <v>46.96</v>
      </c>
      <c r="G11" s="40">
        <f t="shared" ref="G11:G21" si="4">B11*$D$7</f>
        <v>6.4</v>
      </c>
      <c r="H11" s="41">
        <f t="shared" ref="H11:H21" si="5">B11*$D$8</f>
        <v>3.6</v>
      </c>
      <c r="I11" s="39">
        <f t="shared" ref="I11:I21" si="6">(B11+0.05)*$I$7+M11+L11+G28+M11+I28</f>
        <v>22.255999999999997</v>
      </c>
      <c r="J11" s="40">
        <f t="shared" ref="J11:J21" si="7">I11+L11+M11</f>
        <v>30.455999999999996</v>
      </c>
      <c r="K11" s="40">
        <f t="shared" ref="K11:K21" si="8">J11+L11+M11</f>
        <v>38.655999999999999</v>
      </c>
      <c r="L11" s="40">
        <f t="shared" ref="L11:L21" si="9">B11*$I$7</f>
        <v>5.2</v>
      </c>
      <c r="M11" s="41">
        <f t="shared" ref="M11:M21" si="10">B11*$I$8</f>
        <v>3</v>
      </c>
      <c r="N11" s="39">
        <f t="shared" ref="N11:N21" si="11">(B11+0.05)*$N$7+R11+Q11+J28+R11+L28</f>
        <v>20.420000000000002</v>
      </c>
      <c r="O11" s="40">
        <f t="shared" ref="O11:O21" si="12">N11+Q11+R11</f>
        <v>28.020000000000003</v>
      </c>
      <c r="P11" s="40">
        <f t="shared" ref="P11:P21" si="13">O11+Q11+R11</f>
        <v>35.620000000000005</v>
      </c>
      <c r="Q11" s="40">
        <f t="shared" ref="Q11:Q21" si="14">B11*$N$7</f>
        <v>4.8000000000000007</v>
      </c>
      <c r="R11" s="41">
        <f t="shared" ref="R11:R21" si="15">B11*$N$8</f>
        <v>2.8000000000000003</v>
      </c>
      <c r="S11" s="39">
        <f t="shared" ref="S11:S21" si="16">(B11+0.05)*$S$7+W11+V11+M28+W11+O28</f>
        <v>20.652000000000005</v>
      </c>
      <c r="T11" s="40">
        <f t="shared" ref="T11:T21" si="17">S11+V11+W11</f>
        <v>28.452000000000005</v>
      </c>
      <c r="U11" s="40">
        <f t="shared" ref="U11:U21" si="18">T11+V11+W11</f>
        <v>36.25200000000001</v>
      </c>
      <c r="V11" s="42">
        <f t="shared" ref="V11:V21" si="19">B11*$S$7</f>
        <v>5.2</v>
      </c>
      <c r="W11" s="43">
        <f t="shared" ref="W11:W21" si="20">B11*$S$8</f>
        <v>2.6</v>
      </c>
    </row>
    <row r="12" spans="2:23" s="210" customFormat="1" ht="20.100000000000001" customHeight="1" x14ac:dyDescent="0.2">
      <c r="B12" s="175">
        <v>0.25</v>
      </c>
      <c r="C12" s="218">
        <f t="shared" si="0"/>
        <v>465</v>
      </c>
      <c r="D12" s="44">
        <f t="shared" si="1"/>
        <v>33.300000000000004</v>
      </c>
      <c r="E12" s="45">
        <f t="shared" si="2"/>
        <v>45.800000000000004</v>
      </c>
      <c r="F12" s="45">
        <f t="shared" si="3"/>
        <v>58.300000000000004</v>
      </c>
      <c r="G12" s="45">
        <f t="shared" si="4"/>
        <v>8</v>
      </c>
      <c r="H12" s="46">
        <f t="shared" si="5"/>
        <v>4.5</v>
      </c>
      <c r="I12" s="44">
        <f t="shared" si="6"/>
        <v>27.495000000000001</v>
      </c>
      <c r="J12" s="45">
        <f t="shared" si="7"/>
        <v>37.745000000000005</v>
      </c>
      <c r="K12" s="45">
        <f t="shared" si="8"/>
        <v>47.995000000000005</v>
      </c>
      <c r="L12" s="45">
        <f t="shared" si="9"/>
        <v>6.5</v>
      </c>
      <c r="M12" s="46">
        <f t="shared" si="10"/>
        <v>3.75</v>
      </c>
      <c r="N12" s="44">
        <f t="shared" si="11"/>
        <v>25.224999999999998</v>
      </c>
      <c r="O12" s="45">
        <f t="shared" si="12"/>
        <v>34.724999999999994</v>
      </c>
      <c r="P12" s="45">
        <f t="shared" si="13"/>
        <v>44.224999999999994</v>
      </c>
      <c r="Q12" s="45">
        <f t="shared" si="14"/>
        <v>6</v>
      </c>
      <c r="R12" s="46">
        <f t="shared" si="15"/>
        <v>3.5</v>
      </c>
      <c r="S12" s="44">
        <f t="shared" si="16"/>
        <v>25.49</v>
      </c>
      <c r="T12" s="45">
        <f t="shared" si="17"/>
        <v>35.239999999999995</v>
      </c>
      <c r="U12" s="45">
        <f t="shared" si="18"/>
        <v>44.989999999999995</v>
      </c>
      <c r="V12" s="47">
        <f t="shared" si="19"/>
        <v>6.5</v>
      </c>
      <c r="W12" s="48">
        <f t="shared" si="20"/>
        <v>3.25</v>
      </c>
    </row>
    <row r="13" spans="2:23" s="210" customFormat="1" ht="20.100000000000001" customHeight="1" x14ac:dyDescent="0.2">
      <c r="B13" s="175">
        <v>0.3</v>
      </c>
      <c r="C13" s="218">
        <f t="shared" si="0"/>
        <v>555</v>
      </c>
      <c r="D13" s="44">
        <f t="shared" si="1"/>
        <v>39.64</v>
      </c>
      <c r="E13" s="45">
        <f t="shared" si="2"/>
        <v>54.64</v>
      </c>
      <c r="F13" s="45">
        <f t="shared" si="3"/>
        <v>69.64</v>
      </c>
      <c r="G13" s="45">
        <f t="shared" si="4"/>
        <v>9.6</v>
      </c>
      <c r="H13" s="46">
        <f t="shared" si="5"/>
        <v>5.3999999999999995</v>
      </c>
      <c r="I13" s="44">
        <f t="shared" si="6"/>
        <v>32.734000000000002</v>
      </c>
      <c r="J13" s="45">
        <f t="shared" si="7"/>
        <v>45.033999999999999</v>
      </c>
      <c r="K13" s="45">
        <f t="shared" si="8"/>
        <v>57.333999999999996</v>
      </c>
      <c r="L13" s="45">
        <f t="shared" si="9"/>
        <v>7.8</v>
      </c>
      <c r="M13" s="46">
        <f t="shared" si="10"/>
        <v>4.5</v>
      </c>
      <c r="N13" s="44">
        <f t="shared" si="11"/>
        <v>30.029999999999998</v>
      </c>
      <c r="O13" s="45">
        <f t="shared" si="12"/>
        <v>41.43</v>
      </c>
      <c r="P13" s="45">
        <f t="shared" si="13"/>
        <v>52.83</v>
      </c>
      <c r="Q13" s="45">
        <f t="shared" si="14"/>
        <v>7.1999999999999993</v>
      </c>
      <c r="R13" s="46">
        <f t="shared" si="15"/>
        <v>4.2</v>
      </c>
      <c r="S13" s="44">
        <f t="shared" si="16"/>
        <v>30.327999999999999</v>
      </c>
      <c r="T13" s="45">
        <f t="shared" si="17"/>
        <v>42.027999999999999</v>
      </c>
      <c r="U13" s="45">
        <f t="shared" si="18"/>
        <v>53.727999999999994</v>
      </c>
      <c r="V13" s="47">
        <f t="shared" si="19"/>
        <v>7.8</v>
      </c>
      <c r="W13" s="48">
        <f t="shared" si="20"/>
        <v>3.9</v>
      </c>
    </row>
    <row r="14" spans="2:23" s="210" customFormat="1" ht="20.100000000000001" customHeight="1" x14ac:dyDescent="0.2">
      <c r="B14" s="175">
        <v>0.35</v>
      </c>
      <c r="C14" s="218">
        <f t="shared" si="0"/>
        <v>650</v>
      </c>
      <c r="D14" s="44">
        <f t="shared" si="1"/>
        <v>45.97999999999999</v>
      </c>
      <c r="E14" s="45">
        <f t="shared" si="2"/>
        <v>63.47999999999999</v>
      </c>
      <c r="F14" s="45">
        <f t="shared" si="3"/>
        <v>80.97999999999999</v>
      </c>
      <c r="G14" s="45">
        <f t="shared" si="4"/>
        <v>11.2</v>
      </c>
      <c r="H14" s="46">
        <f t="shared" si="5"/>
        <v>6.3</v>
      </c>
      <c r="I14" s="44">
        <f t="shared" si="6"/>
        <v>37.972999999999999</v>
      </c>
      <c r="J14" s="45">
        <f t="shared" si="7"/>
        <v>52.323</v>
      </c>
      <c r="K14" s="45">
        <f t="shared" si="8"/>
        <v>66.673000000000002</v>
      </c>
      <c r="L14" s="45">
        <f t="shared" si="9"/>
        <v>9.1</v>
      </c>
      <c r="M14" s="46">
        <f t="shared" si="10"/>
        <v>5.25</v>
      </c>
      <c r="N14" s="44">
        <f t="shared" si="11"/>
        <v>34.834999999999994</v>
      </c>
      <c r="O14" s="45">
        <f t="shared" si="12"/>
        <v>48.134999999999991</v>
      </c>
      <c r="P14" s="45">
        <f t="shared" si="13"/>
        <v>61.434999999999988</v>
      </c>
      <c r="Q14" s="45">
        <f t="shared" si="14"/>
        <v>8.3999999999999986</v>
      </c>
      <c r="R14" s="46">
        <f t="shared" si="15"/>
        <v>4.8999999999999995</v>
      </c>
      <c r="S14" s="44">
        <f t="shared" si="16"/>
        <v>35.165999999999997</v>
      </c>
      <c r="T14" s="45">
        <f t="shared" si="17"/>
        <v>48.815999999999995</v>
      </c>
      <c r="U14" s="45">
        <f t="shared" si="18"/>
        <v>62.465999999999994</v>
      </c>
      <c r="V14" s="47">
        <f t="shared" si="19"/>
        <v>9.1</v>
      </c>
      <c r="W14" s="48">
        <f t="shared" si="20"/>
        <v>4.55</v>
      </c>
    </row>
    <row r="15" spans="2:23" s="210" customFormat="1" ht="20.100000000000001" customHeight="1" x14ac:dyDescent="0.2">
      <c r="B15" s="175">
        <v>0.4</v>
      </c>
      <c r="C15" s="218">
        <f t="shared" si="0"/>
        <v>740</v>
      </c>
      <c r="D15" s="44">
        <f t="shared" si="1"/>
        <v>52.320000000000007</v>
      </c>
      <c r="E15" s="45">
        <f t="shared" si="2"/>
        <v>72.320000000000007</v>
      </c>
      <c r="F15" s="45">
        <f t="shared" si="3"/>
        <v>92.320000000000007</v>
      </c>
      <c r="G15" s="45">
        <f t="shared" si="4"/>
        <v>12.8</v>
      </c>
      <c r="H15" s="46">
        <f t="shared" si="5"/>
        <v>7.2</v>
      </c>
      <c r="I15" s="44">
        <f t="shared" si="6"/>
        <v>43.211999999999996</v>
      </c>
      <c r="J15" s="45">
        <f t="shared" si="7"/>
        <v>59.611999999999995</v>
      </c>
      <c r="K15" s="45">
        <f t="shared" si="8"/>
        <v>76.012</v>
      </c>
      <c r="L15" s="45">
        <f t="shared" si="9"/>
        <v>10.4</v>
      </c>
      <c r="M15" s="46">
        <f t="shared" si="10"/>
        <v>6</v>
      </c>
      <c r="N15" s="44">
        <f t="shared" si="11"/>
        <v>39.640000000000008</v>
      </c>
      <c r="O15" s="45">
        <f t="shared" si="12"/>
        <v>54.840000000000011</v>
      </c>
      <c r="P15" s="45">
        <f t="shared" si="13"/>
        <v>70.040000000000006</v>
      </c>
      <c r="Q15" s="45">
        <f t="shared" si="14"/>
        <v>9.6000000000000014</v>
      </c>
      <c r="R15" s="46">
        <f t="shared" si="15"/>
        <v>5.6000000000000005</v>
      </c>
      <c r="S15" s="44">
        <f t="shared" si="16"/>
        <v>40.004000000000005</v>
      </c>
      <c r="T15" s="45">
        <f t="shared" si="17"/>
        <v>55.604000000000006</v>
      </c>
      <c r="U15" s="45">
        <f t="shared" si="18"/>
        <v>71.204000000000008</v>
      </c>
      <c r="V15" s="47">
        <f t="shared" si="19"/>
        <v>10.4</v>
      </c>
      <c r="W15" s="48">
        <f t="shared" si="20"/>
        <v>5.2</v>
      </c>
    </row>
    <row r="16" spans="2:23" s="210" customFormat="1" ht="20.100000000000001" customHeight="1" x14ac:dyDescent="0.2">
      <c r="B16" s="175">
        <v>0.45</v>
      </c>
      <c r="C16" s="218">
        <f t="shared" si="0"/>
        <v>835</v>
      </c>
      <c r="D16" s="106">
        <f t="shared" si="1"/>
        <v>58.660000000000004</v>
      </c>
      <c r="E16" s="107">
        <f t="shared" si="2"/>
        <v>81.16</v>
      </c>
      <c r="F16" s="107">
        <f t="shared" si="3"/>
        <v>103.66</v>
      </c>
      <c r="G16" s="107">
        <f t="shared" si="4"/>
        <v>14.4</v>
      </c>
      <c r="H16" s="108">
        <f t="shared" si="5"/>
        <v>8.1</v>
      </c>
      <c r="I16" s="106">
        <f t="shared" si="6"/>
        <v>48.451000000000008</v>
      </c>
      <c r="J16" s="107">
        <f t="shared" si="7"/>
        <v>66.90100000000001</v>
      </c>
      <c r="K16" s="107">
        <f t="shared" si="8"/>
        <v>85.351000000000013</v>
      </c>
      <c r="L16" s="107">
        <f t="shared" si="9"/>
        <v>11.700000000000001</v>
      </c>
      <c r="M16" s="108">
        <f t="shared" si="10"/>
        <v>6.75</v>
      </c>
      <c r="N16" s="106">
        <f t="shared" si="11"/>
        <v>44.445</v>
      </c>
      <c r="O16" s="107">
        <f t="shared" si="12"/>
        <v>61.545000000000002</v>
      </c>
      <c r="P16" s="107">
        <f t="shared" si="13"/>
        <v>78.644999999999996</v>
      </c>
      <c r="Q16" s="107">
        <f t="shared" si="14"/>
        <v>10.8</v>
      </c>
      <c r="R16" s="108">
        <f t="shared" si="15"/>
        <v>6.3</v>
      </c>
      <c r="S16" s="106">
        <f t="shared" si="16"/>
        <v>44.842000000000013</v>
      </c>
      <c r="T16" s="107">
        <f t="shared" si="17"/>
        <v>62.392000000000017</v>
      </c>
      <c r="U16" s="107">
        <f t="shared" si="18"/>
        <v>79.942000000000007</v>
      </c>
      <c r="V16" s="109">
        <f t="shared" si="19"/>
        <v>11.700000000000001</v>
      </c>
      <c r="W16" s="110">
        <f t="shared" si="20"/>
        <v>5.8500000000000005</v>
      </c>
    </row>
    <row r="17" spans="2:23" s="210" customFormat="1" ht="20.100000000000001" customHeight="1" x14ac:dyDescent="0.2">
      <c r="B17" s="175">
        <v>0.5</v>
      </c>
      <c r="C17" s="218">
        <f t="shared" si="0"/>
        <v>925</v>
      </c>
      <c r="D17" s="106">
        <f t="shared" si="1"/>
        <v>65</v>
      </c>
      <c r="E17" s="107">
        <f t="shared" si="2"/>
        <v>90</v>
      </c>
      <c r="F17" s="107">
        <f t="shared" si="3"/>
        <v>115</v>
      </c>
      <c r="G17" s="107">
        <f t="shared" si="4"/>
        <v>16</v>
      </c>
      <c r="H17" s="108">
        <f t="shared" si="5"/>
        <v>9</v>
      </c>
      <c r="I17" s="106">
        <f t="shared" si="6"/>
        <v>53.69</v>
      </c>
      <c r="J17" s="107">
        <f t="shared" si="7"/>
        <v>74.19</v>
      </c>
      <c r="K17" s="107">
        <f t="shared" si="8"/>
        <v>94.69</v>
      </c>
      <c r="L17" s="107">
        <f t="shared" si="9"/>
        <v>13</v>
      </c>
      <c r="M17" s="108">
        <f t="shared" si="10"/>
        <v>7.5</v>
      </c>
      <c r="N17" s="106">
        <f t="shared" si="11"/>
        <v>49.25</v>
      </c>
      <c r="O17" s="107">
        <f t="shared" si="12"/>
        <v>68.25</v>
      </c>
      <c r="P17" s="107">
        <f t="shared" si="13"/>
        <v>87.25</v>
      </c>
      <c r="Q17" s="107">
        <f t="shared" si="14"/>
        <v>12</v>
      </c>
      <c r="R17" s="108">
        <f t="shared" si="15"/>
        <v>7</v>
      </c>
      <c r="S17" s="106">
        <f t="shared" si="16"/>
        <v>49.679999999999993</v>
      </c>
      <c r="T17" s="107">
        <f t="shared" si="17"/>
        <v>69.179999999999993</v>
      </c>
      <c r="U17" s="107">
        <f t="shared" si="18"/>
        <v>88.679999999999993</v>
      </c>
      <c r="V17" s="109">
        <f t="shared" si="19"/>
        <v>13</v>
      </c>
      <c r="W17" s="110">
        <f t="shared" si="20"/>
        <v>6.5</v>
      </c>
    </row>
    <row r="18" spans="2:23" s="210" customFormat="1" ht="20.100000000000001" customHeight="1" x14ac:dyDescent="0.2">
      <c r="B18" s="175">
        <v>0.55000000000000004</v>
      </c>
      <c r="C18" s="218">
        <f t="shared" si="0"/>
        <v>1020</v>
      </c>
      <c r="D18" s="106">
        <f t="shared" si="1"/>
        <v>71.34</v>
      </c>
      <c r="E18" s="107">
        <f t="shared" si="2"/>
        <v>98.84</v>
      </c>
      <c r="F18" s="107">
        <f t="shared" si="3"/>
        <v>126.34</v>
      </c>
      <c r="G18" s="107">
        <f t="shared" si="4"/>
        <v>17.600000000000001</v>
      </c>
      <c r="H18" s="108">
        <f t="shared" si="5"/>
        <v>9.9</v>
      </c>
      <c r="I18" s="106">
        <f t="shared" si="6"/>
        <v>58.929000000000002</v>
      </c>
      <c r="J18" s="107">
        <f t="shared" si="7"/>
        <v>81.478999999999999</v>
      </c>
      <c r="K18" s="107">
        <f t="shared" si="8"/>
        <v>104.029</v>
      </c>
      <c r="L18" s="107">
        <f t="shared" si="9"/>
        <v>14.3</v>
      </c>
      <c r="M18" s="108">
        <f t="shared" si="10"/>
        <v>8.25</v>
      </c>
      <c r="N18" s="106">
        <f t="shared" si="11"/>
        <v>54.055000000000014</v>
      </c>
      <c r="O18" s="107">
        <f t="shared" si="12"/>
        <v>74.955000000000013</v>
      </c>
      <c r="P18" s="107">
        <f t="shared" si="13"/>
        <v>95.855000000000018</v>
      </c>
      <c r="Q18" s="107">
        <f t="shared" si="14"/>
        <v>13.200000000000001</v>
      </c>
      <c r="R18" s="108">
        <f t="shared" si="15"/>
        <v>7.7000000000000011</v>
      </c>
      <c r="S18" s="106">
        <f t="shared" si="16"/>
        <v>54.517999999999994</v>
      </c>
      <c r="T18" s="107">
        <f t="shared" si="17"/>
        <v>75.968000000000004</v>
      </c>
      <c r="U18" s="107">
        <f t="shared" si="18"/>
        <v>97.418000000000006</v>
      </c>
      <c r="V18" s="109">
        <f t="shared" si="19"/>
        <v>14.3</v>
      </c>
      <c r="W18" s="110">
        <f t="shared" si="20"/>
        <v>7.15</v>
      </c>
    </row>
    <row r="19" spans="2:23" s="210" customFormat="1" ht="20.100000000000001" customHeight="1" x14ac:dyDescent="0.2">
      <c r="B19" s="175">
        <v>0.6</v>
      </c>
      <c r="C19" s="218">
        <f t="shared" si="0"/>
        <v>1110</v>
      </c>
      <c r="D19" s="106">
        <f t="shared" si="1"/>
        <v>77.680000000000007</v>
      </c>
      <c r="E19" s="107">
        <f t="shared" si="2"/>
        <v>107.68</v>
      </c>
      <c r="F19" s="107">
        <f t="shared" si="3"/>
        <v>137.68</v>
      </c>
      <c r="G19" s="107">
        <f t="shared" si="4"/>
        <v>19.2</v>
      </c>
      <c r="H19" s="108">
        <f t="shared" si="5"/>
        <v>10.799999999999999</v>
      </c>
      <c r="I19" s="106">
        <f t="shared" si="6"/>
        <v>64.168000000000006</v>
      </c>
      <c r="J19" s="107">
        <f t="shared" si="7"/>
        <v>88.768000000000001</v>
      </c>
      <c r="K19" s="107">
        <f t="shared" si="8"/>
        <v>113.36799999999999</v>
      </c>
      <c r="L19" s="107">
        <f t="shared" si="9"/>
        <v>15.6</v>
      </c>
      <c r="M19" s="108">
        <f t="shared" si="10"/>
        <v>9</v>
      </c>
      <c r="N19" s="106">
        <f t="shared" si="11"/>
        <v>58.86</v>
      </c>
      <c r="O19" s="107">
        <f t="shared" si="12"/>
        <v>81.66</v>
      </c>
      <c r="P19" s="107">
        <f t="shared" si="13"/>
        <v>104.46000000000001</v>
      </c>
      <c r="Q19" s="107">
        <f t="shared" si="14"/>
        <v>14.399999999999999</v>
      </c>
      <c r="R19" s="108">
        <f t="shared" si="15"/>
        <v>8.4</v>
      </c>
      <c r="S19" s="106">
        <f t="shared" si="16"/>
        <v>59.356000000000002</v>
      </c>
      <c r="T19" s="107">
        <f t="shared" si="17"/>
        <v>82.756</v>
      </c>
      <c r="U19" s="107">
        <f t="shared" si="18"/>
        <v>106.15599999999999</v>
      </c>
      <c r="V19" s="109">
        <f t="shared" si="19"/>
        <v>15.6</v>
      </c>
      <c r="W19" s="110">
        <f t="shared" si="20"/>
        <v>7.8</v>
      </c>
    </row>
    <row r="20" spans="2:23" s="210" customFormat="1" ht="20.100000000000001" customHeight="1" x14ac:dyDescent="0.2">
      <c r="B20" s="175">
        <v>0.65</v>
      </c>
      <c r="C20" s="218">
        <f t="shared" si="0"/>
        <v>1205</v>
      </c>
      <c r="D20" s="106">
        <f t="shared" si="1"/>
        <v>84.02000000000001</v>
      </c>
      <c r="E20" s="107">
        <f t="shared" si="2"/>
        <v>116.52000000000001</v>
      </c>
      <c r="F20" s="107">
        <f t="shared" si="3"/>
        <v>149.02000000000001</v>
      </c>
      <c r="G20" s="107">
        <f t="shared" si="4"/>
        <v>20.8</v>
      </c>
      <c r="H20" s="108">
        <f t="shared" si="5"/>
        <v>11.700000000000001</v>
      </c>
      <c r="I20" s="106">
        <f t="shared" si="6"/>
        <v>69.407000000000011</v>
      </c>
      <c r="J20" s="107">
        <f t="shared" si="7"/>
        <v>96.057000000000016</v>
      </c>
      <c r="K20" s="107">
        <f t="shared" si="8"/>
        <v>122.70700000000002</v>
      </c>
      <c r="L20" s="107">
        <f t="shared" si="9"/>
        <v>16.900000000000002</v>
      </c>
      <c r="M20" s="108">
        <f t="shared" si="10"/>
        <v>9.75</v>
      </c>
      <c r="N20" s="106">
        <f t="shared" si="11"/>
        <v>63.664999999999999</v>
      </c>
      <c r="O20" s="107">
        <f t="shared" si="12"/>
        <v>88.364999999999995</v>
      </c>
      <c r="P20" s="107">
        <f t="shared" si="13"/>
        <v>113.065</v>
      </c>
      <c r="Q20" s="107">
        <f t="shared" si="14"/>
        <v>15.600000000000001</v>
      </c>
      <c r="R20" s="108">
        <f t="shared" si="15"/>
        <v>9.1</v>
      </c>
      <c r="S20" s="106">
        <f t="shared" si="16"/>
        <v>64.194000000000017</v>
      </c>
      <c r="T20" s="107">
        <f t="shared" si="17"/>
        <v>89.544000000000025</v>
      </c>
      <c r="U20" s="107">
        <f t="shared" si="18"/>
        <v>114.89400000000003</v>
      </c>
      <c r="V20" s="109">
        <f t="shared" si="19"/>
        <v>16.900000000000002</v>
      </c>
      <c r="W20" s="110">
        <f t="shared" si="20"/>
        <v>8.4500000000000011</v>
      </c>
    </row>
    <row r="21" spans="2:23" s="210" customFormat="1" ht="20.100000000000001" customHeight="1" thickBot="1" x14ac:dyDescent="0.25">
      <c r="B21" s="176">
        <v>0.7</v>
      </c>
      <c r="C21" s="217">
        <f t="shared" si="0"/>
        <v>1295</v>
      </c>
      <c r="D21" s="49">
        <f t="shared" si="1"/>
        <v>90.359999999999985</v>
      </c>
      <c r="E21" s="50">
        <f t="shared" si="2"/>
        <v>125.35999999999999</v>
      </c>
      <c r="F21" s="50">
        <f t="shared" si="3"/>
        <v>160.35999999999999</v>
      </c>
      <c r="G21" s="50">
        <f t="shared" si="4"/>
        <v>22.4</v>
      </c>
      <c r="H21" s="51">
        <f t="shared" si="5"/>
        <v>12.6</v>
      </c>
      <c r="I21" s="49">
        <f t="shared" si="6"/>
        <v>74.646000000000001</v>
      </c>
      <c r="J21" s="50">
        <f t="shared" si="7"/>
        <v>103.346</v>
      </c>
      <c r="K21" s="50">
        <f t="shared" si="8"/>
        <v>132.04599999999999</v>
      </c>
      <c r="L21" s="50">
        <f t="shared" si="9"/>
        <v>18.2</v>
      </c>
      <c r="M21" s="51">
        <f t="shared" si="10"/>
        <v>10.5</v>
      </c>
      <c r="N21" s="49">
        <f t="shared" si="11"/>
        <v>68.469999999999985</v>
      </c>
      <c r="O21" s="50">
        <f t="shared" si="12"/>
        <v>95.069999999999979</v>
      </c>
      <c r="P21" s="50">
        <f t="shared" si="13"/>
        <v>121.66999999999997</v>
      </c>
      <c r="Q21" s="50">
        <f t="shared" si="14"/>
        <v>16.799999999999997</v>
      </c>
      <c r="R21" s="51">
        <f t="shared" si="15"/>
        <v>9.7999999999999989</v>
      </c>
      <c r="S21" s="49">
        <f t="shared" si="16"/>
        <v>69.031999999999996</v>
      </c>
      <c r="T21" s="52">
        <f t="shared" si="17"/>
        <v>96.331999999999994</v>
      </c>
      <c r="U21" s="50">
        <f t="shared" si="18"/>
        <v>123.63199999999999</v>
      </c>
      <c r="V21" s="53">
        <f t="shared" si="19"/>
        <v>18.2</v>
      </c>
      <c r="W21" s="54">
        <f t="shared" si="20"/>
        <v>9.1</v>
      </c>
    </row>
    <row r="22" spans="2:23" ht="15" customHeight="1" x14ac:dyDescent="0.25">
      <c r="B22" s="1"/>
      <c r="C22" s="2"/>
      <c r="D22" s="3"/>
      <c r="E22" s="3"/>
      <c r="F22" s="3"/>
      <c r="G22" s="3"/>
      <c r="H22" s="3"/>
      <c r="I22" s="3"/>
      <c r="J22" s="3"/>
      <c r="K22" s="3"/>
      <c r="L22" s="3"/>
      <c r="M22" s="3"/>
      <c r="N22" s="3"/>
      <c r="O22" s="2"/>
      <c r="P22" s="2"/>
      <c r="Q22" s="2"/>
      <c r="R22" s="2"/>
      <c r="S22" s="2"/>
      <c r="T22" s="2"/>
      <c r="U22" s="2"/>
      <c r="V22" s="2"/>
      <c r="W22" s="2"/>
    </row>
    <row r="23" spans="2:23" x14ac:dyDescent="0.2">
      <c r="B23" s="2"/>
      <c r="C23" s="2"/>
      <c r="D23" s="2"/>
      <c r="E23" s="2"/>
      <c r="F23" s="2"/>
      <c r="G23" s="2"/>
      <c r="H23" s="2"/>
      <c r="I23" s="2"/>
      <c r="J23" s="2"/>
      <c r="K23" s="2"/>
      <c r="L23" s="2"/>
      <c r="M23" s="2"/>
      <c r="N23" s="2"/>
      <c r="O23" s="2"/>
      <c r="P23" s="2"/>
      <c r="Q23" s="2"/>
      <c r="R23" s="2"/>
      <c r="S23" s="2"/>
      <c r="T23" s="2"/>
      <c r="U23" s="2"/>
      <c r="V23" s="2"/>
      <c r="W23" s="2"/>
    </row>
    <row r="24" spans="2:23" x14ac:dyDescent="0.2">
      <c r="B24" s="2"/>
      <c r="C24" s="2"/>
      <c r="D24" s="2"/>
      <c r="E24" s="2"/>
      <c r="F24" s="2"/>
      <c r="G24" s="2"/>
      <c r="H24" s="2"/>
      <c r="I24" s="2"/>
      <c r="J24" s="2"/>
      <c r="K24" s="2"/>
      <c r="L24" s="2"/>
      <c r="M24" s="2"/>
      <c r="N24" s="2"/>
      <c r="O24" s="2"/>
      <c r="P24" s="2"/>
      <c r="Q24" s="2"/>
      <c r="R24" s="2"/>
      <c r="S24" s="2"/>
      <c r="T24" s="2"/>
      <c r="U24" s="2"/>
      <c r="V24" s="2"/>
      <c r="W24" s="2"/>
    </row>
    <row r="25" spans="2:23" ht="13.5" thickBot="1" x14ac:dyDescent="0.25">
      <c r="B25" s="2"/>
      <c r="C25" s="2"/>
      <c r="D25" s="2"/>
      <c r="E25" s="2"/>
      <c r="F25" s="2"/>
      <c r="G25" s="2"/>
      <c r="H25" s="2"/>
      <c r="I25" s="2"/>
      <c r="J25" s="2"/>
      <c r="K25" s="2"/>
      <c r="L25" s="2"/>
      <c r="M25" s="2"/>
      <c r="N25" s="2"/>
      <c r="O25" s="2"/>
      <c r="P25" s="2"/>
      <c r="Q25" s="2"/>
      <c r="R25" s="2"/>
      <c r="S25" s="2"/>
      <c r="T25" s="2"/>
      <c r="U25" s="2"/>
      <c r="V25" s="2"/>
      <c r="W25" s="2"/>
    </row>
    <row r="26" spans="2:23" x14ac:dyDescent="0.2">
      <c r="B26" s="353" t="s">
        <v>24</v>
      </c>
      <c r="C26" s="354"/>
      <c r="D26" s="351" t="s">
        <v>8</v>
      </c>
      <c r="E26" s="351"/>
      <c r="F26" s="351"/>
      <c r="G26" s="351" t="s">
        <v>9</v>
      </c>
      <c r="H26" s="351"/>
      <c r="I26" s="351"/>
      <c r="J26" s="351" t="s">
        <v>10</v>
      </c>
      <c r="K26" s="351"/>
      <c r="L26" s="351"/>
      <c r="M26" s="351" t="s">
        <v>11</v>
      </c>
      <c r="N26" s="351"/>
      <c r="O26" s="352"/>
      <c r="P26" s="2"/>
      <c r="Q26" s="2"/>
      <c r="R26" s="2"/>
      <c r="S26" s="2"/>
      <c r="T26" s="2"/>
      <c r="U26" s="2"/>
      <c r="V26" s="2"/>
      <c r="W26" s="2"/>
    </row>
    <row r="27" spans="2:23" ht="51.75" thickBot="1" x14ac:dyDescent="0.25">
      <c r="B27" s="32" t="s">
        <v>25</v>
      </c>
      <c r="C27" s="33" t="s">
        <v>6</v>
      </c>
      <c r="D27" s="34" t="s">
        <v>5</v>
      </c>
      <c r="E27" s="34" t="s">
        <v>69</v>
      </c>
      <c r="F27" s="34" t="s">
        <v>7</v>
      </c>
      <c r="G27" s="34" t="s">
        <v>5</v>
      </c>
      <c r="H27" s="34"/>
      <c r="I27" s="34" t="s">
        <v>7</v>
      </c>
      <c r="J27" s="34" t="s">
        <v>5</v>
      </c>
      <c r="K27" s="34"/>
      <c r="L27" s="34" t="s">
        <v>7</v>
      </c>
      <c r="M27" s="34" t="s">
        <v>5</v>
      </c>
      <c r="N27" s="34"/>
      <c r="O27" s="35" t="s">
        <v>7</v>
      </c>
      <c r="P27" s="2"/>
      <c r="Q27" s="2"/>
      <c r="R27" s="2"/>
      <c r="S27" s="2"/>
      <c r="T27" s="2"/>
      <c r="U27" s="2"/>
      <c r="V27" s="2"/>
      <c r="W27" s="2"/>
    </row>
    <row r="28" spans="2:23" x14ac:dyDescent="0.2">
      <c r="B28" s="164">
        <f t="shared" ref="B28:B38" si="21">B11</f>
        <v>0.2</v>
      </c>
      <c r="C28" s="63">
        <f t="shared" ref="C28:C38" si="22">0.67*B28</f>
        <v>0.13400000000000001</v>
      </c>
      <c r="D28" s="30">
        <f t="shared" ref="D28:D38" si="23">C28*($D$9)</f>
        <v>2.68</v>
      </c>
      <c r="E28" s="169">
        <f t="shared" ref="E28:E38" si="24">0.67*B28</f>
        <v>0.13400000000000001</v>
      </c>
      <c r="F28" s="30">
        <f t="shared" ref="F28:F38" si="25">E28*$D$9</f>
        <v>2.68</v>
      </c>
      <c r="G28" s="30">
        <f t="shared" ref="G28:G38" si="26">C28*($I$9)</f>
        <v>2.278</v>
      </c>
      <c r="H28" s="111"/>
      <c r="I28" s="30">
        <f t="shared" ref="I28:I38" si="27">E28*$I$9</f>
        <v>2.278</v>
      </c>
      <c r="J28" s="30">
        <f t="shared" ref="J28:J38" si="28">C28*($N$9)</f>
        <v>2.0100000000000002</v>
      </c>
      <c r="K28" s="111"/>
      <c r="L28" s="30">
        <f t="shared" ref="L28:L38" si="29">E28*$N$9</f>
        <v>2.0100000000000002</v>
      </c>
      <c r="M28" s="30">
        <f t="shared" ref="M28:M38" si="30">E28*($S$9)</f>
        <v>1.8760000000000001</v>
      </c>
      <c r="N28" s="111"/>
      <c r="O28" s="31">
        <f t="shared" ref="O28:O38" si="31">E28*$S$9</f>
        <v>1.8760000000000001</v>
      </c>
      <c r="P28" s="2"/>
      <c r="Q28" s="2"/>
      <c r="R28" s="2"/>
      <c r="S28" s="2"/>
      <c r="T28" s="2"/>
      <c r="U28" s="2"/>
      <c r="V28" s="2"/>
      <c r="W28" s="2"/>
    </row>
    <row r="29" spans="2:23" x14ac:dyDescent="0.2">
      <c r="B29" s="165">
        <f t="shared" si="21"/>
        <v>0.25</v>
      </c>
      <c r="C29" s="64">
        <f t="shared" si="22"/>
        <v>0.16750000000000001</v>
      </c>
      <c r="D29" s="30">
        <f t="shared" si="23"/>
        <v>3.35</v>
      </c>
      <c r="E29" s="170">
        <f t="shared" si="24"/>
        <v>0.16750000000000001</v>
      </c>
      <c r="F29" s="30">
        <f t="shared" si="25"/>
        <v>3.35</v>
      </c>
      <c r="G29" s="30">
        <f t="shared" si="26"/>
        <v>2.8475000000000001</v>
      </c>
      <c r="H29" s="112"/>
      <c r="I29" s="30">
        <f t="shared" si="27"/>
        <v>2.8475000000000001</v>
      </c>
      <c r="J29" s="30">
        <f t="shared" si="28"/>
        <v>2.5125000000000002</v>
      </c>
      <c r="K29" s="112"/>
      <c r="L29" s="30">
        <f t="shared" si="29"/>
        <v>2.5125000000000002</v>
      </c>
      <c r="M29" s="30">
        <f t="shared" si="30"/>
        <v>2.3450000000000002</v>
      </c>
      <c r="N29" s="112"/>
      <c r="O29" s="31">
        <f t="shared" si="31"/>
        <v>2.3450000000000002</v>
      </c>
      <c r="P29" s="2"/>
      <c r="Q29" s="2"/>
      <c r="R29" s="2"/>
      <c r="S29" s="2"/>
      <c r="T29" s="2"/>
      <c r="U29" s="2"/>
      <c r="V29" s="2"/>
      <c r="W29" s="2"/>
    </row>
    <row r="30" spans="2:23" x14ac:dyDescent="0.2">
      <c r="B30" s="165">
        <f t="shared" si="21"/>
        <v>0.3</v>
      </c>
      <c r="C30" s="64">
        <f t="shared" si="22"/>
        <v>0.20100000000000001</v>
      </c>
      <c r="D30" s="30">
        <f t="shared" si="23"/>
        <v>4.0200000000000005</v>
      </c>
      <c r="E30" s="170">
        <f t="shared" si="24"/>
        <v>0.20100000000000001</v>
      </c>
      <c r="F30" s="30">
        <f t="shared" si="25"/>
        <v>4.0200000000000005</v>
      </c>
      <c r="G30" s="30">
        <f t="shared" si="26"/>
        <v>3.4170000000000003</v>
      </c>
      <c r="H30" s="112"/>
      <c r="I30" s="30">
        <f t="shared" si="27"/>
        <v>3.4170000000000003</v>
      </c>
      <c r="J30" s="30">
        <f t="shared" si="28"/>
        <v>3.0150000000000001</v>
      </c>
      <c r="K30" s="112"/>
      <c r="L30" s="30">
        <f t="shared" si="29"/>
        <v>3.0150000000000001</v>
      </c>
      <c r="M30" s="30">
        <f t="shared" si="30"/>
        <v>2.8140000000000001</v>
      </c>
      <c r="N30" s="112"/>
      <c r="O30" s="31">
        <f t="shared" si="31"/>
        <v>2.8140000000000001</v>
      </c>
      <c r="P30" s="2"/>
      <c r="Q30" s="2"/>
      <c r="R30" s="2"/>
      <c r="S30" s="2"/>
      <c r="T30" s="2"/>
      <c r="U30" s="2"/>
      <c r="V30" s="2"/>
      <c r="W30" s="2"/>
    </row>
    <row r="31" spans="2:23" x14ac:dyDescent="0.2">
      <c r="B31" s="165">
        <f t="shared" si="21"/>
        <v>0.35</v>
      </c>
      <c r="C31" s="64">
        <f t="shared" si="22"/>
        <v>0.23449999999999999</v>
      </c>
      <c r="D31" s="30">
        <f t="shared" si="23"/>
        <v>4.6899999999999995</v>
      </c>
      <c r="E31" s="170">
        <f t="shared" si="24"/>
        <v>0.23449999999999999</v>
      </c>
      <c r="F31" s="30">
        <f t="shared" si="25"/>
        <v>4.6899999999999995</v>
      </c>
      <c r="G31" s="30">
        <f t="shared" si="26"/>
        <v>3.9864999999999999</v>
      </c>
      <c r="H31" s="112"/>
      <c r="I31" s="30">
        <f t="shared" si="27"/>
        <v>3.9864999999999999</v>
      </c>
      <c r="J31" s="30">
        <f t="shared" si="28"/>
        <v>3.5174999999999996</v>
      </c>
      <c r="K31" s="112"/>
      <c r="L31" s="30">
        <f t="shared" si="29"/>
        <v>3.5174999999999996</v>
      </c>
      <c r="M31" s="30">
        <f t="shared" si="30"/>
        <v>3.2829999999999999</v>
      </c>
      <c r="N31" s="112"/>
      <c r="O31" s="31">
        <f t="shared" si="31"/>
        <v>3.2829999999999999</v>
      </c>
      <c r="P31" s="2"/>
      <c r="Q31" s="2"/>
      <c r="R31" s="2"/>
      <c r="S31" s="2"/>
      <c r="T31" s="2"/>
      <c r="U31" s="2"/>
      <c r="V31" s="2"/>
      <c r="W31" s="2"/>
    </row>
    <row r="32" spans="2:23" x14ac:dyDescent="0.2">
      <c r="B32" s="165">
        <f t="shared" si="21"/>
        <v>0.4</v>
      </c>
      <c r="C32" s="64">
        <f t="shared" si="22"/>
        <v>0.26800000000000002</v>
      </c>
      <c r="D32" s="30">
        <f t="shared" si="23"/>
        <v>5.36</v>
      </c>
      <c r="E32" s="170">
        <f t="shared" si="24"/>
        <v>0.26800000000000002</v>
      </c>
      <c r="F32" s="30">
        <f t="shared" si="25"/>
        <v>5.36</v>
      </c>
      <c r="G32" s="30">
        <f t="shared" si="26"/>
        <v>4.556</v>
      </c>
      <c r="H32" s="112"/>
      <c r="I32" s="30">
        <f t="shared" si="27"/>
        <v>4.556</v>
      </c>
      <c r="J32" s="30">
        <f t="shared" si="28"/>
        <v>4.0200000000000005</v>
      </c>
      <c r="K32" s="112"/>
      <c r="L32" s="30">
        <f t="shared" si="29"/>
        <v>4.0200000000000005</v>
      </c>
      <c r="M32" s="30">
        <f t="shared" si="30"/>
        <v>3.7520000000000002</v>
      </c>
      <c r="N32" s="112"/>
      <c r="O32" s="31">
        <f t="shared" si="31"/>
        <v>3.7520000000000002</v>
      </c>
      <c r="P32" s="2"/>
      <c r="Q32" s="2"/>
      <c r="R32" s="2"/>
      <c r="S32" s="2"/>
      <c r="T32" s="2"/>
      <c r="U32" s="2"/>
      <c r="V32" s="2"/>
      <c r="W32" s="2"/>
    </row>
    <row r="33" spans="2:23" x14ac:dyDescent="0.2">
      <c r="B33" s="166">
        <f t="shared" si="21"/>
        <v>0.45</v>
      </c>
      <c r="C33" s="167">
        <f t="shared" si="22"/>
        <v>0.30150000000000005</v>
      </c>
      <c r="D33" s="20">
        <f t="shared" si="23"/>
        <v>6.0300000000000011</v>
      </c>
      <c r="E33" s="170">
        <f t="shared" si="24"/>
        <v>0.30150000000000005</v>
      </c>
      <c r="F33" s="20">
        <f t="shared" si="25"/>
        <v>6.0300000000000011</v>
      </c>
      <c r="G33" s="20">
        <f t="shared" si="26"/>
        <v>5.1255000000000006</v>
      </c>
      <c r="H33" s="112"/>
      <c r="I33" s="20">
        <f t="shared" si="27"/>
        <v>5.1255000000000006</v>
      </c>
      <c r="J33" s="20">
        <f t="shared" si="28"/>
        <v>4.5225000000000009</v>
      </c>
      <c r="K33" s="112"/>
      <c r="L33" s="20">
        <f t="shared" si="29"/>
        <v>4.5225000000000009</v>
      </c>
      <c r="M33" s="20">
        <f t="shared" si="30"/>
        <v>4.221000000000001</v>
      </c>
      <c r="N33" s="112"/>
      <c r="O33" s="120">
        <f t="shared" si="31"/>
        <v>4.221000000000001</v>
      </c>
      <c r="P33" s="2"/>
      <c r="Q33" s="2"/>
      <c r="R33" s="2"/>
      <c r="S33" s="2"/>
      <c r="T33" s="2"/>
      <c r="U33" s="2"/>
      <c r="V33" s="2"/>
      <c r="W33" s="2"/>
    </row>
    <row r="34" spans="2:23" x14ac:dyDescent="0.2">
      <c r="B34" s="166">
        <f t="shared" si="21"/>
        <v>0.5</v>
      </c>
      <c r="C34" s="167">
        <f t="shared" si="22"/>
        <v>0.33500000000000002</v>
      </c>
      <c r="D34" s="20">
        <f t="shared" si="23"/>
        <v>6.7</v>
      </c>
      <c r="E34" s="170">
        <f t="shared" si="24"/>
        <v>0.33500000000000002</v>
      </c>
      <c r="F34" s="20">
        <f t="shared" si="25"/>
        <v>6.7</v>
      </c>
      <c r="G34" s="20">
        <f t="shared" si="26"/>
        <v>5.6950000000000003</v>
      </c>
      <c r="H34" s="112"/>
      <c r="I34" s="20">
        <f t="shared" si="27"/>
        <v>5.6950000000000003</v>
      </c>
      <c r="J34" s="20">
        <f t="shared" si="28"/>
        <v>5.0250000000000004</v>
      </c>
      <c r="K34" s="112"/>
      <c r="L34" s="20">
        <f t="shared" si="29"/>
        <v>5.0250000000000004</v>
      </c>
      <c r="M34" s="20">
        <f t="shared" si="30"/>
        <v>4.6900000000000004</v>
      </c>
      <c r="N34" s="112"/>
      <c r="O34" s="120">
        <f t="shared" si="31"/>
        <v>4.6900000000000004</v>
      </c>
      <c r="P34" s="2"/>
      <c r="Q34" s="2"/>
      <c r="R34" s="2"/>
      <c r="S34" s="2"/>
      <c r="T34" s="2"/>
      <c r="U34" s="2"/>
      <c r="V34" s="2"/>
      <c r="W34" s="2"/>
    </row>
    <row r="35" spans="2:23" x14ac:dyDescent="0.2">
      <c r="B35" s="166">
        <f t="shared" si="21"/>
        <v>0.55000000000000004</v>
      </c>
      <c r="C35" s="167">
        <f t="shared" si="22"/>
        <v>0.36850000000000005</v>
      </c>
      <c r="D35" s="20">
        <f t="shared" si="23"/>
        <v>7.370000000000001</v>
      </c>
      <c r="E35" s="170">
        <f t="shared" si="24"/>
        <v>0.36850000000000005</v>
      </c>
      <c r="F35" s="20">
        <f t="shared" si="25"/>
        <v>7.370000000000001</v>
      </c>
      <c r="G35" s="20">
        <f t="shared" si="26"/>
        <v>6.2645000000000008</v>
      </c>
      <c r="H35" s="112"/>
      <c r="I35" s="20">
        <f t="shared" si="27"/>
        <v>6.2645000000000008</v>
      </c>
      <c r="J35" s="20">
        <f t="shared" si="28"/>
        <v>5.5275000000000007</v>
      </c>
      <c r="K35" s="112"/>
      <c r="L35" s="20">
        <f t="shared" si="29"/>
        <v>5.5275000000000007</v>
      </c>
      <c r="M35" s="20">
        <f t="shared" si="30"/>
        <v>5.1590000000000007</v>
      </c>
      <c r="N35" s="112"/>
      <c r="O35" s="120">
        <f t="shared" si="31"/>
        <v>5.1590000000000007</v>
      </c>
      <c r="P35" s="2"/>
      <c r="Q35" s="2"/>
      <c r="R35" s="2"/>
      <c r="S35" s="2"/>
      <c r="T35" s="2"/>
      <c r="U35" s="2"/>
      <c r="V35" s="2"/>
      <c r="W35" s="2"/>
    </row>
    <row r="36" spans="2:23" x14ac:dyDescent="0.2">
      <c r="B36" s="166">
        <f t="shared" si="21"/>
        <v>0.6</v>
      </c>
      <c r="C36" s="167">
        <f t="shared" si="22"/>
        <v>0.40200000000000002</v>
      </c>
      <c r="D36" s="20">
        <f t="shared" si="23"/>
        <v>8.0400000000000009</v>
      </c>
      <c r="E36" s="170">
        <f t="shared" si="24"/>
        <v>0.40200000000000002</v>
      </c>
      <c r="F36" s="20">
        <f t="shared" si="25"/>
        <v>8.0400000000000009</v>
      </c>
      <c r="G36" s="20">
        <f t="shared" si="26"/>
        <v>6.8340000000000005</v>
      </c>
      <c r="H36" s="112"/>
      <c r="I36" s="20">
        <f t="shared" si="27"/>
        <v>6.8340000000000005</v>
      </c>
      <c r="J36" s="20">
        <f t="shared" si="28"/>
        <v>6.03</v>
      </c>
      <c r="K36" s="112"/>
      <c r="L36" s="20">
        <f t="shared" si="29"/>
        <v>6.03</v>
      </c>
      <c r="M36" s="20">
        <f t="shared" si="30"/>
        <v>5.6280000000000001</v>
      </c>
      <c r="N36" s="112"/>
      <c r="O36" s="120">
        <f t="shared" si="31"/>
        <v>5.6280000000000001</v>
      </c>
      <c r="P36" s="2"/>
      <c r="Q36" s="2"/>
      <c r="R36" s="2"/>
      <c r="S36" s="2"/>
      <c r="T36" s="2"/>
      <c r="U36" s="2"/>
      <c r="V36" s="2"/>
      <c r="W36" s="2"/>
    </row>
    <row r="37" spans="2:23" x14ac:dyDescent="0.2">
      <c r="B37" s="166">
        <f t="shared" si="21"/>
        <v>0.65</v>
      </c>
      <c r="C37" s="167">
        <f t="shared" si="22"/>
        <v>0.43550000000000005</v>
      </c>
      <c r="D37" s="180">
        <f t="shared" si="23"/>
        <v>8.7100000000000009</v>
      </c>
      <c r="E37" s="181">
        <f t="shared" si="24"/>
        <v>0.43550000000000005</v>
      </c>
      <c r="F37" s="180">
        <f t="shared" si="25"/>
        <v>8.7100000000000009</v>
      </c>
      <c r="G37" s="180">
        <f t="shared" si="26"/>
        <v>7.4035000000000011</v>
      </c>
      <c r="H37" s="182"/>
      <c r="I37" s="180">
        <f t="shared" si="27"/>
        <v>7.4035000000000011</v>
      </c>
      <c r="J37" s="180">
        <f t="shared" si="28"/>
        <v>6.5325000000000006</v>
      </c>
      <c r="K37" s="182"/>
      <c r="L37" s="180">
        <f t="shared" si="29"/>
        <v>6.5325000000000006</v>
      </c>
      <c r="M37" s="180">
        <f t="shared" si="30"/>
        <v>6.0970000000000004</v>
      </c>
      <c r="N37" s="182"/>
      <c r="O37" s="183">
        <f t="shared" si="31"/>
        <v>6.0970000000000004</v>
      </c>
      <c r="P37" s="2"/>
      <c r="Q37" s="2"/>
      <c r="R37" s="2"/>
      <c r="S37" s="2"/>
      <c r="T37" s="2"/>
      <c r="U37" s="2"/>
      <c r="V37" s="2"/>
      <c r="W37" s="2"/>
    </row>
    <row r="38" spans="2:23" ht="13.5" thickBot="1" x14ac:dyDescent="0.25">
      <c r="B38" s="168">
        <f t="shared" si="21"/>
        <v>0.7</v>
      </c>
      <c r="C38" s="66">
        <f t="shared" si="22"/>
        <v>0.46899999999999997</v>
      </c>
      <c r="D38" s="21">
        <f t="shared" si="23"/>
        <v>9.379999999999999</v>
      </c>
      <c r="E38" s="171">
        <f t="shared" si="24"/>
        <v>0.46899999999999997</v>
      </c>
      <c r="F38" s="21">
        <f t="shared" si="25"/>
        <v>9.379999999999999</v>
      </c>
      <c r="G38" s="21">
        <f t="shared" si="26"/>
        <v>7.9729999999999999</v>
      </c>
      <c r="H38" s="113"/>
      <c r="I38" s="21">
        <f t="shared" si="27"/>
        <v>7.9729999999999999</v>
      </c>
      <c r="J38" s="21">
        <f t="shared" si="28"/>
        <v>7.0349999999999993</v>
      </c>
      <c r="K38" s="113"/>
      <c r="L38" s="21">
        <f t="shared" si="29"/>
        <v>7.0349999999999993</v>
      </c>
      <c r="M38" s="21">
        <f t="shared" si="30"/>
        <v>6.5659999999999998</v>
      </c>
      <c r="N38" s="113"/>
      <c r="O38" s="18">
        <f t="shared" si="31"/>
        <v>6.5659999999999998</v>
      </c>
      <c r="P38" s="2"/>
      <c r="Q38" s="2"/>
      <c r="R38" s="2"/>
      <c r="S38" s="2"/>
      <c r="T38" s="2"/>
      <c r="U38" s="2"/>
      <c r="V38" s="2"/>
      <c r="W38" s="2"/>
    </row>
    <row r="39" spans="2:23" x14ac:dyDescent="0.2">
      <c r="B39" s="2"/>
      <c r="C39" s="2"/>
      <c r="D39" s="2"/>
      <c r="E39" s="2"/>
      <c r="F39" s="2"/>
      <c r="G39" s="2"/>
      <c r="H39" s="2"/>
      <c r="I39" s="2"/>
      <c r="J39" s="2"/>
      <c r="K39" s="2"/>
      <c r="L39" s="2"/>
      <c r="M39" s="2"/>
      <c r="N39" s="2"/>
      <c r="O39" s="2"/>
      <c r="P39" s="2"/>
      <c r="Q39" s="2"/>
      <c r="R39" s="2"/>
      <c r="S39" s="2"/>
      <c r="T39" s="2"/>
      <c r="U39" s="2"/>
      <c r="V39" s="2"/>
      <c r="W39" s="2"/>
    </row>
    <row r="40" spans="2:23" x14ac:dyDescent="0.2">
      <c r="B40" s="2"/>
      <c r="C40" s="2"/>
      <c r="D40" s="2"/>
      <c r="E40" s="2"/>
      <c r="G40" s="8"/>
      <c r="H40" s="2"/>
      <c r="I40" s="2"/>
      <c r="J40" s="2"/>
      <c r="K40" s="8"/>
      <c r="L40" s="2"/>
      <c r="M40" s="2"/>
      <c r="N40" s="2"/>
      <c r="O40" s="6"/>
      <c r="P40" s="6"/>
      <c r="Q40" s="2"/>
      <c r="R40" s="2"/>
      <c r="S40" s="2"/>
      <c r="T40" s="2"/>
      <c r="U40" s="2"/>
      <c r="V40" s="2"/>
      <c r="W40" s="2"/>
    </row>
    <row r="41" spans="2:23" x14ac:dyDescent="0.2">
      <c r="B41" s="2"/>
      <c r="C41" s="2"/>
      <c r="D41" s="2"/>
      <c r="E41" s="2"/>
      <c r="F41" s="56"/>
      <c r="G41" s="201"/>
      <c r="H41" s="201"/>
      <c r="I41" s="201"/>
      <c r="J41" s="201"/>
      <c r="K41" s="201"/>
      <c r="L41" s="201"/>
      <c r="M41" s="201"/>
      <c r="N41" s="201"/>
      <c r="O41" s="201"/>
      <c r="P41" s="201"/>
      <c r="Q41" s="2"/>
      <c r="R41" s="2"/>
      <c r="S41" s="2"/>
      <c r="T41" s="2"/>
      <c r="U41" s="2"/>
      <c r="V41" s="2"/>
      <c r="W41" s="2"/>
    </row>
    <row r="42" spans="2:23" x14ac:dyDescent="0.2">
      <c r="B42" s="8" t="s">
        <v>51</v>
      </c>
      <c r="C42" s="2">
        <f>G4*0.95</f>
        <v>42.75</v>
      </c>
      <c r="D42" s="2">
        <f>G4*1.05</f>
        <v>47.25</v>
      </c>
      <c r="E42" s="8" t="s">
        <v>50</v>
      </c>
      <c r="F42" s="201"/>
      <c r="G42" s="201"/>
      <c r="H42" s="201"/>
      <c r="I42" s="201"/>
      <c r="J42" s="201"/>
      <c r="K42" s="201"/>
      <c r="L42" s="201"/>
      <c r="M42" s="201"/>
      <c r="N42" s="201"/>
      <c r="O42" s="201"/>
      <c r="P42" s="201"/>
      <c r="Q42" s="2"/>
      <c r="R42" s="2"/>
      <c r="S42" s="2"/>
      <c r="T42" s="2"/>
      <c r="U42" s="2"/>
      <c r="V42" s="2"/>
      <c r="W42" s="2"/>
    </row>
    <row r="43" spans="2:23" x14ac:dyDescent="0.2">
      <c r="B43" s="2"/>
      <c r="C43" s="2"/>
      <c r="D43" s="2"/>
      <c r="E43" s="2"/>
      <c r="F43" s="201"/>
      <c r="G43" s="201"/>
      <c r="H43" s="201"/>
      <c r="I43" s="201"/>
      <c r="J43" s="201"/>
      <c r="K43" s="201"/>
      <c r="L43" s="201"/>
      <c r="M43" s="201"/>
      <c r="N43" s="201"/>
      <c r="O43" s="201"/>
      <c r="P43" s="201"/>
      <c r="Q43" s="2"/>
      <c r="R43" s="2"/>
      <c r="S43" s="2"/>
      <c r="T43" s="2"/>
      <c r="U43" s="2"/>
      <c r="V43" s="2"/>
      <c r="W43" s="2"/>
    </row>
    <row r="44" spans="2:23" x14ac:dyDescent="0.2">
      <c r="B44" s="2"/>
      <c r="C44" s="2"/>
      <c r="D44" s="2"/>
      <c r="E44" s="2"/>
      <c r="F44" s="201"/>
      <c r="G44" s="201"/>
      <c r="H44" s="201"/>
      <c r="I44" s="201"/>
      <c r="J44" s="201"/>
      <c r="K44" s="201"/>
      <c r="L44" s="201"/>
      <c r="M44" s="201"/>
      <c r="N44" s="201"/>
      <c r="O44" s="201"/>
      <c r="P44" s="201"/>
      <c r="Q44" s="2"/>
      <c r="R44" s="2"/>
      <c r="S44" s="2"/>
      <c r="T44" s="2"/>
      <c r="U44" s="2"/>
      <c r="V44" s="2"/>
      <c r="W44" s="2"/>
    </row>
    <row r="45" spans="2:23" x14ac:dyDescent="0.2">
      <c r="B45" s="2"/>
      <c r="C45" s="2"/>
      <c r="D45" s="2"/>
      <c r="E45" s="2"/>
      <c r="F45" s="201"/>
      <c r="G45" s="201"/>
      <c r="H45" s="201"/>
      <c r="I45" s="201"/>
      <c r="J45" s="201"/>
      <c r="K45" s="201"/>
      <c r="L45" s="201"/>
      <c r="M45" s="201"/>
      <c r="N45" s="201"/>
      <c r="O45" s="201"/>
      <c r="P45" s="201"/>
      <c r="Q45" s="2"/>
      <c r="R45" s="2"/>
      <c r="S45" s="2"/>
      <c r="T45" s="2"/>
      <c r="U45" s="2"/>
      <c r="V45" s="2"/>
      <c r="W45" s="2"/>
    </row>
    <row r="46" spans="2:23" x14ac:dyDescent="0.2">
      <c r="B46" s="2"/>
      <c r="C46" s="2"/>
      <c r="D46" s="2"/>
      <c r="E46" s="2"/>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sheetData>
  <mergeCells count="34">
    <mergeCell ref="K1:W4"/>
    <mergeCell ref="B6:C6"/>
    <mergeCell ref="D6:H6"/>
    <mergeCell ref="I6:M6"/>
    <mergeCell ref="N6:R6"/>
    <mergeCell ref="S6:W6"/>
    <mergeCell ref="W7:W10"/>
    <mergeCell ref="B8:C8"/>
    <mergeCell ref="E8:F8"/>
    <mergeCell ref="J8:K8"/>
    <mergeCell ref="O8:P8"/>
    <mergeCell ref="T8:U8"/>
    <mergeCell ref="B9:C9"/>
    <mergeCell ref="E9:F9"/>
    <mergeCell ref="J9:K9"/>
    <mergeCell ref="O9:P9"/>
    <mergeCell ref="T9:U9"/>
    <mergeCell ref="B7:C7"/>
    <mergeCell ref="E7:F7"/>
    <mergeCell ref="G7:G10"/>
    <mergeCell ref="H7:H10"/>
    <mergeCell ref="J7:K7"/>
    <mergeCell ref="R7:R10"/>
    <mergeCell ref="T7:U7"/>
    <mergeCell ref="V7:V10"/>
    <mergeCell ref="B26:C26"/>
    <mergeCell ref="D26:F26"/>
    <mergeCell ref="G26:I26"/>
    <mergeCell ref="J26:L26"/>
    <mergeCell ref="M26:O26"/>
    <mergeCell ref="L7:L10"/>
    <mergeCell ref="M7:M10"/>
    <mergeCell ref="O7:P7"/>
    <mergeCell ref="Q7:Q10"/>
  </mergeCells>
  <conditionalFormatting sqref="Q11:R21 G11:H21 L11:M21 V11:W21">
    <cfRule type="cellIs" dxfId="31" priority="4" stopIfTrue="1" operator="between">
      <formula>$P$5</formula>
      <formula>$T$5</formula>
    </cfRule>
  </conditionalFormatting>
  <conditionalFormatting sqref="F5:T5 C4:E5">
    <cfRule type="cellIs" dxfId="30" priority="3" stopIfTrue="1" operator="between">
      <formula>$P$5</formula>
      <formula>$T$5</formula>
    </cfRule>
  </conditionalFormatting>
  <conditionalFormatting sqref="G4">
    <cfRule type="expression" dxfId="29" priority="2" stopIfTrue="1">
      <formula>"&gt;0.95*$H$4"</formula>
    </cfRule>
  </conditionalFormatting>
  <conditionalFormatting sqref="D11:F21 I11:K21 N11:P21 S11:U21">
    <cfRule type="cellIs" dxfId="28" priority="1" stopIfTrue="1" operator="between">
      <formula>$C$42</formula>
      <formula>$D$42</formula>
    </cfRule>
  </conditionalFormatting>
  <printOptions horizontalCentered="1" verticalCentered="1"/>
  <pageMargins left="0.47244094488188981" right="0.51181102362204722" top="0.59055118110236227" bottom="0.70866141732283472" header="0.51181102362204722" footer="0.47244094488188981"/>
  <pageSetup paperSize="9" scale="87" orientation="landscape" r:id="rId1"/>
  <headerFooter alignWithMargins="0">
    <oddFooter>&amp;RPIB June 2015 version 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1:W57"/>
  <sheetViews>
    <sheetView topLeftCell="A10" zoomScaleNormal="100" workbookViewId="0"/>
  </sheetViews>
  <sheetFormatPr defaultRowHeight="12.75" x14ac:dyDescent="0.2"/>
  <cols>
    <col min="1" max="1" width="2.7109375" style="2" customWidth="1"/>
    <col min="2" max="3" width="14.85546875" style="2" customWidth="1"/>
    <col min="4" max="23" width="6.5703125" style="2" customWidth="1"/>
    <col min="24" max="24" width="7" style="2" customWidth="1"/>
    <col min="25" max="16384" width="9.140625" style="2"/>
  </cols>
  <sheetData>
    <row r="1" spans="2:23" ht="20.100000000000001" customHeight="1" x14ac:dyDescent="0.25">
      <c r="B1" s="1" t="s">
        <v>0</v>
      </c>
      <c r="C1" s="1"/>
    </row>
    <row r="2" spans="2:23" s="3" customFormat="1" ht="20.100000000000001" customHeight="1" x14ac:dyDescent="0.25">
      <c r="B2" s="1" t="s">
        <v>53</v>
      </c>
      <c r="C2" s="1"/>
      <c r="G2" s="3" t="s">
        <v>60</v>
      </c>
    </row>
    <row r="3" spans="2:23" s="3" customFormat="1" ht="20.100000000000001" customHeight="1" x14ac:dyDescent="0.25">
      <c r="B3" s="4"/>
      <c r="C3" s="4"/>
    </row>
    <row r="4" spans="2:23" ht="20.100000000000001" customHeight="1" x14ac:dyDescent="0.2">
      <c r="G4" s="3" t="s">
        <v>59</v>
      </c>
      <c r="I4" s="3">
        <v>30</v>
      </c>
      <c r="J4" s="3" t="s">
        <v>50</v>
      </c>
      <c r="L4" s="3"/>
      <c r="M4" s="3"/>
    </row>
    <row r="5" spans="2:23" ht="20.100000000000001" customHeight="1" thickBot="1" x14ac:dyDescent="0.25">
      <c r="H5" s="5"/>
      <c r="R5" s="8"/>
    </row>
    <row r="6" spans="2:23" s="6" customFormat="1" ht="20.100000000000001" customHeight="1" x14ac:dyDescent="0.2">
      <c r="B6" s="445" t="s">
        <v>1</v>
      </c>
      <c r="C6" s="446"/>
      <c r="D6" s="451" t="s">
        <v>17</v>
      </c>
      <c r="E6" s="452"/>
      <c r="F6" s="452"/>
      <c r="G6" s="453"/>
      <c r="H6" s="454"/>
      <c r="I6" s="419" t="s">
        <v>16</v>
      </c>
      <c r="J6" s="416"/>
      <c r="K6" s="416"/>
      <c r="L6" s="417"/>
      <c r="M6" s="418"/>
      <c r="N6" s="419" t="s">
        <v>18</v>
      </c>
      <c r="O6" s="416"/>
      <c r="P6" s="416"/>
      <c r="Q6" s="417"/>
      <c r="R6" s="418"/>
      <c r="S6" s="419" t="s">
        <v>19</v>
      </c>
      <c r="T6" s="416"/>
      <c r="U6" s="416"/>
      <c r="V6" s="417"/>
      <c r="W6" s="418"/>
    </row>
    <row r="7" spans="2:23" s="6" customFormat="1" ht="20.100000000000001" customHeight="1" x14ac:dyDescent="0.2">
      <c r="B7" s="447" t="s">
        <v>2</v>
      </c>
      <c r="C7" s="448"/>
      <c r="D7" s="9">
        <f>Speeds!D58</f>
        <v>18</v>
      </c>
      <c r="E7" s="358" t="s">
        <v>21</v>
      </c>
      <c r="F7" s="444"/>
      <c r="G7" s="387" t="s">
        <v>22</v>
      </c>
      <c r="H7" s="381" t="s">
        <v>23</v>
      </c>
      <c r="I7" s="9">
        <f>Speeds!D61</f>
        <v>14</v>
      </c>
      <c r="J7" s="358" t="s">
        <v>21</v>
      </c>
      <c r="K7" s="409"/>
      <c r="L7" s="387" t="s">
        <v>22</v>
      </c>
      <c r="M7" s="381" t="s">
        <v>23</v>
      </c>
      <c r="N7" s="9">
        <f>Speeds!D64</f>
        <v>12</v>
      </c>
      <c r="O7" s="358" t="s">
        <v>21</v>
      </c>
      <c r="P7" s="409"/>
      <c r="Q7" s="387" t="s">
        <v>22</v>
      </c>
      <c r="R7" s="381" t="s">
        <v>23</v>
      </c>
      <c r="S7" s="9">
        <f>Speeds!D67</f>
        <v>11</v>
      </c>
      <c r="T7" s="358" t="s">
        <v>21</v>
      </c>
      <c r="U7" s="409"/>
      <c r="V7" s="387" t="s">
        <v>22</v>
      </c>
      <c r="W7" s="381" t="s">
        <v>23</v>
      </c>
    </row>
    <row r="8" spans="2:23" s="6" customFormat="1" ht="20.100000000000001" customHeight="1" thickBot="1" x14ac:dyDescent="0.25">
      <c r="B8" s="449" t="s">
        <v>3</v>
      </c>
      <c r="C8" s="450"/>
      <c r="D8" s="9">
        <f>Speeds!D59</f>
        <v>13</v>
      </c>
      <c r="E8" s="369" t="s">
        <v>21</v>
      </c>
      <c r="F8" s="420"/>
      <c r="G8" s="414"/>
      <c r="H8" s="407"/>
      <c r="I8" s="9">
        <f>Speeds!D62</f>
        <v>8</v>
      </c>
      <c r="J8" s="367" t="s">
        <v>21</v>
      </c>
      <c r="K8" s="402"/>
      <c r="L8" s="414"/>
      <c r="M8" s="407"/>
      <c r="N8" s="9">
        <f>Speeds!D65</f>
        <v>5</v>
      </c>
      <c r="O8" s="367" t="s">
        <v>21</v>
      </c>
      <c r="P8" s="402"/>
      <c r="Q8" s="414"/>
      <c r="R8" s="407"/>
      <c r="S8" s="9">
        <f>Speeds!D68</f>
        <v>4</v>
      </c>
      <c r="T8" s="367" t="s">
        <v>21</v>
      </c>
      <c r="U8" s="402"/>
      <c r="V8" s="414"/>
      <c r="W8" s="407"/>
    </row>
    <row r="9" spans="2:23" s="6" customFormat="1" ht="27.95" customHeight="1" thickBot="1" x14ac:dyDescent="0.25">
      <c r="B9" s="333" t="s">
        <v>20</v>
      </c>
      <c r="C9" s="333" t="s">
        <v>127</v>
      </c>
      <c r="D9" s="13" t="s">
        <v>62</v>
      </c>
      <c r="E9" s="14" t="s">
        <v>63</v>
      </c>
      <c r="F9" s="15" t="s">
        <v>64</v>
      </c>
      <c r="G9" s="442"/>
      <c r="H9" s="443"/>
      <c r="I9" s="13" t="s">
        <v>62</v>
      </c>
      <c r="J9" s="14" t="s">
        <v>63</v>
      </c>
      <c r="K9" s="15" t="s">
        <v>64</v>
      </c>
      <c r="L9" s="442"/>
      <c r="M9" s="443"/>
      <c r="N9" s="13" t="s">
        <v>62</v>
      </c>
      <c r="O9" s="14" t="s">
        <v>63</v>
      </c>
      <c r="P9" s="15" t="s">
        <v>64</v>
      </c>
      <c r="Q9" s="442"/>
      <c r="R9" s="443"/>
      <c r="S9" s="13" t="s">
        <v>62</v>
      </c>
      <c r="T9" s="14" t="s">
        <v>63</v>
      </c>
      <c r="U9" s="15" t="s">
        <v>64</v>
      </c>
      <c r="V9" s="442"/>
      <c r="W9" s="443"/>
    </row>
    <row r="10" spans="2:23" s="6" customFormat="1" ht="20.100000000000001" customHeight="1" x14ac:dyDescent="0.2">
      <c r="B10" s="332">
        <v>0.3</v>
      </c>
      <c r="C10" s="331">
        <f t="shared" ref="C10:C22" si="0">MROUND(B10*1852,5)</f>
        <v>555</v>
      </c>
      <c r="D10" s="329">
        <f t="shared" ref="D10:D22" si="1">($G10+$H10)*2</f>
        <v>18.599999999999998</v>
      </c>
      <c r="E10" s="327">
        <f t="shared" ref="E10:E22" si="2">($G10+$H10)*3</f>
        <v>27.9</v>
      </c>
      <c r="F10" s="327">
        <f t="shared" ref="F10:F22" si="3">($G10+$H10)*4</f>
        <v>37.199999999999996</v>
      </c>
      <c r="G10" s="330">
        <f t="shared" ref="G10:G22" si="4">B10*$D$7</f>
        <v>5.3999999999999995</v>
      </c>
      <c r="H10" s="328">
        <f t="shared" ref="H10:H22" si="5">B10*$D$8</f>
        <v>3.9</v>
      </c>
      <c r="I10" s="329">
        <f t="shared" ref="I10:I22" si="6">($L10+$M10)*2</f>
        <v>13.2</v>
      </c>
      <c r="J10" s="327">
        <f t="shared" ref="J10:J22" si="7">($L10+$M10)*3</f>
        <v>19.799999999999997</v>
      </c>
      <c r="K10" s="327">
        <f t="shared" ref="K10:K22" si="8">($L10+$M10)*4</f>
        <v>26.4</v>
      </c>
      <c r="L10" s="326">
        <f t="shared" ref="L10:L22" si="9">B10*$I$7</f>
        <v>4.2</v>
      </c>
      <c r="M10" s="328">
        <f t="shared" ref="M10:M22" si="10">B10*$I$8</f>
        <v>2.4</v>
      </c>
      <c r="N10" s="327">
        <f t="shared" ref="N10:N22" si="11">(Q10+R10)*2</f>
        <v>10.199999999999999</v>
      </c>
      <c r="O10" s="327">
        <f t="shared" ref="O10:O22" si="12">(Q10+R10)*3</f>
        <v>15.299999999999999</v>
      </c>
      <c r="P10" s="327">
        <f t="shared" ref="P10:P22" si="13">(Q10+R10)*4</f>
        <v>20.399999999999999</v>
      </c>
      <c r="Q10" s="326">
        <f t="shared" ref="Q10:Q22" si="14">B10*$N$7</f>
        <v>3.5999999999999996</v>
      </c>
      <c r="R10" s="328">
        <f t="shared" ref="R10:R22" si="15">B10*$N$8</f>
        <v>1.5</v>
      </c>
      <c r="S10" s="327">
        <f t="shared" ref="S10:S22" si="16">(V10+W10)*2</f>
        <v>9</v>
      </c>
      <c r="T10" s="327">
        <f t="shared" ref="T10:T22" si="17">(V10+W10)*3</f>
        <v>13.5</v>
      </c>
      <c r="U10" s="327">
        <f t="shared" ref="U10:U22" si="18">(V10+W10)*4</f>
        <v>18</v>
      </c>
      <c r="V10" s="326">
        <f t="shared" ref="V10:V22" si="19">B10*$S$7</f>
        <v>3.3</v>
      </c>
      <c r="W10" s="325">
        <f t="shared" ref="W10:W22" si="20">B10*$S$8</f>
        <v>1.2</v>
      </c>
    </row>
    <row r="11" spans="2:23" s="6" customFormat="1" ht="20.100000000000001" customHeight="1" x14ac:dyDescent="0.2">
      <c r="B11" s="324">
        <v>0.35</v>
      </c>
      <c r="C11" s="323">
        <f t="shared" si="0"/>
        <v>650</v>
      </c>
      <c r="D11" s="99">
        <f t="shared" si="1"/>
        <v>21.7</v>
      </c>
      <c r="E11" s="79">
        <f t="shared" si="2"/>
        <v>32.549999999999997</v>
      </c>
      <c r="F11" s="79">
        <f t="shared" si="3"/>
        <v>43.4</v>
      </c>
      <c r="G11" s="80">
        <f t="shared" si="4"/>
        <v>6.3</v>
      </c>
      <c r="H11" s="83">
        <f t="shared" si="5"/>
        <v>4.55</v>
      </c>
      <c r="I11" s="99">
        <f t="shared" si="6"/>
        <v>15.399999999999999</v>
      </c>
      <c r="J11" s="79">
        <f t="shared" si="7"/>
        <v>23.099999999999998</v>
      </c>
      <c r="K11" s="79">
        <f t="shared" si="8"/>
        <v>30.799999999999997</v>
      </c>
      <c r="L11" s="80">
        <f t="shared" si="9"/>
        <v>4.8999999999999995</v>
      </c>
      <c r="M11" s="83">
        <f t="shared" si="10"/>
        <v>2.8</v>
      </c>
      <c r="N11" s="79">
        <f t="shared" si="11"/>
        <v>11.899999999999999</v>
      </c>
      <c r="O11" s="79">
        <f t="shared" si="12"/>
        <v>17.849999999999998</v>
      </c>
      <c r="P11" s="79">
        <f t="shared" si="13"/>
        <v>23.799999999999997</v>
      </c>
      <c r="Q11" s="80">
        <f t="shared" si="14"/>
        <v>4.1999999999999993</v>
      </c>
      <c r="R11" s="83">
        <f t="shared" si="15"/>
        <v>1.75</v>
      </c>
      <c r="S11" s="79">
        <f t="shared" si="16"/>
        <v>10.5</v>
      </c>
      <c r="T11" s="79">
        <f t="shared" si="17"/>
        <v>15.75</v>
      </c>
      <c r="U11" s="79">
        <f t="shared" si="18"/>
        <v>21</v>
      </c>
      <c r="V11" s="80">
        <f t="shared" si="19"/>
        <v>3.8499999999999996</v>
      </c>
      <c r="W11" s="17">
        <f t="shared" si="20"/>
        <v>1.4</v>
      </c>
    </row>
    <row r="12" spans="2:23" s="6" customFormat="1" ht="20.100000000000001" customHeight="1" x14ac:dyDescent="0.2">
      <c r="B12" s="324">
        <v>0.4</v>
      </c>
      <c r="C12" s="323">
        <f t="shared" si="0"/>
        <v>740</v>
      </c>
      <c r="D12" s="99">
        <f t="shared" si="1"/>
        <v>24.8</v>
      </c>
      <c r="E12" s="79">
        <f t="shared" si="2"/>
        <v>37.200000000000003</v>
      </c>
      <c r="F12" s="79">
        <f t="shared" si="3"/>
        <v>49.6</v>
      </c>
      <c r="G12" s="80">
        <f t="shared" si="4"/>
        <v>7.2</v>
      </c>
      <c r="H12" s="83">
        <f t="shared" si="5"/>
        <v>5.2</v>
      </c>
      <c r="I12" s="99">
        <f t="shared" si="6"/>
        <v>17.600000000000001</v>
      </c>
      <c r="J12" s="79">
        <f t="shared" si="7"/>
        <v>26.400000000000002</v>
      </c>
      <c r="K12" s="79">
        <f t="shared" si="8"/>
        <v>35.200000000000003</v>
      </c>
      <c r="L12" s="80">
        <f t="shared" si="9"/>
        <v>5.6000000000000005</v>
      </c>
      <c r="M12" s="83">
        <f t="shared" si="10"/>
        <v>3.2</v>
      </c>
      <c r="N12" s="79">
        <f t="shared" si="11"/>
        <v>13.600000000000001</v>
      </c>
      <c r="O12" s="79">
        <f t="shared" si="12"/>
        <v>20.400000000000002</v>
      </c>
      <c r="P12" s="79">
        <f t="shared" si="13"/>
        <v>27.200000000000003</v>
      </c>
      <c r="Q12" s="80">
        <f t="shared" si="14"/>
        <v>4.8000000000000007</v>
      </c>
      <c r="R12" s="83">
        <f t="shared" si="15"/>
        <v>2</v>
      </c>
      <c r="S12" s="79">
        <f t="shared" si="16"/>
        <v>12</v>
      </c>
      <c r="T12" s="79">
        <f t="shared" si="17"/>
        <v>18</v>
      </c>
      <c r="U12" s="79">
        <f t="shared" si="18"/>
        <v>24</v>
      </c>
      <c r="V12" s="78">
        <f t="shared" si="19"/>
        <v>4.4000000000000004</v>
      </c>
      <c r="W12" s="17">
        <f t="shared" si="20"/>
        <v>1.6</v>
      </c>
    </row>
    <row r="13" spans="2:23" s="6" customFormat="1" ht="20.100000000000001" customHeight="1" x14ac:dyDescent="0.2">
      <c r="B13" s="324">
        <v>0.45</v>
      </c>
      <c r="C13" s="323">
        <f t="shared" si="0"/>
        <v>835</v>
      </c>
      <c r="D13" s="99">
        <f t="shared" si="1"/>
        <v>27.9</v>
      </c>
      <c r="E13" s="79">
        <f t="shared" si="2"/>
        <v>41.849999999999994</v>
      </c>
      <c r="F13" s="79">
        <f t="shared" si="3"/>
        <v>55.8</v>
      </c>
      <c r="G13" s="80">
        <f t="shared" si="4"/>
        <v>8.1</v>
      </c>
      <c r="H13" s="83">
        <f t="shared" si="5"/>
        <v>5.8500000000000005</v>
      </c>
      <c r="I13" s="99">
        <f t="shared" si="6"/>
        <v>19.8</v>
      </c>
      <c r="J13" s="79">
        <f t="shared" si="7"/>
        <v>29.700000000000003</v>
      </c>
      <c r="K13" s="79">
        <f t="shared" si="8"/>
        <v>39.6</v>
      </c>
      <c r="L13" s="80">
        <f t="shared" si="9"/>
        <v>6.3</v>
      </c>
      <c r="M13" s="83">
        <f t="shared" si="10"/>
        <v>3.6</v>
      </c>
      <c r="N13" s="79">
        <f t="shared" si="11"/>
        <v>15.3</v>
      </c>
      <c r="O13" s="79">
        <f t="shared" si="12"/>
        <v>22.950000000000003</v>
      </c>
      <c r="P13" s="79">
        <f t="shared" si="13"/>
        <v>30.6</v>
      </c>
      <c r="Q13" s="80">
        <f t="shared" si="14"/>
        <v>5.4</v>
      </c>
      <c r="R13" s="83">
        <f t="shared" si="15"/>
        <v>2.25</v>
      </c>
      <c r="S13" s="79">
        <f t="shared" si="16"/>
        <v>13.5</v>
      </c>
      <c r="T13" s="79">
        <f t="shared" si="17"/>
        <v>20.25</v>
      </c>
      <c r="U13" s="79">
        <f t="shared" si="18"/>
        <v>27</v>
      </c>
      <c r="V13" s="16">
        <f t="shared" si="19"/>
        <v>4.95</v>
      </c>
      <c r="W13" s="17">
        <f t="shared" si="20"/>
        <v>1.8</v>
      </c>
    </row>
    <row r="14" spans="2:23" s="6" customFormat="1" ht="20.100000000000001" customHeight="1" x14ac:dyDescent="0.2">
      <c r="B14" s="324">
        <v>0.5</v>
      </c>
      <c r="C14" s="323">
        <f t="shared" si="0"/>
        <v>925</v>
      </c>
      <c r="D14" s="100">
        <f t="shared" si="1"/>
        <v>31</v>
      </c>
      <c r="E14" s="81">
        <f t="shared" si="2"/>
        <v>46.5</v>
      </c>
      <c r="F14" s="81">
        <f t="shared" si="3"/>
        <v>62</v>
      </c>
      <c r="G14" s="82">
        <f t="shared" si="4"/>
        <v>9</v>
      </c>
      <c r="H14" s="101">
        <f t="shared" si="5"/>
        <v>6.5</v>
      </c>
      <c r="I14" s="100">
        <f t="shared" si="6"/>
        <v>22</v>
      </c>
      <c r="J14" s="81">
        <f t="shared" si="7"/>
        <v>33</v>
      </c>
      <c r="K14" s="81">
        <f t="shared" si="8"/>
        <v>44</v>
      </c>
      <c r="L14" s="82">
        <f t="shared" si="9"/>
        <v>7</v>
      </c>
      <c r="M14" s="101">
        <f t="shared" si="10"/>
        <v>4</v>
      </c>
      <c r="N14" s="81">
        <f t="shared" si="11"/>
        <v>17</v>
      </c>
      <c r="O14" s="81">
        <f t="shared" si="12"/>
        <v>25.5</v>
      </c>
      <c r="P14" s="81">
        <f t="shared" si="13"/>
        <v>34</v>
      </c>
      <c r="Q14" s="82">
        <f t="shared" si="14"/>
        <v>6</v>
      </c>
      <c r="R14" s="101">
        <f t="shared" si="15"/>
        <v>2.5</v>
      </c>
      <c r="S14" s="81">
        <f t="shared" si="16"/>
        <v>15</v>
      </c>
      <c r="T14" s="81">
        <f t="shared" si="17"/>
        <v>22.5</v>
      </c>
      <c r="U14" s="81">
        <f t="shared" si="18"/>
        <v>30</v>
      </c>
      <c r="V14" s="16">
        <f t="shared" si="19"/>
        <v>5.5</v>
      </c>
      <c r="W14" s="17">
        <f t="shared" si="20"/>
        <v>2</v>
      </c>
    </row>
    <row r="15" spans="2:23" s="6" customFormat="1" ht="20.100000000000001" customHeight="1" x14ac:dyDescent="0.2">
      <c r="B15" s="324">
        <v>0.55000000000000004</v>
      </c>
      <c r="C15" s="323">
        <f t="shared" si="0"/>
        <v>1020</v>
      </c>
      <c r="D15" s="99">
        <f t="shared" si="1"/>
        <v>34.1</v>
      </c>
      <c r="E15" s="79">
        <f t="shared" si="2"/>
        <v>51.150000000000006</v>
      </c>
      <c r="F15" s="79">
        <f t="shared" si="3"/>
        <v>68.2</v>
      </c>
      <c r="G15" s="80">
        <f t="shared" si="4"/>
        <v>9.9</v>
      </c>
      <c r="H15" s="83">
        <f t="shared" si="5"/>
        <v>7.15</v>
      </c>
      <c r="I15" s="99">
        <f t="shared" si="6"/>
        <v>24.200000000000003</v>
      </c>
      <c r="J15" s="79">
        <f t="shared" si="7"/>
        <v>36.300000000000004</v>
      </c>
      <c r="K15" s="79">
        <f t="shared" si="8"/>
        <v>48.400000000000006</v>
      </c>
      <c r="L15" s="80">
        <f t="shared" si="9"/>
        <v>7.7000000000000011</v>
      </c>
      <c r="M15" s="83">
        <f t="shared" si="10"/>
        <v>4.4000000000000004</v>
      </c>
      <c r="N15" s="79">
        <f t="shared" si="11"/>
        <v>18.700000000000003</v>
      </c>
      <c r="O15" s="79">
        <f t="shared" si="12"/>
        <v>28.050000000000004</v>
      </c>
      <c r="P15" s="79">
        <f t="shared" si="13"/>
        <v>37.400000000000006</v>
      </c>
      <c r="Q15" s="80">
        <f t="shared" si="14"/>
        <v>6.6000000000000005</v>
      </c>
      <c r="R15" s="83">
        <f t="shared" si="15"/>
        <v>2.75</v>
      </c>
      <c r="S15" s="79">
        <f t="shared" si="16"/>
        <v>16.5</v>
      </c>
      <c r="T15" s="79">
        <f t="shared" si="17"/>
        <v>24.75</v>
      </c>
      <c r="U15" s="79">
        <f t="shared" si="18"/>
        <v>33</v>
      </c>
      <c r="V15" s="16">
        <f t="shared" si="19"/>
        <v>6.0500000000000007</v>
      </c>
      <c r="W15" s="17">
        <f t="shared" si="20"/>
        <v>2.2000000000000002</v>
      </c>
    </row>
    <row r="16" spans="2:23" s="6" customFormat="1" ht="20.100000000000001" customHeight="1" x14ac:dyDescent="0.2">
      <c r="B16" s="324">
        <v>0.6</v>
      </c>
      <c r="C16" s="323">
        <f t="shared" si="0"/>
        <v>1110</v>
      </c>
      <c r="D16" s="100">
        <f t="shared" si="1"/>
        <v>37.199999999999996</v>
      </c>
      <c r="E16" s="81">
        <f t="shared" si="2"/>
        <v>55.8</v>
      </c>
      <c r="F16" s="81">
        <f t="shared" si="3"/>
        <v>74.399999999999991</v>
      </c>
      <c r="G16" s="82">
        <f t="shared" si="4"/>
        <v>10.799999999999999</v>
      </c>
      <c r="H16" s="101">
        <f t="shared" si="5"/>
        <v>7.8</v>
      </c>
      <c r="I16" s="100">
        <f t="shared" si="6"/>
        <v>26.4</v>
      </c>
      <c r="J16" s="81">
        <f t="shared" si="7"/>
        <v>39.599999999999994</v>
      </c>
      <c r="K16" s="81">
        <f t="shared" si="8"/>
        <v>52.8</v>
      </c>
      <c r="L16" s="82">
        <f t="shared" si="9"/>
        <v>8.4</v>
      </c>
      <c r="M16" s="101">
        <f t="shared" si="10"/>
        <v>4.8</v>
      </c>
      <c r="N16" s="81">
        <f t="shared" si="11"/>
        <v>20.399999999999999</v>
      </c>
      <c r="O16" s="81">
        <f t="shared" si="12"/>
        <v>30.599999999999998</v>
      </c>
      <c r="P16" s="81">
        <f t="shared" si="13"/>
        <v>40.799999999999997</v>
      </c>
      <c r="Q16" s="82">
        <f t="shared" si="14"/>
        <v>7.1999999999999993</v>
      </c>
      <c r="R16" s="101">
        <f t="shared" si="15"/>
        <v>3</v>
      </c>
      <c r="S16" s="81">
        <f t="shared" si="16"/>
        <v>18</v>
      </c>
      <c r="T16" s="81">
        <f t="shared" si="17"/>
        <v>27</v>
      </c>
      <c r="U16" s="81">
        <f t="shared" si="18"/>
        <v>36</v>
      </c>
      <c r="V16" s="16">
        <f t="shared" si="19"/>
        <v>6.6</v>
      </c>
      <c r="W16" s="17">
        <f t="shared" si="20"/>
        <v>2.4</v>
      </c>
    </row>
    <row r="17" spans="2:23" s="6" customFormat="1" ht="20.100000000000001" customHeight="1" x14ac:dyDescent="0.2">
      <c r="B17" s="324">
        <v>0.65</v>
      </c>
      <c r="C17" s="323">
        <f t="shared" si="0"/>
        <v>1205</v>
      </c>
      <c r="D17" s="100">
        <f t="shared" si="1"/>
        <v>40.300000000000004</v>
      </c>
      <c r="E17" s="81">
        <f t="shared" si="2"/>
        <v>60.45</v>
      </c>
      <c r="F17" s="81">
        <f t="shared" si="3"/>
        <v>80.600000000000009</v>
      </c>
      <c r="G17" s="82">
        <f t="shared" si="4"/>
        <v>11.700000000000001</v>
      </c>
      <c r="H17" s="101">
        <f t="shared" si="5"/>
        <v>8.4500000000000011</v>
      </c>
      <c r="I17" s="100">
        <f t="shared" si="6"/>
        <v>28.6</v>
      </c>
      <c r="J17" s="81">
        <f t="shared" si="7"/>
        <v>42.900000000000006</v>
      </c>
      <c r="K17" s="81">
        <f t="shared" si="8"/>
        <v>57.2</v>
      </c>
      <c r="L17" s="82">
        <f t="shared" si="9"/>
        <v>9.1</v>
      </c>
      <c r="M17" s="101">
        <f t="shared" si="10"/>
        <v>5.2</v>
      </c>
      <c r="N17" s="81">
        <f t="shared" si="11"/>
        <v>22.1</v>
      </c>
      <c r="O17" s="81">
        <f t="shared" si="12"/>
        <v>33.150000000000006</v>
      </c>
      <c r="P17" s="81">
        <f t="shared" si="13"/>
        <v>44.2</v>
      </c>
      <c r="Q17" s="82">
        <f t="shared" si="14"/>
        <v>7.8000000000000007</v>
      </c>
      <c r="R17" s="101">
        <f t="shared" si="15"/>
        <v>3.25</v>
      </c>
      <c r="S17" s="81">
        <f t="shared" si="16"/>
        <v>19.5</v>
      </c>
      <c r="T17" s="81">
        <f t="shared" si="17"/>
        <v>29.25</v>
      </c>
      <c r="U17" s="81">
        <f t="shared" si="18"/>
        <v>39</v>
      </c>
      <c r="V17" s="16">
        <f t="shared" si="19"/>
        <v>7.15</v>
      </c>
      <c r="W17" s="17">
        <f t="shared" si="20"/>
        <v>2.6</v>
      </c>
    </row>
    <row r="18" spans="2:23" s="6" customFormat="1" ht="20.100000000000001" customHeight="1" x14ac:dyDescent="0.2">
      <c r="B18" s="324">
        <v>0.7</v>
      </c>
      <c r="C18" s="323">
        <f t="shared" si="0"/>
        <v>1295</v>
      </c>
      <c r="D18" s="100">
        <f t="shared" si="1"/>
        <v>43.4</v>
      </c>
      <c r="E18" s="81">
        <f t="shared" si="2"/>
        <v>65.099999999999994</v>
      </c>
      <c r="F18" s="81">
        <f t="shared" si="3"/>
        <v>86.8</v>
      </c>
      <c r="G18" s="82">
        <f t="shared" si="4"/>
        <v>12.6</v>
      </c>
      <c r="H18" s="101">
        <f t="shared" si="5"/>
        <v>9.1</v>
      </c>
      <c r="I18" s="100">
        <f t="shared" si="6"/>
        <v>30.799999999999997</v>
      </c>
      <c r="J18" s="81">
        <f t="shared" si="7"/>
        <v>46.199999999999996</v>
      </c>
      <c r="K18" s="81">
        <f t="shared" si="8"/>
        <v>61.599999999999994</v>
      </c>
      <c r="L18" s="82">
        <f t="shared" si="9"/>
        <v>9.7999999999999989</v>
      </c>
      <c r="M18" s="101">
        <f t="shared" si="10"/>
        <v>5.6</v>
      </c>
      <c r="N18" s="81">
        <f t="shared" si="11"/>
        <v>23.799999999999997</v>
      </c>
      <c r="O18" s="81">
        <f t="shared" si="12"/>
        <v>35.699999999999996</v>
      </c>
      <c r="P18" s="81">
        <f t="shared" si="13"/>
        <v>47.599999999999994</v>
      </c>
      <c r="Q18" s="82">
        <f t="shared" si="14"/>
        <v>8.3999999999999986</v>
      </c>
      <c r="R18" s="101">
        <f t="shared" si="15"/>
        <v>3.5</v>
      </c>
      <c r="S18" s="81">
        <f t="shared" si="16"/>
        <v>21</v>
      </c>
      <c r="T18" s="81">
        <f t="shared" si="17"/>
        <v>31.5</v>
      </c>
      <c r="U18" s="81">
        <f t="shared" si="18"/>
        <v>42</v>
      </c>
      <c r="V18" s="16">
        <f t="shared" si="19"/>
        <v>7.6999999999999993</v>
      </c>
      <c r="W18" s="17">
        <f t="shared" si="20"/>
        <v>2.8</v>
      </c>
    </row>
    <row r="19" spans="2:23" s="6" customFormat="1" ht="20.100000000000001" customHeight="1" x14ac:dyDescent="0.2">
      <c r="B19" s="324">
        <v>0.75</v>
      </c>
      <c r="C19" s="323">
        <f t="shared" si="0"/>
        <v>1390</v>
      </c>
      <c r="D19" s="100">
        <f t="shared" si="1"/>
        <v>46.5</v>
      </c>
      <c r="E19" s="81">
        <f t="shared" si="2"/>
        <v>69.75</v>
      </c>
      <c r="F19" s="81">
        <f t="shared" si="3"/>
        <v>93</v>
      </c>
      <c r="G19" s="82">
        <f t="shared" si="4"/>
        <v>13.5</v>
      </c>
      <c r="H19" s="101">
        <f t="shared" si="5"/>
        <v>9.75</v>
      </c>
      <c r="I19" s="100">
        <f t="shared" si="6"/>
        <v>33</v>
      </c>
      <c r="J19" s="81">
        <f t="shared" si="7"/>
        <v>49.5</v>
      </c>
      <c r="K19" s="81">
        <f t="shared" si="8"/>
        <v>66</v>
      </c>
      <c r="L19" s="82">
        <f t="shared" si="9"/>
        <v>10.5</v>
      </c>
      <c r="M19" s="101">
        <f t="shared" si="10"/>
        <v>6</v>
      </c>
      <c r="N19" s="81">
        <f t="shared" si="11"/>
        <v>25.5</v>
      </c>
      <c r="O19" s="81">
        <f t="shared" si="12"/>
        <v>38.25</v>
      </c>
      <c r="P19" s="81">
        <f t="shared" si="13"/>
        <v>51</v>
      </c>
      <c r="Q19" s="82">
        <f t="shared" si="14"/>
        <v>9</v>
      </c>
      <c r="R19" s="101">
        <f t="shared" si="15"/>
        <v>3.75</v>
      </c>
      <c r="S19" s="81">
        <f t="shared" si="16"/>
        <v>22.5</v>
      </c>
      <c r="T19" s="81">
        <f t="shared" si="17"/>
        <v>33.75</v>
      </c>
      <c r="U19" s="81">
        <f t="shared" si="18"/>
        <v>45</v>
      </c>
      <c r="V19" s="16">
        <f t="shared" si="19"/>
        <v>8.25</v>
      </c>
      <c r="W19" s="17">
        <f t="shared" si="20"/>
        <v>3</v>
      </c>
    </row>
    <row r="20" spans="2:23" s="6" customFormat="1" ht="20.100000000000001" customHeight="1" x14ac:dyDescent="0.2">
      <c r="B20" s="324">
        <v>0.8</v>
      </c>
      <c r="C20" s="323">
        <f t="shared" si="0"/>
        <v>1480</v>
      </c>
      <c r="D20" s="99">
        <f t="shared" si="1"/>
        <v>49.6</v>
      </c>
      <c r="E20" s="79">
        <f t="shared" si="2"/>
        <v>74.400000000000006</v>
      </c>
      <c r="F20" s="79">
        <f t="shared" si="3"/>
        <v>99.2</v>
      </c>
      <c r="G20" s="80">
        <f t="shared" si="4"/>
        <v>14.4</v>
      </c>
      <c r="H20" s="83">
        <f t="shared" si="5"/>
        <v>10.4</v>
      </c>
      <c r="I20" s="99">
        <f t="shared" si="6"/>
        <v>35.200000000000003</v>
      </c>
      <c r="J20" s="79">
        <f t="shared" si="7"/>
        <v>52.800000000000004</v>
      </c>
      <c r="K20" s="79">
        <f t="shared" si="8"/>
        <v>70.400000000000006</v>
      </c>
      <c r="L20" s="80">
        <f t="shared" si="9"/>
        <v>11.200000000000001</v>
      </c>
      <c r="M20" s="83">
        <f t="shared" si="10"/>
        <v>6.4</v>
      </c>
      <c r="N20" s="79">
        <f t="shared" si="11"/>
        <v>27.200000000000003</v>
      </c>
      <c r="O20" s="79">
        <f t="shared" si="12"/>
        <v>40.800000000000004</v>
      </c>
      <c r="P20" s="79">
        <f t="shared" si="13"/>
        <v>54.400000000000006</v>
      </c>
      <c r="Q20" s="80">
        <f t="shared" si="14"/>
        <v>9.6000000000000014</v>
      </c>
      <c r="R20" s="83">
        <f t="shared" si="15"/>
        <v>4</v>
      </c>
      <c r="S20" s="79">
        <f t="shared" si="16"/>
        <v>24</v>
      </c>
      <c r="T20" s="79">
        <f t="shared" si="17"/>
        <v>36</v>
      </c>
      <c r="U20" s="79">
        <f t="shared" si="18"/>
        <v>48</v>
      </c>
      <c r="V20" s="16">
        <f t="shared" si="19"/>
        <v>8.8000000000000007</v>
      </c>
      <c r="W20" s="17">
        <f t="shared" si="20"/>
        <v>3.2</v>
      </c>
    </row>
    <row r="21" spans="2:23" s="6" customFormat="1" ht="20.100000000000001" customHeight="1" x14ac:dyDescent="0.2">
      <c r="B21" s="324">
        <v>0.85</v>
      </c>
      <c r="C21" s="323">
        <f t="shared" si="0"/>
        <v>1575</v>
      </c>
      <c r="D21" s="99">
        <f t="shared" si="1"/>
        <v>52.699999999999996</v>
      </c>
      <c r="E21" s="79">
        <f t="shared" si="2"/>
        <v>79.05</v>
      </c>
      <c r="F21" s="79">
        <f t="shared" si="3"/>
        <v>105.39999999999999</v>
      </c>
      <c r="G21" s="80">
        <f t="shared" si="4"/>
        <v>15.299999999999999</v>
      </c>
      <c r="H21" s="83">
        <f t="shared" si="5"/>
        <v>11.049999999999999</v>
      </c>
      <c r="I21" s="99">
        <f t="shared" si="6"/>
        <v>37.4</v>
      </c>
      <c r="J21" s="79">
        <f t="shared" si="7"/>
        <v>56.099999999999994</v>
      </c>
      <c r="K21" s="79">
        <f t="shared" si="8"/>
        <v>74.8</v>
      </c>
      <c r="L21" s="80">
        <f t="shared" si="9"/>
        <v>11.9</v>
      </c>
      <c r="M21" s="83">
        <f t="shared" si="10"/>
        <v>6.8</v>
      </c>
      <c r="N21" s="79">
        <f t="shared" si="11"/>
        <v>28.9</v>
      </c>
      <c r="O21" s="79">
        <f t="shared" si="12"/>
        <v>43.349999999999994</v>
      </c>
      <c r="P21" s="79">
        <f t="shared" si="13"/>
        <v>57.8</v>
      </c>
      <c r="Q21" s="80">
        <f t="shared" si="14"/>
        <v>10.199999999999999</v>
      </c>
      <c r="R21" s="83">
        <f t="shared" si="15"/>
        <v>4.25</v>
      </c>
      <c r="S21" s="79">
        <f t="shared" si="16"/>
        <v>25.5</v>
      </c>
      <c r="T21" s="79">
        <f t="shared" si="17"/>
        <v>38.25</v>
      </c>
      <c r="U21" s="79">
        <f t="shared" si="18"/>
        <v>51</v>
      </c>
      <c r="V21" s="16">
        <f t="shared" si="19"/>
        <v>9.35</v>
      </c>
      <c r="W21" s="17">
        <f t="shared" si="20"/>
        <v>3.4</v>
      </c>
    </row>
    <row r="22" spans="2:23" s="6" customFormat="1" ht="20.100000000000001" customHeight="1" thickBot="1" x14ac:dyDescent="0.25">
      <c r="B22" s="322">
        <v>0.9</v>
      </c>
      <c r="C22" s="321">
        <f t="shared" si="0"/>
        <v>1665</v>
      </c>
      <c r="D22" s="104">
        <f t="shared" si="1"/>
        <v>55.8</v>
      </c>
      <c r="E22" s="102">
        <f t="shared" si="2"/>
        <v>83.699999999999989</v>
      </c>
      <c r="F22" s="102">
        <f t="shared" si="3"/>
        <v>111.6</v>
      </c>
      <c r="G22" s="85">
        <f t="shared" si="4"/>
        <v>16.2</v>
      </c>
      <c r="H22" s="103">
        <f t="shared" si="5"/>
        <v>11.700000000000001</v>
      </c>
      <c r="I22" s="104">
        <f t="shared" si="6"/>
        <v>39.6</v>
      </c>
      <c r="J22" s="102">
        <f t="shared" si="7"/>
        <v>59.400000000000006</v>
      </c>
      <c r="K22" s="102">
        <f t="shared" si="8"/>
        <v>79.2</v>
      </c>
      <c r="L22" s="85">
        <f t="shared" si="9"/>
        <v>12.6</v>
      </c>
      <c r="M22" s="103">
        <f t="shared" si="10"/>
        <v>7.2</v>
      </c>
      <c r="N22" s="102">
        <f t="shared" si="11"/>
        <v>30.6</v>
      </c>
      <c r="O22" s="102">
        <f t="shared" si="12"/>
        <v>45.900000000000006</v>
      </c>
      <c r="P22" s="102">
        <f t="shared" si="13"/>
        <v>61.2</v>
      </c>
      <c r="Q22" s="85">
        <f t="shared" si="14"/>
        <v>10.8</v>
      </c>
      <c r="R22" s="103">
        <f t="shared" si="15"/>
        <v>4.5</v>
      </c>
      <c r="S22" s="102">
        <f t="shared" si="16"/>
        <v>27</v>
      </c>
      <c r="T22" s="102">
        <f t="shared" si="17"/>
        <v>40.5</v>
      </c>
      <c r="U22" s="102">
        <f t="shared" si="18"/>
        <v>54</v>
      </c>
      <c r="V22" s="86">
        <f t="shared" si="19"/>
        <v>9.9</v>
      </c>
      <c r="W22" s="84">
        <f t="shared" si="20"/>
        <v>3.6</v>
      </c>
    </row>
    <row r="23" spans="2:23" s="6" customFormat="1" ht="14.1" customHeight="1" x14ac:dyDescent="0.2">
      <c r="B23" s="12"/>
      <c r="C23" s="12"/>
      <c r="D23" s="11"/>
      <c r="E23" s="7"/>
    </row>
    <row r="24" spans="2:23" s="6" customFormat="1" ht="30" customHeight="1" x14ac:dyDescent="0.2">
      <c r="B24" s="2"/>
      <c r="C24" s="2"/>
      <c r="D24" s="2"/>
      <c r="E24" s="2"/>
      <c r="F24" s="2"/>
      <c r="G24" s="2"/>
      <c r="H24" s="56"/>
      <c r="I24" s="201"/>
      <c r="J24" s="201"/>
      <c r="K24" s="201"/>
    </row>
    <row r="25" spans="2:23" s="6" customFormat="1" ht="30" customHeight="1" x14ac:dyDescent="0.2">
      <c r="B25" s="2"/>
      <c r="C25" s="2"/>
      <c r="D25" s="2"/>
      <c r="E25" s="2"/>
      <c r="F25" s="2"/>
      <c r="G25" s="2"/>
      <c r="H25" s="201"/>
      <c r="I25" s="201"/>
      <c r="J25" s="201"/>
      <c r="K25" s="201"/>
      <c r="L25" s="72"/>
      <c r="M25" s="72"/>
      <c r="O25" s="72"/>
      <c r="P25" s="72"/>
      <c r="Q25" s="72"/>
      <c r="R25" s="72"/>
      <c r="T25" s="72"/>
      <c r="U25" s="72"/>
    </row>
    <row r="26" spans="2:23" s="6" customFormat="1" ht="30" customHeight="1" x14ac:dyDescent="0.2">
      <c r="B26" s="2"/>
      <c r="C26" s="2"/>
      <c r="D26" s="2"/>
      <c r="E26" s="2"/>
      <c r="F26" s="2"/>
      <c r="G26" s="2"/>
      <c r="H26" s="201"/>
      <c r="I26" s="201"/>
      <c r="J26" s="201"/>
      <c r="K26" s="201"/>
      <c r="L26" s="73"/>
      <c r="M26" s="74"/>
      <c r="O26" s="74"/>
      <c r="P26" s="72"/>
      <c r="Q26" s="72"/>
      <c r="R26" s="72"/>
      <c r="T26" s="72"/>
      <c r="U26" s="72"/>
    </row>
    <row r="27" spans="2:23" ht="20.100000000000001" customHeight="1" x14ac:dyDescent="0.2">
      <c r="H27" s="201"/>
      <c r="I27" s="201"/>
      <c r="J27" s="201"/>
      <c r="K27" s="201"/>
      <c r="L27" s="201"/>
      <c r="M27" s="201"/>
      <c r="N27" s="201"/>
      <c r="O27" s="201"/>
      <c r="P27" s="201"/>
      <c r="Q27" s="201"/>
      <c r="R27" s="201"/>
    </row>
    <row r="28" spans="2:23" ht="20.100000000000001" customHeight="1" x14ac:dyDescent="0.2">
      <c r="H28" s="201"/>
      <c r="I28" s="201"/>
      <c r="J28" s="201"/>
      <c r="K28" s="201"/>
      <c r="L28" s="201"/>
      <c r="M28" s="201"/>
      <c r="N28" s="201"/>
      <c r="O28" s="201"/>
      <c r="P28" s="201"/>
      <c r="Q28" s="201"/>
      <c r="R28" s="201"/>
    </row>
    <row r="29" spans="2:23" ht="20.100000000000001" customHeight="1" x14ac:dyDescent="0.2">
      <c r="H29" s="201"/>
      <c r="I29" s="201"/>
      <c r="J29" s="201"/>
      <c r="K29" s="201"/>
      <c r="L29" s="201"/>
      <c r="M29" s="201"/>
      <c r="N29" s="201"/>
      <c r="O29" s="201"/>
      <c r="P29" s="201"/>
      <c r="Q29" s="201"/>
      <c r="R29" s="201"/>
    </row>
    <row r="30" spans="2:23" ht="15.95" customHeight="1" x14ac:dyDescent="0.2">
      <c r="H30" s="201"/>
      <c r="I30" s="201"/>
      <c r="J30" s="201"/>
      <c r="K30" s="201"/>
      <c r="L30" s="201"/>
      <c r="M30" s="201"/>
      <c r="N30" s="201"/>
      <c r="O30" s="201"/>
      <c r="P30" s="201"/>
      <c r="Q30" s="201"/>
      <c r="R30" s="201"/>
    </row>
    <row r="31" spans="2:23" ht="15.95" customHeight="1" x14ac:dyDescent="0.2">
      <c r="L31" s="201"/>
      <c r="M31" s="201"/>
      <c r="N31" s="201"/>
      <c r="O31" s="201"/>
      <c r="P31" s="201"/>
      <c r="Q31" s="201"/>
      <c r="R31" s="201"/>
    </row>
    <row r="32" spans="2:23" ht="20.100000000000001" customHeight="1" x14ac:dyDescent="0.2">
      <c r="L32" s="201"/>
      <c r="M32" s="201"/>
      <c r="N32" s="201"/>
      <c r="O32" s="201"/>
      <c r="P32" s="201"/>
      <c r="Q32" s="201"/>
      <c r="R32" s="201"/>
    </row>
    <row r="33" spans="2:18" ht="20.100000000000001" customHeight="1" x14ac:dyDescent="0.2">
      <c r="L33" s="201"/>
      <c r="M33" s="201"/>
      <c r="N33" s="201"/>
      <c r="O33" s="201"/>
      <c r="P33" s="201"/>
      <c r="Q33" s="201"/>
      <c r="R33" s="201"/>
    </row>
    <row r="34" spans="2:18" ht="20.100000000000001" customHeight="1" x14ac:dyDescent="0.2"/>
    <row r="35" spans="2:18" ht="20.100000000000001" customHeight="1" x14ac:dyDescent="0.2"/>
    <row r="36" spans="2:18" ht="20.100000000000001" customHeight="1" x14ac:dyDescent="0.2"/>
    <row r="37" spans="2:18" ht="20.100000000000001" customHeight="1" x14ac:dyDescent="0.2"/>
    <row r="38" spans="2:18" ht="20.100000000000001" customHeight="1" x14ac:dyDescent="0.2"/>
    <row r="39" spans="2:18" ht="20.100000000000001" customHeight="1" x14ac:dyDescent="0.2"/>
    <row r="40" spans="2:18" ht="20.100000000000001" customHeight="1" x14ac:dyDescent="0.2">
      <c r="B40" s="8" t="s">
        <v>51</v>
      </c>
      <c r="C40" s="8"/>
      <c r="D40" s="2">
        <f>I4*0.95</f>
        <v>28.5</v>
      </c>
      <c r="E40" s="2">
        <f>I4*1.07</f>
        <v>32.1</v>
      </c>
      <c r="F40" s="8" t="s">
        <v>50</v>
      </c>
    </row>
    <row r="41" spans="2:18" ht="20.100000000000001" customHeight="1" x14ac:dyDescent="0.2"/>
    <row r="42" spans="2:18" ht="14.1" customHeight="1" x14ac:dyDescent="0.2"/>
    <row r="43" spans="2:18" ht="20.100000000000001" customHeight="1" x14ac:dyDescent="0.2"/>
    <row r="44" spans="2:18" ht="20.100000000000001" customHeight="1" x14ac:dyDescent="0.2">
      <c r="B44" s="6"/>
      <c r="C44" s="6"/>
      <c r="D44" s="6"/>
      <c r="E44" s="6"/>
      <c r="F44" s="6"/>
      <c r="G44" s="6"/>
      <c r="H44" s="6"/>
      <c r="I44" s="6"/>
      <c r="J44" s="6"/>
      <c r="K44" s="6"/>
    </row>
    <row r="45" spans="2:18" ht="20.100000000000001" customHeight="1" x14ac:dyDescent="0.2"/>
    <row r="46" spans="2:18" ht="15.95" customHeight="1" x14ac:dyDescent="0.2"/>
    <row r="47" spans="2:18" s="6" customFormat="1" x14ac:dyDescent="0.2">
      <c r="B47" s="2"/>
      <c r="C47" s="2"/>
      <c r="D47" s="2"/>
      <c r="E47" s="2"/>
      <c r="F47" s="2"/>
      <c r="G47" s="2"/>
      <c r="H47" s="2"/>
      <c r="I47" s="2"/>
      <c r="J47" s="2"/>
      <c r="K47" s="2"/>
    </row>
    <row r="48" spans="2:18" ht="15.95" customHeight="1" x14ac:dyDescent="0.2"/>
    <row r="49" ht="15.95" customHeight="1" x14ac:dyDescent="0.2"/>
    <row r="50" ht="15.95" customHeight="1" x14ac:dyDescent="0.2"/>
    <row r="51" ht="15.95" customHeight="1" x14ac:dyDescent="0.2"/>
    <row r="52" ht="15.95" customHeight="1" x14ac:dyDescent="0.2"/>
    <row r="53" ht="15.95" customHeight="1" x14ac:dyDescent="0.2"/>
    <row r="54" ht="15.95" customHeight="1" x14ac:dyDescent="0.2"/>
    <row r="55" ht="15.95" customHeight="1" x14ac:dyDescent="0.2"/>
    <row r="56" ht="15.95" customHeight="1" x14ac:dyDescent="0.2"/>
    <row r="57" ht="15.95" customHeight="1" x14ac:dyDescent="0.2"/>
  </sheetData>
  <mergeCells count="23">
    <mergeCell ref="E7:F7"/>
    <mergeCell ref="G7:G9"/>
    <mergeCell ref="H7:H9"/>
    <mergeCell ref="J7:K7"/>
    <mergeCell ref="B6:C6"/>
    <mergeCell ref="B7:C7"/>
    <mergeCell ref="B8:C8"/>
    <mergeCell ref="E8:F8"/>
    <mergeCell ref="J8:K8"/>
    <mergeCell ref="D6:H6"/>
    <mergeCell ref="I6:M6"/>
    <mergeCell ref="S6:W6"/>
    <mergeCell ref="L7:L9"/>
    <mergeCell ref="M7:M9"/>
    <mergeCell ref="O7:P7"/>
    <mergeCell ref="T7:U7"/>
    <mergeCell ref="V7:V9"/>
    <mergeCell ref="W7:W9"/>
    <mergeCell ref="T8:U8"/>
    <mergeCell ref="N6:R6"/>
    <mergeCell ref="Q7:Q9"/>
    <mergeCell ref="O8:P8"/>
    <mergeCell ref="R7:R9"/>
  </mergeCells>
  <conditionalFormatting sqref="V10:W22 Q10:R22 L10:M22 G10:H22">
    <cfRule type="cellIs" dxfId="27" priority="2" stopIfTrue="1" operator="between">
      <formula>$K$26</formula>
      <formula>$O$26</formula>
    </cfRule>
  </conditionalFormatting>
  <conditionalFormatting sqref="D10:F22 I10:K22 N10:P22 S10:U22">
    <cfRule type="cellIs" dxfId="26" priority="1" stopIfTrue="1" operator="between">
      <formula>$D$40</formula>
      <formula>$E$40</formula>
    </cfRule>
  </conditionalFormatting>
  <printOptions horizontalCentered="1" verticalCentered="1"/>
  <pageMargins left="0.59055118110236227" right="0.59055118110236227" top="0.62992125984251968" bottom="0.70866141732283472" header="0.59055118110236227" footer="0.47244094488188981"/>
  <pageSetup paperSize="9" scale="85" firstPageNumber="0" orientation="landscape" horizontalDpi="300" verticalDpi="300" r:id="rId1"/>
  <headerFooter alignWithMargins="0">
    <oddFooter>&amp;L &amp;C &amp;RPIB June 2015 version 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tabSelected="1" workbookViewId="0"/>
  </sheetViews>
  <sheetFormatPr defaultRowHeight="12.7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W47"/>
  <sheetViews>
    <sheetView topLeftCell="B1" zoomScaleNormal="100" workbookViewId="0"/>
  </sheetViews>
  <sheetFormatPr defaultRowHeight="12.75" x14ac:dyDescent="0.2"/>
  <cols>
    <col min="1" max="1" width="2.5703125" customWidth="1"/>
    <col min="2" max="3" width="14.570312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5" t="s">
        <v>94</v>
      </c>
      <c r="C2" s="2"/>
      <c r="F2" s="3" t="s">
        <v>26</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45</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376"/>
      <c r="D6" s="377" t="s">
        <v>17</v>
      </c>
      <c r="E6" s="378"/>
      <c r="F6" s="378"/>
      <c r="G6" s="379"/>
      <c r="H6" s="380"/>
      <c r="I6" s="371" t="s">
        <v>16</v>
      </c>
      <c r="J6" s="372"/>
      <c r="K6" s="372"/>
      <c r="L6" s="373"/>
      <c r="M6" s="374"/>
      <c r="N6" s="360" t="s">
        <v>18</v>
      </c>
      <c r="O6" s="361"/>
      <c r="P6" s="361"/>
      <c r="Q6" s="362"/>
      <c r="R6" s="363"/>
      <c r="S6" s="364" t="s">
        <v>19</v>
      </c>
      <c r="T6" s="361"/>
      <c r="U6" s="361"/>
      <c r="V6" s="362"/>
      <c r="W6" s="363"/>
    </row>
    <row r="7" spans="2:23" ht="20.100000000000001" customHeight="1" x14ac:dyDescent="0.2">
      <c r="B7" s="384" t="s">
        <v>2</v>
      </c>
      <c r="C7" s="382"/>
      <c r="D7" s="36">
        <f>Speeds!D16</f>
        <v>18</v>
      </c>
      <c r="E7" s="358" t="s">
        <v>21</v>
      </c>
      <c r="F7" s="359"/>
      <c r="G7" s="387" t="s">
        <v>22</v>
      </c>
      <c r="H7" s="381" t="s">
        <v>23</v>
      </c>
      <c r="I7" s="19">
        <f>Speeds!D19</f>
        <v>11</v>
      </c>
      <c r="J7" s="358" t="s">
        <v>21</v>
      </c>
      <c r="K7" s="359"/>
      <c r="L7" s="365" t="s">
        <v>22</v>
      </c>
      <c r="M7" s="355" t="s">
        <v>23</v>
      </c>
      <c r="N7" s="9">
        <f>Speeds!D22</f>
        <v>9.5</v>
      </c>
      <c r="O7" s="358" t="s">
        <v>21</v>
      </c>
      <c r="P7" s="359"/>
      <c r="Q7" s="365" t="s">
        <v>22</v>
      </c>
      <c r="R7" s="355" t="s">
        <v>23</v>
      </c>
      <c r="S7" s="9">
        <f>Speeds!D25</f>
        <v>10</v>
      </c>
      <c r="T7" s="358" t="s">
        <v>21</v>
      </c>
      <c r="U7" s="359"/>
      <c r="V7" s="365" t="s">
        <v>22</v>
      </c>
      <c r="W7" s="355" t="s">
        <v>23</v>
      </c>
    </row>
    <row r="8" spans="2:23" ht="20.100000000000001" customHeight="1" x14ac:dyDescent="0.2">
      <c r="B8" s="384" t="s">
        <v>3</v>
      </c>
      <c r="C8" s="382"/>
      <c r="D8" s="22">
        <f>Speeds!D17</f>
        <v>11</v>
      </c>
      <c r="E8" s="385" t="s">
        <v>21</v>
      </c>
      <c r="F8" s="386"/>
      <c r="G8" s="388"/>
      <c r="H8" s="382"/>
      <c r="I8" s="19">
        <f>Speeds!D20</f>
        <v>8.5</v>
      </c>
      <c r="J8" s="367" t="s">
        <v>21</v>
      </c>
      <c r="K8" s="368"/>
      <c r="L8" s="366"/>
      <c r="M8" s="356"/>
      <c r="N8" s="9">
        <f>Speeds!D23</f>
        <v>6.5</v>
      </c>
      <c r="O8" s="367" t="s">
        <v>21</v>
      </c>
      <c r="P8" s="368"/>
      <c r="Q8" s="366"/>
      <c r="R8" s="356"/>
      <c r="S8" s="9">
        <f>Speeds!D26</f>
        <v>6</v>
      </c>
      <c r="T8" s="367" t="s">
        <v>21</v>
      </c>
      <c r="U8" s="368"/>
      <c r="V8" s="366"/>
      <c r="W8" s="356"/>
    </row>
    <row r="9" spans="2:23" ht="20.100000000000001" customHeight="1" x14ac:dyDescent="0.2">
      <c r="B9" s="384" t="s">
        <v>4</v>
      </c>
      <c r="C9" s="382"/>
      <c r="D9" s="22">
        <f>Speeds!D18</f>
        <v>8</v>
      </c>
      <c r="E9" s="385" t="s">
        <v>21</v>
      </c>
      <c r="F9" s="386"/>
      <c r="G9" s="388"/>
      <c r="H9" s="382"/>
      <c r="I9" s="19">
        <f>Speeds!D21</f>
        <v>6.5</v>
      </c>
      <c r="J9" s="369" t="s">
        <v>21</v>
      </c>
      <c r="K9" s="370"/>
      <c r="L9" s="366"/>
      <c r="M9" s="356"/>
      <c r="N9" s="9">
        <f>Speeds!D24</f>
        <v>5</v>
      </c>
      <c r="O9" s="369" t="s">
        <v>21</v>
      </c>
      <c r="P9" s="370"/>
      <c r="Q9" s="366"/>
      <c r="R9" s="356"/>
      <c r="S9" s="19">
        <f>Speeds!D27</f>
        <v>4.5</v>
      </c>
      <c r="T9" s="369" t="s">
        <v>21</v>
      </c>
      <c r="U9" s="370"/>
      <c r="V9" s="366"/>
      <c r="W9" s="356"/>
    </row>
    <row r="10" spans="2:23" ht="30" customHeight="1" thickBot="1" x14ac:dyDescent="0.25">
      <c r="B10" s="195" t="s">
        <v>20</v>
      </c>
      <c r="C10" s="196" t="s">
        <v>105</v>
      </c>
      <c r="D10" s="65" t="s">
        <v>28</v>
      </c>
      <c r="E10" s="65" t="s">
        <v>29</v>
      </c>
      <c r="F10" s="65" t="s">
        <v>61</v>
      </c>
      <c r="G10" s="388"/>
      <c r="H10" s="383"/>
      <c r="I10" s="65" t="s">
        <v>28</v>
      </c>
      <c r="J10" s="65" t="s">
        <v>29</v>
      </c>
      <c r="K10" s="65" t="s">
        <v>61</v>
      </c>
      <c r="L10" s="366"/>
      <c r="M10" s="357"/>
      <c r="N10" s="65" t="s">
        <v>28</v>
      </c>
      <c r="O10" s="65" t="s">
        <v>29</v>
      </c>
      <c r="P10" s="65" t="s">
        <v>61</v>
      </c>
      <c r="Q10" s="366"/>
      <c r="R10" s="357"/>
      <c r="S10" s="65" t="s">
        <v>28</v>
      </c>
      <c r="T10" s="65" t="s">
        <v>29</v>
      </c>
      <c r="U10" s="65" t="s">
        <v>61</v>
      </c>
      <c r="V10" s="366"/>
      <c r="W10" s="357"/>
    </row>
    <row r="11" spans="2:23" s="150" customFormat="1" ht="20.100000000000001" customHeight="1" x14ac:dyDescent="0.2">
      <c r="B11" s="288">
        <v>0.3</v>
      </c>
      <c r="C11" s="286">
        <f>MROUND(B11*1852,5)</f>
        <v>555</v>
      </c>
      <c r="D11" s="39">
        <f t="shared" ref="D11:D18" si="0">G11+H11+G11+D28+H11+F28</f>
        <v>20.183999999999997</v>
      </c>
      <c r="E11" s="40">
        <f t="shared" ref="E11:E21" si="1">D11+G11+H11</f>
        <v>28.883999999999997</v>
      </c>
      <c r="F11" s="40">
        <f t="shared" ref="F11:F21" si="2">E11+G11+H11</f>
        <v>37.583999999999996</v>
      </c>
      <c r="G11" s="40">
        <f>B11*$D$7</f>
        <v>5.3999999999999995</v>
      </c>
      <c r="H11" s="41">
        <f>B11*$D$8</f>
        <v>3.3</v>
      </c>
      <c r="I11" s="39">
        <f t="shared" ref="I11:I18" si="3">L11+M11+L11+G28+M11+I28</f>
        <v>13.961999999999998</v>
      </c>
      <c r="J11" s="40">
        <f t="shared" ref="J11:J21" si="4">I11+L11+M11</f>
        <v>19.811999999999998</v>
      </c>
      <c r="K11" s="40">
        <f t="shared" ref="K11:K21" si="5">J11+L11+M11</f>
        <v>25.661999999999999</v>
      </c>
      <c r="L11" s="40">
        <f>B11*$I$7</f>
        <v>3.3</v>
      </c>
      <c r="M11" s="41">
        <f>B11*$I$8</f>
        <v>2.5499999999999998</v>
      </c>
      <c r="N11" s="39">
        <f t="shared" ref="N11:N18" si="6">Q11+R11+Q11+J28+R11+L28</f>
        <v>11.34</v>
      </c>
      <c r="O11" s="40">
        <f t="shared" ref="O11:O21" si="7">N11+Q11+R11</f>
        <v>16.14</v>
      </c>
      <c r="P11" s="40">
        <f t="shared" ref="P11:P21" si="8">O11+Q11+R11</f>
        <v>20.94</v>
      </c>
      <c r="Q11" s="40">
        <f>B11*$N$7</f>
        <v>2.85</v>
      </c>
      <c r="R11" s="41">
        <f>B11*$N$8</f>
        <v>1.95</v>
      </c>
      <c r="S11" s="39">
        <f t="shared" ref="S11:S18" si="9">V11+W11+V11+M28+W11+O28</f>
        <v>11.166</v>
      </c>
      <c r="T11" s="40">
        <f t="shared" ref="T11:T21" si="10">S11+V11+W11</f>
        <v>15.966000000000001</v>
      </c>
      <c r="U11" s="40">
        <f t="shared" ref="U11:U21" si="11">T11+V11+W11</f>
        <v>20.766000000000002</v>
      </c>
      <c r="V11" s="42">
        <f>B11*$S$7</f>
        <v>3</v>
      </c>
      <c r="W11" s="43">
        <f>B11*$S$8</f>
        <v>1.7999999999999998</v>
      </c>
    </row>
    <row r="12" spans="2:23" s="150" customFormat="1" ht="20.100000000000001" customHeight="1" x14ac:dyDescent="0.2">
      <c r="B12" s="289">
        <v>0.4</v>
      </c>
      <c r="C12" s="280">
        <f t="shared" ref="C12:C21" si="12">MROUND(B12*1852,5)</f>
        <v>740</v>
      </c>
      <c r="D12" s="44">
        <f t="shared" si="0"/>
        <v>26.511999999999997</v>
      </c>
      <c r="E12" s="45">
        <f t="shared" si="1"/>
        <v>38.111999999999995</v>
      </c>
      <c r="F12" s="45">
        <f t="shared" si="2"/>
        <v>49.711999999999996</v>
      </c>
      <c r="G12" s="45">
        <f t="shared" ref="G12:G21" si="13">B12*$D$7</f>
        <v>7.2</v>
      </c>
      <c r="H12" s="46">
        <f t="shared" ref="H12:H21" si="14">B12*$D$8</f>
        <v>4.4000000000000004</v>
      </c>
      <c r="I12" s="44">
        <f t="shared" si="3"/>
        <v>18.291000000000004</v>
      </c>
      <c r="J12" s="45">
        <f t="shared" si="4"/>
        <v>26.091000000000001</v>
      </c>
      <c r="K12" s="45">
        <f t="shared" si="5"/>
        <v>33.890999999999998</v>
      </c>
      <c r="L12" s="45">
        <f t="shared" ref="L12:L21" si="15">B12*$I$7</f>
        <v>4.4000000000000004</v>
      </c>
      <c r="M12" s="46">
        <f t="shared" ref="M12:M21" si="16">B12*$I$8</f>
        <v>3.4000000000000004</v>
      </c>
      <c r="N12" s="44">
        <f t="shared" si="6"/>
        <v>14.870000000000001</v>
      </c>
      <c r="O12" s="45">
        <f t="shared" si="7"/>
        <v>21.270000000000003</v>
      </c>
      <c r="P12" s="45">
        <f t="shared" si="8"/>
        <v>27.670000000000005</v>
      </c>
      <c r="Q12" s="45">
        <f t="shared" ref="Q12:Q21" si="17">B12*$N$7</f>
        <v>3.8000000000000003</v>
      </c>
      <c r="R12" s="46">
        <f t="shared" ref="R12:R21" si="18">B12*$N$8</f>
        <v>2.6</v>
      </c>
      <c r="S12" s="44">
        <f t="shared" si="9"/>
        <v>14.663000000000002</v>
      </c>
      <c r="T12" s="45">
        <f t="shared" si="10"/>
        <v>21.063000000000002</v>
      </c>
      <c r="U12" s="45">
        <f t="shared" si="11"/>
        <v>27.463000000000001</v>
      </c>
      <c r="V12" s="47">
        <f t="shared" ref="V12:V21" si="19">B12*$S$7</f>
        <v>4</v>
      </c>
      <c r="W12" s="48">
        <f t="shared" ref="W12:W21" si="20">B12*$S$8</f>
        <v>2.4000000000000004</v>
      </c>
    </row>
    <row r="13" spans="2:23" s="150" customFormat="1" ht="20.100000000000001" customHeight="1" x14ac:dyDescent="0.2">
      <c r="B13" s="290">
        <v>0.5</v>
      </c>
      <c r="C13" s="280">
        <f t="shared" si="12"/>
        <v>925</v>
      </c>
      <c r="D13" s="44">
        <f t="shared" si="0"/>
        <v>32.840000000000003</v>
      </c>
      <c r="E13" s="45">
        <f t="shared" si="1"/>
        <v>47.34</v>
      </c>
      <c r="F13" s="45">
        <f t="shared" si="2"/>
        <v>61.84</v>
      </c>
      <c r="G13" s="45">
        <f t="shared" si="13"/>
        <v>9</v>
      </c>
      <c r="H13" s="46">
        <f t="shared" si="14"/>
        <v>5.5</v>
      </c>
      <c r="I13" s="44">
        <f t="shared" si="3"/>
        <v>22.62</v>
      </c>
      <c r="J13" s="45">
        <f t="shared" si="4"/>
        <v>32.370000000000005</v>
      </c>
      <c r="K13" s="45">
        <f t="shared" si="5"/>
        <v>42.120000000000005</v>
      </c>
      <c r="L13" s="45">
        <f t="shared" si="15"/>
        <v>5.5</v>
      </c>
      <c r="M13" s="46">
        <f t="shared" si="16"/>
        <v>4.25</v>
      </c>
      <c r="N13" s="44">
        <f t="shared" si="6"/>
        <v>18.399999999999999</v>
      </c>
      <c r="O13" s="45">
        <f t="shared" si="7"/>
        <v>26.4</v>
      </c>
      <c r="P13" s="45">
        <f t="shared" si="8"/>
        <v>34.4</v>
      </c>
      <c r="Q13" s="45">
        <f t="shared" si="17"/>
        <v>4.75</v>
      </c>
      <c r="R13" s="46">
        <f t="shared" si="18"/>
        <v>3.25</v>
      </c>
      <c r="S13" s="44">
        <f t="shared" si="9"/>
        <v>18.16</v>
      </c>
      <c r="T13" s="45">
        <f t="shared" si="10"/>
        <v>26.16</v>
      </c>
      <c r="U13" s="45">
        <f t="shared" si="11"/>
        <v>34.159999999999997</v>
      </c>
      <c r="V13" s="47">
        <f t="shared" si="19"/>
        <v>5</v>
      </c>
      <c r="W13" s="48">
        <f t="shared" si="20"/>
        <v>3</v>
      </c>
    </row>
    <row r="14" spans="2:23" s="150" customFormat="1" ht="20.100000000000001" customHeight="1" x14ac:dyDescent="0.2">
      <c r="B14" s="290">
        <v>0.6</v>
      </c>
      <c r="C14" s="280">
        <f t="shared" si="12"/>
        <v>1110</v>
      </c>
      <c r="D14" s="44">
        <f t="shared" si="0"/>
        <v>39.167999999999999</v>
      </c>
      <c r="E14" s="45">
        <f t="shared" si="1"/>
        <v>56.567999999999998</v>
      </c>
      <c r="F14" s="45">
        <f t="shared" si="2"/>
        <v>73.967999999999989</v>
      </c>
      <c r="G14" s="45">
        <f t="shared" si="13"/>
        <v>10.799999999999999</v>
      </c>
      <c r="H14" s="46">
        <f t="shared" si="14"/>
        <v>6.6</v>
      </c>
      <c r="I14" s="44">
        <f t="shared" si="3"/>
        <v>26.948999999999998</v>
      </c>
      <c r="J14" s="45">
        <f t="shared" si="4"/>
        <v>38.649000000000001</v>
      </c>
      <c r="K14" s="45">
        <f t="shared" si="5"/>
        <v>50.349000000000004</v>
      </c>
      <c r="L14" s="45">
        <f t="shared" si="15"/>
        <v>6.6</v>
      </c>
      <c r="M14" s="46">
        <f t="shared" si="16"/>
        <v>5.0999999999999996</v>
      </c>
      <c r="N14" s="44">
        <f t="shared" si="6"/>
        <v>21.93</v>
      </c>
      <c r="O14" s="45">
        <f t="shared" si="7"/>
        <v>31.529999999999998</v>
      </c>
      <c r="P14" s="45">
        <f t="shared" si="8"/>
        <v>41.129999999999995</v>
      </c>
      <c r="Q14" s="45">
        <f t="shared" si="17"/>
        <v>5.7</v>
      </c>
      <c r="R14" s="46">
        <f t="shared" si="18"/>
        <v>3.9</v>
      </c>
      <c r="S14" s="44">
        <f t="shared" si="9"/>
        <v>21.657</v>
      </c>
      <c r="T14" s="45">
        <f t="shared" si="10"/>
        <v>31.256999999999998</v>
      </c>
      <c r="U14" s="45">
        <f t="shared" si="11"/>
        <v>40.856999999999999</v>
      </c>
      <c r="V14" s="47">
        <f t="shared" si="19"/>
        <v>6</v>
      </c>
      <c r="W14" s="48">
        <f t="shared" si="20"/>
        <v>3.5999999999999996</v>
      </c>
    </row>
    <row r="15" spans="2:23" s="150" customFormat="1" ht="20.100000000000001" customHeight="1" x14ac:dyDescent="0.2">
      <c r="B15" s="290">
        <v>0.7</v>
      </c>
      <c r="C15" s="280">
        <f t="shared" si="12"/>
        <v>1295</v>
      </c>
      <c r="D15" s="44">
        <f t="shared" si="0"/>
        <v>45.495999999999995</v>
      </c>
      <c r="E15" s="45">
        <f t="shared" si="1"/>
        <v>65.795999999999992</v>
      </c>
      <c r="F15" s="45">
        <f t="shared" si="2"/>
        <v>86.095999999999989</v>
      </c>
      <c r="G15" s="45">
        <f t="shared" si="13"/>
        <v>12.6</v>
      </c>
      <c r="H15" s="46">
        <f t="shared" si="14"/>
        <v>7.6999999999999993</v>
      </c>
      <c r="I15" s="44">
        <f t="shared" si="3"/>
        <v>31.277999999999999</v>
      </c>
      <c r="J15" s="45">
        <f t="shared" si="4"/>
        <v>44.927999999999997</v>
      </c>
      <c r="K15" s="45">
        <f t="shared" si="5"/>
        <v>58.578000000000003</v>
      </c>
      <c r="L15" s="45">
        <f t="shared" si="15"/>
        <v>7.6999999999999993</v>
      </c>
      <c r="M15" s="46">
        <f t="shared" si="16"/>
        <v>5.9499999999999993</v>
      </c>
      <c r="N15" s="44">
        <f t="shared" si="6"/>
        <v>25.459999999999997</v>
      </c>
      <c r="O15" s="45">
        <f t="shared" si="7"/>
        <v>36.659999999999997</v>
      </c>
      <c r="P15" s="45">
        <f t="shared" si="8"/>
        <v>47.859999999999992</v>
      </c>
      <c r="Q15" s="45">
        <f t="shared" si="17"/>
        <v>6.6499999999999995</v>
      </c>
      <c r="R15" s="46">
        <f t="shared" si="18"/>
        <v>4.55</v>
      </c>
      <c r="S15" s="44">
        <f t="shared" si="9"/>
        <v>25.154</v>
      </c>
      <c r="T15" s="45">
        <f t="shared" si="10"/>
        <v>36.353999999999999</v>
      </c>
      <c r="U15" s="45">
        <f t="shared" si="11"/>
        <v>47.554000000000002</v>
      </c>
      <c r="V15" s="47">
        <f t="shared" si="19"/>
        <v>7</v>
      </c>
      <c r="W15" s="48">
        <f t="shared" si="20"/>
        <v>4.1999999999999993</v>
      </c>
    </row>
    <row r="16" spans="2:23" s="150" customFormat="1" ht="20.100000000000001" customHeight="1" x14ac:dyDescent="0.2">
      <c r="B16" s="290">
        <v>0.8</v>
      </c>
      <c r="C16" s="280">
        <f t="shared" si="12"/>
        <v>1480</v>
      </c>
      <c r="D16" s="44">
        <f t="shared" si="0"/>
        <v>51.823999999999998</v>
      </c>
      <c r="E16" s="45">
        <f t="shared" si="1"/>
        <v>75.024000000000001</v>
      </c>
      <c r="F16" s="45">
        <f t="shared" si="2"/>
        <v>98.224000000000004</v>
      </c>
      <c r="G16" s="45">
        <f t="shared" si="13"/>
        <v>14.4</v>
      </c>
      <c r="H16" s="46">
        <f t="shared" si="14"/>
        <v>8.8000000000000007</v>
      </c>
      <c r="I16" s="44">
        <f t="shared" si="3"/>
        <v>35.607000000000006</v>
      </c>
      <c r="J16" s="45">
        <f t="shared" si="4"/>
        <v>51.207000000000008</v>
      </c>
      <c r="K16" s="45">
        <f t="shared" si="5"/>
        <v>66.807000000000002</v>
      </c>
      <c r="L16" s="45">
        <f t="shared" si="15"/>
        <v>8.8000000000000007</v>
      </c>
      <c r="M16" s="46">
        <f t="shared" si="16"/>
        <v>6.8000000000000007</v>
      </c>
      <c r="N16" s="44">
        <f t="shared" si="6"/>
        <v>28.990000000000002</v>
      </c>
      <c r="O16" s="45">
        <f t="shared" si="7"/>
        <v>41.790000000000006</v>
      </c>
      <c r="P16" s="45">
        <f t="shared" si="8"/>
        <v>54.590000000000011</v>
      </c>
      <c r="Q16" s="45">
        <f t="shared" si="17"/>
        <v>7.6000000000000005</v>
      </c>
      <c r="R16" s="46">
        <f t="shared" si="18"/>
        <v>5.2</v>
      </c>
      <c r="S16" s="44">
        <f t="shared" si="9"/>
        <v>28.651000000000003</v>
      </c>
      <c r="T16" s="45">
        <f t="shared" si="10"/>
        <v>41.451000000000008</v>
      </c>
      <c r="U16" s="45">
        <f t="shared" si="11"/>
        <v>54.251000000000005</v>
      </c>
      <c r="V16" s="47">
        <f t="shared" si="19"/>
        <v>8</v>
      </c>
      <c r="W16" s="48">
        <f t="shared" si="20"/>
        <v>4.8000000000000007</v>
      </c>
    </row>
    <row r="17" spans="2:23" s="150" customFormat="1" ht="20.100000000000001" customHeight="1" x14ac:dyDescent="0.2">
      <c r="B17" s="290">
        <v>0.9</v>
      </c>
      <c r="C17" s="280">
        <f t="shared" si="12"/>
        <v>1665</v>
      </c>
      <c r="D17" s="44">
        <f t="shared" si="0"/>
        <v>58.152000000000001</v>
      </c>
      <c r="E17" s="45">
        <f t="shared" si="1"/>
        <v>84.25200000000001</v>
      </c>
      <c r="F17" s="45">
        <f t="shared" si="2"/>
        <v>110.35200000000002</v>
      </c>
      <c r="G17" s="45">
        <f t="shared" si="13"/>
        <v>16.2</v>
      </c>
      <c r="H17" s="46">
        <f t="shared" si="14"/>
        <v>9.9</v>
      </c>
      <c r="I17" s="44">
        <f t="shared" si="3"/>
        <v>39.936000000000007</v>
      </c>
      <c r="J17" s="45">
        <f t="shared" si="4"/>
        <v>57.486000000000004</v>
      </c>
      <c r="K17" s="45">
        <f t="shared" si="5"/>
        <v>75.036000000000016</v>
      </c>
      <c r="L17" s="45">
        <f t="shared" si="15"/>
        <v>9.9</v>
      </c>
      <c r="M17" s="46">
        <f t="shared" si="16"/>
        <v>7.65</v>
      </c>
      <c r="N17" s="44">
        <f t="shared" si="6"/>
        <v>32.520000000000003</v>
      </c>
      <c r="O17" s="45">
        <f t="shared" si="7"/>
        <v>46.920000000000009</v>
      </c>
      <c r="P17" s="45">
        <f t="shared" si="8"/>
        <v>61.320000000000014</v>
      </c>
      <c r="Q17" s="45">
        <f t="shared" si="17"/>
        <v>8.5500000000000007</v>
      </c>
      <c r="R17" s="46">
        <f t="shared" si="18"/>
        <v>5.8500000000000005</v>
      </c>
      <c r="S17" s="44">
        <f t="shared" si="9"/>
        <v>32.147999999999996</v>
      </c>
      <c r="T17" s="45">
        <f t="shared" si="10"/>
        <v>46.547999999999995</v>
      </c>
      <c r="U17" s="45">
        <f t="shared" si="11"/>
        <v>60.947999999999993</v>
      </c>
      <c r="V17" s="47">
        <f t="shared" si="19"/>
        <v>9</v>
      </c>
      <c r="W17" s="48">
        <f t="shared" si="20"/>
        <v>5.4</v>
      </c>
    </row>
    <row r="18" spans="2:23" s="150" customFormat="1" ht="20.100000000000001" customHeight="1" x14ac:dyDescent="0.2">
      <c r="B18" s="291">
        <v>1</v>
      </c>
      <c r="C18" s="280">
        <f t="shared" si="12"/>
        <v>1850</v>
      </c>
      <c r="D18" s="44">
        <f t="shared" si="0"/>
        <v>64.48</v>
      </c>
      <c r="E18" s="45">
        <f t="shared" si="1"/>
        <v>93.48</v>
      </c>
      <c r="F18" s="45">
        <f t="shared" si="2"/>
        <v>122.48</v>
      </c>
      <c r="G18" s="45">
        <f t="shared" si="13"/>
        <v>18</v>
      </c>
      <c r="H18" s="46">
        <f t="shared" si="14"/>
        <v>11</v>
      </c>
      <c r="I18" s="44">
        <f t="shared" si="3"/>
        <v>44.265000000000001</v>
      </c>
      <c r="J18" s="45">
        <f t="shared" si="4"/>
        <v>63.765000000000001</v>
      </c>
      <c r="K18" s="45">
        <f t="shared" si="5"/>
        <v>83.265000000000001</v>
      </c>
      <c r="L18" s="45">
        <f t="shared" si="15"/>
        <v>11</v>
      </c>
      <c r="M18" s="46">
        <f t="shared" si="16"/>
        <v>8.5</v>
      </c>
      <c r="N18" s="44">
        <f t="shared" si="6"/>
        <v>36.049999999999997</v>
      </c>
      <c r="O18" s="45">
        <f t="shared" si="7"/>
        <v>52.05</v>
      </c>
      <c r="P18" s="45">
        <f t="shared" si="8"/>
        <v>68.05</v>
      </c>
      <c r="Q18" s="45">
        <f t="shared" si="17"/>
        <v>9.5</v>
      </c>
      <c r="R18" s="46">
        <f t="shared" si="18"/>
        <v>6.5</v>
      </c>
      <c r="S18" s="44">
        <f t="shared" si="9"/>
        <v>35.644999999999996</v>
      </c>
      <c r="T18" s="45">
        <f t="shared" si="10"/>
        <v>51.644999999999996</v>
      </c>
      <c r="U18" s="45">
        <f t="shared" si="11"/>
        <v>67.644999999999996</v>
      </c>
      <c r="V18" s="47">
        <f t="shared" si="19"/>
        <v>10</v>
      </c>
      <c r="W18" s="48">
        <f t="shared" si="20"/>
        <v>6</v>
      </c>
    </row>
    <row r="19" spans="2:23" s="197" customFormat="1" ht="20.100000000000001" customHeight="1" x14ac:dyDescent="0.2">
      <c r="B19" s="291">
        <v>1.1000000000000001</v>
      </c>
      <c r="C19" s="280">
        <f t="shared" si="12"/>
        <v>2035</v>
      </c>
      <c r="D19" s="44">
        <f>G19+H19+G19+D37+H19+F37</f>
        <v>71.335999999999999</v>
      </c>
      <c r="E19" s="45">
        <f t="shared" ref="E19" si="21">D19+G19+H19</f>
        <v>103.23599999999999</v>
      </c>
      <c r="F19" s="45">
        <f t="shared" ref="F19" si="22">E19+G19+H19</f>
        <v>135.136</v>
      </c>
      <c r="G19" s="45">
        <f t="shared" ref="G19" si="23">B19*$D$7</f>
        <v>19.8</v>
      </c>
      <c r="H19" s="46">
        <f t="shared" ref="H19" si="24">B19*$D$8</f>
        <v>12.100000000000001</v>
      </c>
      <c r="I19" s="44">
        <f>L19+M19+L19+G37+M19+I37</f>
        <v>49.02300000000001</v>
      </c>
      <c r="J19" s="45">
        <f t="shared" ref="J19" si="25">I19+L19+M19</f>
        <v>70.473000000000013</v>
      </c>
      <c r="K19" s="45">
        <f t="shared" ref="K19" si="26">J19+L19+M19</f>
        <v>91.923000000000002</v>
      </c>
      <c r="L19" s="45">
        <f t="shared" ref="L19" si="27">B19*$I$7</f>
        <v>12.100000000000001</v>
      </c>
      <c r="M19" s="46">
        <f t="shared" ref="M19" si="28">B19*$I$8</f>
        <v>9.3500000000000014</v>
      </c>
      <c r="N19" s="44">
        <f>Q19+R19+Q19+J37+R19+L37</f>
        <v>39.910000000000004</v>
      </c>
      <c r="O19" s="45">
        <f t="shared" ref="O19" si="29">N19+Q19+R19</f>
        <v>57.510000000000005</v>
      </c>
      <c r="P19" s="45">
        <f t="shared" ref="P19" si="30">O19+Q19+R19</f>
        <v>75.110000000000014</v>
      </c>
      <c r="Q19" s="45">
        <f t="shared" ref="Q19" si="31">B19*$N$7</f>
        <v>10.450000000000001</v>
      </c>
      <c r="R19" s="46">
        <f t="shared" ref="R19" si="32">B19*$N$8</f>
        <v>7.15</v>
      </c>
      <c r="S19" s="44">
        <f>V19+W19+V19+M37+W19+O37</f>
        <v>39.439</v>
      </c>
      <c r="T19" s="45">
        <f t="shared" ref="T19" si="33">S19+V19+W19</f>
        <v>57.039000000000001</v>
      </c>
      <c r="U19" s="45">
        <f t="shared" ref="U19" si="34">T19+V19+W19</f>
        <v>74.638999999999996</v>
      </c>
      <c r="V19" s="47">
        <f t="shared" ref="V19" si="35">B19*$S$7</f>
        <v>11</v>
      </c>
      <c r="W19" s="48">
        <f t="shared" ref="W19" si="36">B19*$S$8</f>
        <v>6.6000000000000005</v>
      </c>
    </row>
    <row r="20" spans="2:23" s="150" customFormat="1" ht="20.100000000000001" customHeight="1" x14ac:dyDescent="0.2">
      <c r="B20" s="290">
        <v>1.2</v>
      </c>
      <c r="C20" s="280">
        <f t="shared" si="12"/>
        <v>2220</v>
      </c>
      <c r="D20" s="44">
        <f>G20+H20+G20+D37+H20+F37</f>
        <v>77.135999999999996</v>
      </c>
      <c r="E20" s="45">
        <f t="shared" si="1"/>
        <v>111.93599999999999</v>
      </c>
      <c r="F20" s="45">
        <f t="shared" si="2"/>
        <v>146.73599999999999</v>
      </c>
      <c r="G20" s="45">
        <f t="shared" si="13"/>
        <v>21.599999999999998</v>
      </c>
      <c r="H20" s="46">
        <f t="shared" si="14"/>
        <v>13.2</v>
      </c>
      <c r="I20" s="44">
        <f>L20+M20+L20+G37+M20+I37</f>
        <v>52.922999999999995</v>
      </c>
      <c r="J20" s="45">
        <f t="shared" si="4"/>
        <v>76.322999999999993</v>
      </c>
      <c r="K20" s="45">
        <f t="shared" si="5"/>
        <v>99.722999999999999</v>
      </c>
      <c r="L20" s="45">
        <f t="shared" si="15"/>
        <v>13.2</v>
      </c>
      <c r="M20" s="46">
        <f t="shared" si="16"/>
        <v>10.199999999999999</v>
      </c>
      <c r="N20" s="44">
        <f>Q20+R20+Q20+J37+R20+L37</f>
        <v>43.11</v>
      </c>
      <c r="O20" s="45">
        <f t="shared" si="7"/>
        <v>62.309999999999995</v>
      </c>
      <c r="P20" s="45">
        <f t="shared" si="8"/>
        <v>81.509999999999991</v>
      </c>
      <c r="Q20" s="45">
        <f t="shared" si="17"/>
        <v>11.4</v>
      </c>
      <c r="R20" s="46">
        <f t="shared" si="18"/>
        <v>7.8</v>
      </c>
      <c r="S20" s="44">
        <f>V20+W20+V20+M37+W20+O37</f>
        <v>42.638999999999996</v>
      </c>
      <c r="T20" s="45">
        <f t="shared" si="10"/>
        <v>61.838999999999999</v>
      </c>
      <c r="U20" s="45">
        <f t="shared" si="11"/>
        <v>81.039000000000001</v>
      </c>
      <c r="V20" s="47">
        <f t="shared" si="19"/>
        <v>12</v>
      </c>
      <c r="W20" s="48">
        <f t="shared" si="20"/>
        <v>7.1999999999999993</v>
      </c>
    </row>
    <row r="21" spans="2:23" s="150" customFormat="1" ht="20.100000000000001" customHeight="1" thickBot="1" x14ac:dyDescent="0.25">
      <c r="B21" s="292">
        <v>1.3</v>
      </c>
      <c r="C21" s="287">
        <f t="shared" si="12"/>
        <v>2410</v>
      </c>
      <c r="D21" s="49">
        <f>G21+H21+G21+D38+H21+F38</f>
        <v>83.464000000000013</v>
      </c>
      <c r="E21" s="50">
        <f t="shared" si="1"/>
        <v>121.16400000000002</v>
      </c>
      <c r="F21" s="50">
        <f t="shared" si="2"/>
        <v>158.86400000000003</v>
      </c>
      <c r="G21" s="50">
        <f t="shared" si="13"/>
        <v>23.400000000000002</v>
      </c>
      <c r="H21" s="51">
        <f t="shared" si="14"/>
        <v>14.3</v>
      </c>
      <c r="I21" s="49">
        <f>L21+M21+L21+G38+M21+I38</f>
        <v>57.252000000000002</v>
      </c>
      <c r="J21" s="50">
        <f t="shared" si="4"/>
        <v>82.602000000000004</v>
      </c>
      <c r="K21" s="50">
        <f t="shared" si="5"/>
        <v>107.952</v>
      </c>
      <c r="L21" s="50">
        <f t="shared" si="15"/>
        <v>14.3</v>
      </c>
      <c r="M21" s="51">
        <f t="shared" si="16"/>
        <v>11.05</v>
      </c>
      <c r="N21" s="49">
        <f>Q21+R21+Q21+J38+R21+L38</f>
        <v>46.64</v>
      </c>
      <c r="O21" s="50">
        <f t="shared" si="7"/>
        <v>67.44</v>
      </c>
      <c r="P21" s="50">
        <f t="shared" si="8"/>
        <v>88.24</v>
      </c>
      <c r="Q21" s="50">
        <f t="shared" si="17"/>
        <v>12.35</v>
      </c>
      <c r="R21" s="51">
        <f t="shared" si="18"/>
        <v>8.4500000000000011</v>
      </c>
      <c r="S21" s="49">
        <f>V21+W21+V21+M38+W21+O38</f>
        <v>46.135999999999996</v>
      </c>
      <c r="T21" s="52">
        <f t="shared" si="10"/>
        <v>66.935999999999993</v>
      </c>
      <c r="U21" s="50">
        <f t="shared" si="11"/>
        <v>87.73599999999999</v>
      </c>
      <c r="V21" s="53">
        <f t="shared" si="19"/>
        <v>13</v>
      </c>
      <c r="W21" s="54">
        <f t="shared" si="20"/>
        <v>7.8000000000000007</v>
      </c>
    </row>
    <row r="22" spans="2:23" ht="15" customHeight="1" x14ac:dyDescent="0.25">
      <c r="B22" s="1"/>
      <c r="C22" s="2"/>
      <c r="D22" s="3"/>
      <c r="E22" s="3"/>
      <c r="F22" s="3"/>
      <c r="G22" s="3"/>
      <c r="H22" s="3"/>
      <c r="I22" s="3"/>
      <c r="J22" s="3"/>
      <c r="K22" s="3"/>
      <c r="L22" s="3"/>
      <c r="M22" s="3"/>
      <c r="N22" s="3"/>
      <c r="O22" s="2"/>
      <c r="P22" s="2"/>
      <c r="Q22" s="2"/>
      <c r="R22" s="2"/>
      <c r="S22" s="2"/>
      <c r="T22" s="2"/>
      <c r="U22" s="2"/>
      <c r="V22" s="2"/>
      <c r="W22" s="2"/>
    </row>
    <row r="23" spans="2:23" x14ac:dyDescent="0.2">
      <c r="B23" s="2"/>
      <c r="C23" s="2"/>
      <c r="D23" s="2"/>
      <c r="E23" s="2"/>
      <c r="F23" s="2"/>
      <c r="G23" s="2"/>
      <c r="H23" s="2"/>
      <c r="I23" s="2"/>
      <c r="J23" s="2"/>
      <c r="K23" s="2"/>
      <c r="L23" s="2"/>
      <c r="M23" s="2"/>
      <c r="N23" s="2"/>
      <c r="O23" s="2"/>
      <c r="P23" s="2"/>
      <c r="Q23" s="2"/>
      <c r="R23" s="2"/>
      <c r="S23" s="2"/>
      <c r="T23" s="2"/>
      <c r="U23" s="2"/>
      <c r="V23" s="2"/>
      <c r="W23" s="2"/>
    </row>
    <row r="24" spans="2:23" x14ac:dyDescent="0.2">
      <c r="B24" s="2"/>
      <c r="C24" s="2"/>
      <c r="D24" s="2"/>
      <c r="E24" s="2"/>
      <c r="F24" s="2"/>
      <c r="G24" s="2"/>
      <c r="H24" s="2"/>
      <c r="I24" s="2"/>
      <c r="J24" s="2"/>
      <c r="K24" s="2"/>
      <c r="L24" s="2"/>
      <c r="M24" s="2"/>
      <c r="N24" s="2"/>
      <c r="O24" s="2"/>
      <c r="P24" s="2"/>
      <c r="Q24" s="2"/>
      <c r="R24" s="2"/>
      <c r="S24" s="2"/>
      <c r="T24" s="2"/>
      <c r="U24" s="2"/>
      <c r="V24" s="2"/>
      <c r="W24" s="2"/>
    </row>
    <row r="25" spans="2:23" ht="13.5" thickBot="1" x14ac:dyDescent="0.25">
      <c r="B25" s="2"/>
      <c r="C25" s="2"/>
      <c r="D25" s="2"/>
      <c r="E25" s="2"/>
      <c r="F25" s="2"/>
      <c r="G25" s="2"/>
      <c r="H25" s="2"/>
      <c r="I25" s="2"/>
      <c r="J25" s="2"/>
      <c r="K25" s="2"/>
      <c r="L25" s="2"/>
      <c r="M25" s="2"/>
      <c r="N25" s="2"/>
      <c r="O25" s="2"/>
      <c r="P25" s="2"/>
      <c r="Q25" s="2"/>
      <c r="R25" s="2"/>
      <c r="S25" s="2"/>
      <c r="T25" s="2"/>
      <c r="U25" s="2"/>
      <c r="V25" s="2"/>
      <c r="W25" s="2"/>
    </row>
    <row r="26" spans="2:23" x14ac:dyDescent="0.2">
      <c r="B26" s="353" t="s">
        <v>24</v>
      </c>
      <c r="C26" s="354"/>
      <c r="D26" s="351" t="s">
        <v>8</v>
      </c>
      <c r="E26" s="351"/>
      <c r="F26" s="351"/>
      <c r="G26" s="351" t="s">
        <v>9</v>
      </c>
      <c r="H26" s="351"/>
      <c r="I26" s="351"/>
      <c r="J26" s="351" t="s">
        <v>10</v>
      </c>
      <c r="K26" s="351"/>
      <c r="L26" s="351"/>
      <c r="M26" s="351" t="s">
        <v>11</v>
      </c>
      <c r="N26" s="351"/>
      <c r="O26" s="352"/>
      <c r="P26" s="2"/>
      <c r="Q26" s="2"/>
      <c r="R26" s="2"/>
      <c r="S26" s="2"/>
      <c r="T26" s="2"/>
      <c r="U26" s="2"/>
      <c r="V26" s="2"/>
      <c r="W26" s="2"/>
    </row>
    <row r="27" spans="2:23" ht="39" thickBot="1" x14ac:dyDescent="0.25">
      <c r="B27" s="32" t="s">
        <v>25</v>
      </c>
      <c r="C27" s="33" t="s">
        <v>6</v>
      </c>
      <c r="D27" s="34" t="s">
        <v>5</v>
      </c>
      <c r="E27" s="34" t="s">
        <v>6</v>
      </c>
      <c r="F27" s="34" t="s">
        <v>7</v>
      </c>
      <c r="G27" s="34" t="s">
        <v>5</v>
      </c>
      <c r="H27" s="34" t="s">
        <v>6</v>
      </c>
      <c r="I27" s="34" t="s">
        <v>7</v>
      </c>
      <c r="J27" s="34" t="s">
        <v>5</v>
      </c>
      <c r="K27" s="34" t="s">
        <v>6</v>
      </c>
      <c r="L27" s="34" t="s">
        <v>7</v>
      </c>
      <c r="M27" s="34" t="s">
        <v>5</v>
      </c>
      <c r="N27" s="34" t="s">
        <v>6</v>
      </c>
      <c r="O27" s="35" t="s">
        <v>7</v>
      </c>
      <c r="P27" s="2"/>
      <c r="Q27" s="2"/>
      <c r="R27" s="2"/>
      <c r="S27" s="2"/>
      <c r="T27" s="2"/>
      <c r="U27" s="2"/>
      <c r="V27" s="2"/>
      <c r="W27" s="2"/>
    </row>
    <row r="28" spans="2:23" x14ac:dyDescent="0.2">
      <c r="B28" s="29">
        <v>0.3</v>
      </c>
      <c r="C28" s="63">
        <f>0.66*B28</f>
        <v>0.19800000000000001</v>
      </c>
      <c r="D28" s="30">
        <f>E28*($D$9)</f>
        <v>1.5840000000000001</v>
      </c>
      <c r="E28" s="30">
        <f t="shared" ref="E28:E38" si="37">0.66*B28</f>
        <v>0.19800000000000001</v>
      </c>
      <c r="F28" s="30">
        <f>0.15*$D$9</f>
        <v>1.2</v>
      </c>
      <c r="G28" s="30">
        <f>H28*($I$9)</f>
        <v>1.2870000000000001</v>
      </c>
      <c r="H28" s="30">
        <f t="shared" ref="H28:H38" si="38">0.66*B28</f>
        <v>0.19800000000000001</v>
      </c>
      <c r="I28" s="30">
        <f>0.15*$I$9</f>
        <v>0.97499999999999998</v>
      </c>
      <c r="J28" s="30">
        <f>K28*($N$9)</f>
        <v>0.99</v>
      </c>
      <c r="K28" s="30">
        <f t="shared" ref="K28:K38" si="39">0.66*B28</f>
        <v>0.19800000000000001</v>
      </c>
      <c r="L28" s="30">
        <f>0.15*$N$9</f>
        <v>0.75</v>
      </c>
      <c r="M28" s="30">
        <f>N28*($S$9)</f>
        <v>0.89100000000000001</v>
      </c>
      <c r="N28" s="30">
        <f t="shared" ref="N28:N38" si="40">0.66*B28</f>
        <v>0.19800000000000001</v>
      </c>
      <c r="O28" s="31">
        <f>0.15*$S$9</f>
        <v>0.67499999999999993</v>
      </c>
      <c r="P28" s="2"/>
      <c r="Q28" s="2"/>
      <c r="R28" s="2"/>
      <c r="S28" s="2"/>
      <c r="T28" s="2"/>
      <c r="U28" s="2"/>
      <c r="V28" s="2"/>
      <c r="W28" s="2"/>
    </row>
    <row r="29" spans="2:23" x14ac:dyDescent="0.2">
      <c r="B29" s="26">
        <v>0.4</v>
      </c>
      <c r="C29" s="64">
        <f>0.66*B29</f>
        <v>0.26400000000000001</v>
      </c>
      <c r="D29" s="30">
        <f t="shared" ref="D29:D38" si="41">E29*($D$9)</f>
        <v>2.1120000000000001</v>
      </c>
      <c r="E29" s="20">
        <f t="shared" si="37"/>
        <v>0.26400000000000001</v>
      </c>
      <c r="F29" s="30">
        <f t="shared" ref="F29:F38" si="42">0.15*$D$9</f>
        <v>1.2</v>
      </c>
      <c r="G29" s="30">
        <f t="shared" ref="G29:G38" si="43">H29*($I$9)</f>
        <v>1.7160000000000002</v>
      </c>
      <c r="H29" s="20">
        <f t="shared" si="38"/>
        <v>0.26400000000000001</v>
      </c>
      <c r="I29" s="30">
        <f t="shared" ref="I29:I38" si="44">0.15*$I$9</f>
        <v>0.97499999999999998</v>
      </c>
      <c r="J29" s="30">
        <f t="shared" ref="J29:J38" si="45">K29*($N$9)</f>
        <v>1.32</v>
      </c>
      <c r="K29" s="20">
        <f t="shared" si="39"/>
        <v>0.26400000000000001</v>
      </c>
      <c r="L29" s="30">
        <f t="shared" ref="L29:L38" si="46">0.15*$N$9</f>
        <v>0.75</v>
      </c>
      <c r="M29" s="30">
        <f t="shared" ref="M29:M38" si="47">N29*($S$9)</f>
        <v>1.1880000000000002</v>
      </c>
      <c r="N29" s="20">
        <f t="shared" si="40"/>
        <v>0.26400000000000001</v>
      </c>
      <c r="O29" s="31">
        <f t="shared" ref="O29:O38" si="48">0.15*$S$9</f>
        <v>0.67499999999999993</v>
      </c>
      <c r="P29" s="2"/>
      <c r="Q29" s="2"/>
      <c r="R29" s="2"/>
      <c r="S29" s="2"/>
      <c r="T29" s="2"/>
      <c r="U29" s="2"/>
      <c r="V29" s="2"/>
      <c r="W29" s="2"/>
    </row>
    <row r="30" spans="2:23" x14ac:dyDescent="0.2">
      <c r="B30" s="27">
        <v>0.5</v>
      </c>
      <c r="C30" s="64">
        <f>0.66*B30</f>
        <v>0.33</v>
      </c>
      <c r="D30" s="30">
        <f t="shared" si="41"/>
        <v>2.64</v>
      </c>
      <c r="E30" s="20">
        <f t="shared" si="37"/>
        <v>0.33</v>
      </c>
      <c r="F30" s="30">
        <f t="shared" si="42"/>
        <v>1.2</v>
      </c>
      <c r="G30" s="30">
        <f t="shared" si="43"/>
        <v>2.145</v>
      </c>
      <c r="H30" s="20">
        <f t="shared" si="38"/>
        <v>0.33</v>
      </c>
      <c r="I30" s="30">
        <f t="shared" si="44"/>
        <v>0.97499999999999998</v>
      </c>
      <c r="J30" s="30">
        <f t="shared" si="45"/>
        <v>1.6500000000000001</v>
      </c>
      <c r="K30" s="20">
        <f t="shared" si="39"/>
        <v>0.33</v>
      </c>
      <c r="L30" s="30">
        <f t="shared" si="46"/>
        <v>0.75</v>
      </c>
      <c r="M30" s="30">
        <f t="shared" si="47"/>
        <v>1.4850000000000001</v>
      </c>
      <c r="N30" s="20">
        <f t="shared" si="40"/>
        <v>0.33</v>
      </c>
      <c r="O30" s="31">
        <f t="shared" si="48"/>
        <v>0.67499999999999993</v>
      </c>
      <c r="P30" s="2"/>
      <c r="Q30" s="2"/>
      <c r="R30" s="2"/>
      <c r="S30" s="2"/>
      <c r="T30" s="2"/>
      <c r="U30" s="2"/>
      <c r="V30" s="2"/>
      <c r="W30" s="2"/>
    </row>
    <row r="31" spans="2:23" x14ac:dyDescent="0.2">
      <c r="B31" s="27">
        <v>0.6</v>
      </c>
      <c r="C31" s="64">
        <f>0.67*B31</f>
        <v>0.40200000000000002</v>
      </c>
      <c r="D31" s="30">
        <f t="shared" si="41"/>
        <v>3.1680000000000001</v>
      </c>
      <c r="E31" s="20">
        <f t="shared" si="37"/>
        <v>0.39600000000000002</v>
      </c>
      <c r="F31" s="30">
        <f t="shared" si="42"/>
        <v>1.2</v>
      </c>
      <c r="G31" s="30">
        <f t="shared" si="43"/>
        <v>2.5740000000000003</v>
      </c>
      <c r="H31" s="20">
        <f t="shared" si="38"/>
        <v>0.39600000000000002</v>
      </c>
      <c r="I31" s="30">
        <f t="shared" si="44"/>
        <v>0.97499999999999998</v>
      </c>
      <c r="J31" s="30">
        <f t="shared" si="45"/>
        <v>1.98</v>
      </c>
      <c r="K31" s="20">
        <f t="shared" si="39"/>
        <v>0.39600000000000002</v>
      </c>
      <c r="L31" s="30">
        <f t="shared" si="46"/>
        <v>0.75</v>
      </c>
      <c r="M31" s="30">
        <f t="shared" si="47"/>
        <v>1.782</v>
      </c>
      <c r="N31" s="20">
        <f t="shared" si="40"/>
        <v>0.39600000000000002</v>
      </c>
      <c r="O31" s="31">
        <f t="shared" si="48"/>
        <v>0.67499999999999993</v>
      </c>
      <c r="P31" s="2"/>
      <c r="Q31" s="2"/>
      <c r="R31" s="2"/>
      <c r="S31" s="2"/>
      <c r="T31" s="2"/>
      <c r="U31" s="2"/>
      <c r="V31" s="2"/>
      <c r="W31" s="2"/>
    </row>
    <row r="32" spans="2:23" x14ac:dyDescent="0.2">
      <c r="B32" s="27">
        <v>0.7</v>
      </c>
      <c r="C32" s="64">
        <f t="shared" ref="C32:C38" si="49">0.67*B32</f>
        <v>0.46899999999999997</v>
      </c>
      <c r="D32" s="30">
        <f t="shared" si="41"/>
        <v>3.6959999999999997</v>
      </c>
      <c r="E32" s="20">
        <f t="shared" si="37"/>
        <v>0.46199999999999997</v>
      </c>
      <c r="F32" s="30">
        <f t="shared" si="42"/>
        <v>1.2</v>
      </c>
      <c r="G32" s="30">
        <f t="shared" si="43"/>
        <v>3.0029999999999997</v>
      </c>
      <c r="H32" s="20">
        <f t="shared" si="38"/>
        <v>0.46199999999999997</v>
      </c>
      <c r="I32" s="30">
        <f t="shared" si="44"/>
        <v>0.97499999999999998</v>
      </c>
      <c r="J32" s="30">
        <f t="shared" si="45"/>
        <v>2.3099999999999996</v>
      </c>
      <c r="K32" s="20">
        <f t="shared" si="39"/>
        <v>0.46199999999999997</v>
      </c>
      <c r="L32" s="30">
        <f t="shared" si="46"/>
        <v>0.75</v>
      </c>
      <c r="M32" s="30">
        <f t="shared" si="47"/>
        <v>2.0789999999999997</v>
      </c>
      <c r="N32" s="20">
        <f t="shared" si="40"/>
        <v>0.46199999999999997</v>
      </c>
      <c r="O32" s="31">
        <f t="shared" si="48"/>
        <v>0.67499999999999993</v>
      </c>
      <c r="P32" s="2"/>
      <c r="Q32" s="2"/>
      <c r="R32" s="2"/>
      <c r="S32" s="2"/>
      <c r="T32" s="2"/>
      <c r="U32" s="2"/>
      <c r="V32" s="2"/>
      <c r="W32" s="2"/>
    </row>
    <row r="33" spans="2:23" x14ac:dyDescent="0.2">
      <c r="B33" s="27">
        <v>0.8</v>
      </c>
      <c r="C33" s="64">
        <f t="shared" si="49"/>
        <v>0.53600000000000003</v>
      </c>
      <c r="D33" s="30">
        <f t="shared" si="41"/>
        <v>4.2240000000000002</v>
      </c>
      <c r="E33" s="20">
        <f t="shared" si="37"/>
        <v>0.52800000000000002</v>
      </c>
      <c r="F33" s="30">
        <f t="shared" si="42"/>
        <v>1.2</v>
      </c>
      <c r="G33" s="30">
        <f t="shared" si="43"/>
        <v>3.4320000000000004</v>
      </c>
      <c r="H33" s="20">
        <f t="shared" si="38"/>
        <v>0.52800000000000002</v>
      </c>
      <c r="I33" s="30">
        <f t="shared" si="44"/>
        <v>0.97499999999999998</v>
      </c>
      <c r="J33" s="30">
        <f t="shared" si="45"/>
        <v>2.64</v>
      </c>
      <c r="K33" s="20">
        <f t="shared" si="39"/>
        <v>0.52800000000000002</v>
      </c>
      <c r="L33" s="30">
        <f t="shared" si="46"/>
        <v>0.75</v>
      </c>
      <c r="M33" s="30">
        <f t="shared" si="47"/>
        <v>2.3760000000000003</v>
      </c>
      <c r="N33" s="20">
        <f t="shared" si="40"/>
        <v>0.52800000000000002</v>
      </c>
      <c r="O33" s="31">
        <f t="shared" si="48"/>
        <v>0.67499999999999993</v>
      </c>
      <c r="P33" s="2"/>
      <c r="Q33" s="2"/>
      <c r="R33" s="2"/>
      <c r="S33" s="2"/>
      <c r="T33" s="2"/>
      <c r="U33" s="2"/>
      <c r="V33" s="2"/>
      <c r="W33" s="2"/>
    </row>
    <row r="34" spans="2:23" x14ac:dyDescent="0.2">
      <c r="B34" s="27">
        <v>0.9</v>
      </c>
      <c r="C34" s="64">
        <f t="shared" si="49"/>
        <v>0.60300000000000009</v>
      </c>
      <c r="D34" s="30">
        <f t="shared" si="41"/>
        <v>4.7520000000000007</v>
      </c>
      <c r="E34" s="20">
        <f t="shared" si="37"/>
        <v>0.59400000000000008</v>
      </c>
      <c r="F34" s="30">
        <f t="shared" si="42"/>
        <v>1.2</v>
      </c>
      <c r="G34" s="30">
        <f t="shared" si="43"/>
        <v>3.8610000000000007</v>
      </c>
      <c r="H34" s="20">
        <f t="shared" si="38"/>
        <v>0.59400000000000008</v>
      </c>
      <c r="I34" s="30">
        <f t="shared" si="44"/>
        <v>0.97499999999999998</v>
      </c>
      <c r="J34" s="30">
        <f t="shared" si="45"/>
        <v>2.9700000000000006</v>
      </c>
      <c r="K34" s="20">
        <f t="shared" si="39"/>
        <v>0.59400000000000008</v>
      </c>
      <c r="L34" s="30">
        <f t="shared" si="46"/>
        <v>0.75</v>
      </c>
      <c r="M34" s="30">
        <f t="shared" si="47"/>
        <v>2.6730000000000005</v>
      </c>
      <c r="N34" s="20">
        <f t="shared" si="40"/>
        <v>0.59400000000000008</v>
      </c>
      <c r="O34" s="31">
        <f t="shared" si="48"/>
        <v>0.67499999999999993</v>
      </c>
      <c r="P34" s="2"/>
      <c r="Q34" s="2"/>
      <c r="R34" s="2"/>
      <c r="S34" s="2"/>
      <c r="T34" s="2"/>
      <c r="U34" s="2"/>
      <c r="V34" s="2"/>
      <c r="W34" s="2"/>
    </row>
    <row r="35" spans="2:23" x14ac:dyDescent="0.2">
      <c r="B35" s="27">
        <v>1</v>
      </c>
      <c r="C35" s="64">
        <f t="shared" si="49"/>
        <v>0.67</v>
      </c>
      <c r="D35" s="30">
        <f t="shared" si="41"/>
        <v>5.28</v>
      </c>
      <c r="E35" s="20">
        <f t="shared" si="37"/>
        <v>0.66</v>
      </c>
      <c r="F35" s="30">
        <f t="shared" si="42"/>
        <v>1.2</v>
      </c>
      <c r="G35" s="30">
        <f t="shared" si="43"/>
        <v>4.29</v>
      </c>
      <c r="H35" s="20">
        <f t="shared" si="38"/>
        <v>0.66</v>
      </c>
      <c r="I35" s="30">
        <f t="shared" si="44"/>
        <v>0.97499999999999998</v>
      </c>
      <c r="J35" s="30">
        <f t="shared" si="45"/>
        <v>3.3000000000000003</v>
      </c>
      <c r="K35" s="20">
        <f t="shared" si="39"/>
        <v>0.66</v>
      </c>
      <c r="L35" s="30">
        <f t="shared" si="46"/>
        <v>0.75</v>
      </c>
      <c r="M35" s="30">
        <f t="shared" si="47"/>
        <v>2.97</v>
      </c>
      <c r="N35" s="20">
        <f t="shared" si="40"/>
        <v>0.66</v>
      </c>
      <c r="O35" s="31">
        <f t="shared" si="48"/>
        <v>0.67499999999999993</v>
      </c>
      <c r="P35" s="2"/>
      <c r="Q35" s="2"/>
      <c r="R35" s="2"/>
      <c r="S35" s="2"/>
      <c r="T35" s="2"/>
      <c r="U35" s="2"/>
      <c r="V35" s="2"/>
      <c r="W35" s="2"/>
    </row>
    <row r="36" spans="2:23" x14ac:dyDescent="0.2">
      <c r="B36" s="27">
        <v>1.1000000000000001</v>
      </c>
      <c r="C36" s="64">
        <f t="shared" si="49"/>
        <v>0.7370000000000001</v>
      </c>
      <c r="D36" s="30">
        <f t="shared" ref="D36" si="50">E36*($D$9)</f>
        <v>5.8080000000000007</v>
      </c>
      <c r="E36" s="20">
        <f t="shared" ref="E36" si="51">0.66*B36</f>
        <v>0.72600000000000009</v>
      </c>
      <c r="F36" s="30">
        <f t="shared" si="42"/>
        <v>1.2</v>
      </c>
      <c r="G36" s="30">
        <f t="shared" ref="G36" si="52">H36*($I$9)</f>
        <v>4.7190000000000003</v>
      </c>
      <c r="H36" s="20">
        <f t="shared" ref="H36" si="53">0.66*B36</f>
        <v>0.72600000000000009</v>
      </c>
      <c r="I36" s="30">
        <f t="shared" si="44"/>
        <v>0.97499999999999998</v>
      </c>
      <c r="J36" s="30">
        <f t="shared" ref="J36" si="54">K36*($N$9)</f>
        <v>3.6300000000000003</v>
      </c>
      <c r="K36" s="20">
        <f t="shared" ref="K36" si="55">0.66*B36</f>
        <v>0.72600000000000009</v>
      </c>
      <c r="L36" s="30">
        <f t="shared" si="46"/>
        <v>0.75</v>
      </c>
      <c r="M36" s="30">
        <f t="shared" ref="M36" si="56">N36*($S$9)</f>
        <v>3.2670000000000003</v>
      </c>
      <c r="N36" s="20">
        <f t="shared" ref="N36" si="57">0.66*B36</f>
        <v>0.72600000000000009</v>
      </c>
      <c r="O36" s="31">
        <f t="shared" si="48"/>
        <v>0.67499999999999993</v>
      </c>
      <c r="P36" s="2"/>
      <c r="Q36" s="2"/>
      <c r="R36" s="2"/>
      <c r="S36" s="2"/>
      <c r="T36" s="2"/>
      <c r="U36" s="2"/>
      <c r="V36" s="2"/>
      <c r="W36" s="2"/>
    </row>
    <row r="37" spans="2:23" x14ac:dyDescent="0.2">
      <c r="B37" s="27">
        <v>1.2</v>
      </c>
      <c r="C37" s="64">
        <f t="shared" si="49"/>
        <v>0.80400000000000005</v>
      </c>
      <c r="D37" s="30">
        <f t="shared" si="41"/>
        <v>6.3360000000000003</v>
      </c>
      <c r="E37" s="20">
        <f t="shared" si="37"/>
        <v>0.79200000000000004</v>
      </c>
      <c r="F37" s="30">
        <f t="shared" si="42"/>
        <v>1.2</v>
      </c>
      <c r="G37" s="30">
        <f t="shared" si="43"/>
        <v>5.1480000000000006</v>
      </c>
      <c r="H37" s="20">
        <f t="shared" si="38"/>
        <v>0.79200000000000004</v>
      </c>
      <c r="I37" s="30">
        <f t="shared" si="44"/>
        <v>0.97499999999999998</v>
      </c>
      <c r="J37" s="30">
        <f t="shared" si="45"/>
        <v>3.96</v>
      </c>
      <c r="K37" s="20">
        <f t="shared" si="39"/>
        <v>0.79200000000000004</v>
      </c>
      <c r="L37" s="30">
        <f t="shared" si="46"/>
        <v>0.75</v>
      </c>
      <c r="M37" s="30">
        <f t="shared" si="47"/>
        <v>3.5640000000000001</v>
      </c>
      <c r="N37" s="20">
        <f t="shared" si="40"/>
        <v>0.79200000000000004</v>
      </c>
      <c r="O37" s="31">
        <f t="shared" si="48"/>
        <v>0.67499999999999993</v>
      </c>
      <c r="P37" s="2"/>
      <c r="Q37" s="2"/>
      <c r="R37" s="2"/>
      <c r="S37" s="2"/>
      <c r="T37" s="2"/>
      <c r="U37" s="2"/>
      <c r="V37" s="2"/>
      <c r="W37" s="2"/>
    </row>
    <row r="38" spans="2:23" ht="13.5" thickBot="1" x14ac:dyDescent="0.25">
      <c r="B38" s="28">
        <v>1.3</v>
      </c>
      <c r="C38" s="66">
        <f t="shared" si="49"/>
        <v>0.87100000000000011</v>
      </c>
      <c r="D38" s="21">
        <f t="shared" si="41"/>
        <v>6.8640000000000008</v>
      </c>
      <c r="E38" s="21">
        <f t="shared" si="37"/>
        <v>0.8580000000000001</v>
      </c>
      <c r="F38" s="21">
        <f t="shared" si="42"/>
        <v>1.2</v>
      </c>
      <c r="G38" s="21">
        <f t="shared" si="43"/>
        <v>5.5770000000000008</v>
      </c>
      <c r="H38" s="21">
        <f t="shared" si="38"/>
        <v>0.8580000000000001</v>
      </c>
      <c r="I38" s="21">
        <f t="shared" si="44"/>
        <v>0.97499999999999998</v>
      </c>
      <c r="J38" s="21">
        <f t="shared" si="45"/>
        <v>4.2900000000000009</v>
      </c>
      <c r="K38" s="21">
        <f t="shared" si="39"/>
        <v>0.8580000000000001</v>
      </c>
      <c r="L38" s="21">
        <f t="shared" si="46"/>
        <v>0.75</v>
      </c>
      <c r="M38" s="21">
        <f t="shared" si="47"/>
        <v>3.8610000000000007</v>
      </c>
      <c r="N38" s="21">
        <f t="shared" si="40"/>
        <v>0.8580000000000001</v>
      </c>
      <c r="O38" s="18">
        <f t="shared" si="48"/>
        <v>0.67499999999999993</v>
      </c>
      <c r="P38" s="2"/>
      <c r="Q38" s="2"/>
      <c r="R38" s="2"/>
      <c r="S38" s="2"/>
      <c r="T38" s="2"/>
      <c r="U38" s="2"/>
      <c r="V38" s="2"/>
      <c r="W38" s="2"/>
    </row>
    <row r="39" spans="2:23" x14ac:dyDescent="0.2">
      <c r="B39" s="2"/>
      <c r="C39" s="2"/>
      <c r="D39" s="2"/>
      <c r="E39" s="2"/>
      <c r="F39" s="2"/>
      <c r="G39" s="2"/>
      <c r="H39" s="2"/>
      <c r="I39" s="2"/>
      <c r="J39" s="2"/>
      <c r="K39" s="2"/>
      <c r="L39" s="2"/>
      <c r="M39" s="2"/>
      <c r="N39" s="2"/>
      <c r="O39" s="2"/>
      <c r="P39" s="2"/>
      <c r="Q39" s="2"/>
      <c r="R39" s="2"/>
      <c r="S39" s="2"/>
      <c r="T39" s="2"/>
      <c r="U39" s="2"/>
      <c r="V39" s="2"/>
      <c r="W39" s="2"/>
    </row>
    <row r="40" spans="2:23" x14ac:dyDescent="0.2">
      <c r="B40" s="2"/>
      <c r="C40" s="2"/>
      <c r="D40" s="2"/>
      <c r="E40" s="2"/>
      <c r="G40" s="8"/>
      <c r="H40" s="2"/>
      <c r="I40" s="2"/>
      <c r="J40" s="2"/>
      <c r="K40" s="8"/>
      <c r="L40" s="2"/>
      <c r="M40" s="2"/>
      <c r="N40" s="2"/>
      <c r="O40" s="6"/>
      <c r="P40" s="6"/>
      <c r="Q40" s="2"/>
      <c r="R40" s="2"/>
      <c r="S40" s="2"/>
      <c r="T40" s="2"/>
      <c r="U40" s="2"/>
      <c r="V40" s="2"/>
      <c r="W40" s="2"/>
    </row>
    <row r="41" spans="2:23" x14ac:dyDescent="0.2">
      <c r="B41" s="2"/>
      <c r="C41" s="2"/>
      <c r="D41" s="2"/>
      <c r="E41" s="2"/>
      <c r="F41" s="56"/>
      <c r="G41" s="57"/>
      <c r="H41" s="57"/>
      <c r="I41" s="57"/>
      <c r="J41" s="57"/>
      <c r="K41" s="57"/>
      <c r="L41" s="57"/>
      <c r="M41" s="57"/>
      <c r="N41" s="57"/>
      <c r="O41" s="57"/>
      <c r="P41" s="57"/>
      <c r="Q41" s="2"/>
      <c r="R41" s="2"/>
      <c r="S41" s="2"/>
      <c r="T41" s="2"/>
      <c r="U41" s="2"/>
      <c r="V41" s="2"/>
      <c r="W41" s="2"/>
    </row>
    <row r="42" spans="2:23" x14ac:dyDescent="0.2">
      <c r="B42" s="8" t="s">
        <v>51</v>
      </c>
      <c r="C42" s="2">
        <f>H4*0.95</f>
        <v>42.75</v>
      </c>
      <c r="D42" s="2">
        <f>H4*1.05</f>
        <v>47.25</v>
      </c>
      <c r="E42" s="8" t="s">
        <v>50</v>
      </c>
      <c r="F42" s="57"/>
      <c r="G42" s="57"/>
      <c r="H42" s="57"/>
      <c r="I42" s="57"/>
      <c r="J42" s="57"/>
      <c r="K42" s="57"/>
      <c r="L42" s="57"/>
      <c r="M42" s="57"/>
      <c r="N42" s="57"/>
      <c r="O42" s="57"/>
      <c r="P42" s="57"/>
      <c r="Q42" s="2"/>
      <c r="R42" s="2"/>
      <c r="S42" s="2"/>
      <c r="T42" s="2"/>
      <c r="U42" s="2"/>
      <c r="V42" s="2"/>
      <c r="W42" s="2"/>
    </row>
    <row r="43" spans="2:23" x14ac:dyDescent="0.2">
      <c r="B43" s="2"/>
      <c r="C43" s="2"/>
      <c r="D43" s="2"/>
      <c r="E43" s="2"/>
      <c r="F43" s="57"/>
      <c r="G43" s="57"/>
      <c r="H43" s="57"/>
      <c r="I43" s="57"/>
      <c r="J43" s="57"/>
      <c r="K43" s="57"/>
      <c r="L43" s="57"/>
      <c r="M43" s="57"/>
      <c r="N43" s="57"/>
      <c r="O43" s="57"/>
      <c r="P43" s="57"/>
      <c r="Q43" s="2"/>
      <c r="R43" s="2"/>
      <c r="S43" s="2"/>
      <c r="T43" s="2"/>
      <c r="U43" s="2"/>
      <c r="V43" s="2"/>
      <c r="W43" s="2"/>
    </row>
    <row r="44" spans="2:23" x14ac:dyDescent="0.2">
      <c r="B44" s="2"/>
      <c r="C44" s="2"/>
      <c r="D44" s="2"/>
      <c r="E44" s="2"/>
      <c r="F44" s="57"/>
      <c r="G44" s="57"/>
      <c r="H44" s="57"/>
      <c r="I44" s="57"/>
      <c r="J44" s="57"/>
      <c r="K44" s="57"/>
      <c r="L44" s="57"/>
      <c r="M44" s="57"/>
      <c r="N44" s="57"/>
      <c r="O44" s="57"/>
      <c r="P44" s="57"/>
      <c r="Q44" s="2"/>
      <c r="R44" s="2"/>
      <c r="S44" s="2"/>
      <c r="T44" s="2"/>
      <c r="U44" s="2"/>
      <c r="V44" s="2"/>
      <c r="W44" s="2"/>
    </row>
    <row r="45" spans="2:23" x14ac:dyDescent="0.2">
      <c r="B45" s="2"/>
      <c r="C45" s="2"/>
      <c r="D45" s="2"/>
      <c r="E45" s="2"/>
      <c r="F45" s="57"/>
      <c r="G45" s="57"/>
      <c r="H45" s="57"/>
      <c r="I45" s="57"/>
      <c r="J45" s="57"/>
      <c r="K45" s="57"/>
      <c r="L45" s="57"/>
      <c r="M45" s="57"/>
      <c r="N45" s="57"/>
      <c r="O45" s="57"/>
      <c r="P45" s="57"/>
      <c r="Q45" s="2"/>
      <c r="R45" s="2"/>
      <c r="S45" s="2"/>
      <c r="T45" s="2"/>
      <c r="U45" s="2"/>
      <c r="V45" s="2"/>
      <c r="W45" s="2"/>
    </row>
    <row r="46" spans="2:23" x14ac:dyDescent="0.2">
      <c r="B46" s="2"/>
      <c r="C46" s="2"/>
      <c r="D46" s="2"/>
      <c r="E46" s="2"/>
      <c r="F46" s="57"/>
      <c r="G46" s="57"/>
      <c r="H46" s="57"/>
      <c r="I46" s="57"/>
      <c r="J46" s="57"/>
      <c r="K46" s="57"/>
      <c r="L46" s="57"/>
      <c r="M46" s="57"/>
      <c r="N46" s="57"/>
      <c r="O46" s="57"/>
      <c r="P46" s="57"/>
      <c r="Q46" s="2"/>
      <c r="R46" s="2"/>
      <c r="S46" s="2"/>
      <c r="T46" s="2"/>
      <c r="U46" s="2"/>
      <c r="V46" s="2"/>
      <c r="W46" s="2"/>
    </row>
    <row r="47" spans="2:23" x14ac:dyDescent="0.2">
      <c r="B47" s="2"/>
      <c r="C47" s="2"/>
      <c r="D47" s="2"/>
      <c r="E47" s="2"/>
      <c r="F47" s="57"/>
      <c r="G47" s="57"/>
      <c r="H47" s="57"/>
      <c r="I47" s="57"/>
      <c r="J47" s="57"/>
      <c r="K47" s="57"/>
      <c r="L47" s="57"/>
      <c r="M47" s="57"/>
      <c r="N47" s="57"/>
      <c r="O47" s="57"/>
      <c r="P47" s="57"/>
      <c r="Q47" s="2"/>
      <c r="R47" s="2"/>
      <c r="S47" s="2"/>
      <c r="T47" s="2"/>
      <c r="U47" s="2"/>
      <c r="V47" s="2"/>
      <c r="W47" s="2"/>
    </row>
  </sheetData>
  <mergeCells count="33">
    <mergeCell ref="B7:C7"/>
    <mergeCell ref="D26:F26"/>
    <mergeCell ref="G26:I26"/>
    <mergeCell ref="J26:L26"/>
    <mergeCell ref="M26:O26"/>
    <mergeCell ref="B26:C26"/>
    <mergeCell ref="O7:P7"/>
    <mergeCell ref="Q7:Q10"/>
    <mergeCell ref="R7:R10"/>
    <mergeCell ref="T7:U7"/>
    <mergeCell ref="O9:P9"/>
    <mergeCell ref="T9:U9"/>
    <mergeCell ref="B6:C6"/>
    <mergeCell ref="D6:H6"/>
    <mergeCell ref="I6:M6"/>
    <mergeCell ref="N6:R6"/>
    <mergeCell ref="S6:W6"/>
    <mergeCell ref="V7:V10"/>
    <mergeCell ref="W7:W10"/>
    <mergeCell ref="B8:C8"/>
    <mergeCell ref="E7:F7"/>
    <mergeCell ref="G7:G10"/>
    <mergeCell ref="H7:H10"/>
    <mergeCell ref="J7:K7"/>
    <mergeCell ref="E8:F8"/>
    <mergeCell ref="J8:K8"/>
    <mergeCell ref="O8:P8"/>
    <mergeCell ref="T8:U8"/>
    <mergeCell ref="B9:C9"/>
    <mergeCell ref="E9:F9"/>
    <mergeCell ref="J9:K9"/>
    <mergeCell ref="L7:L10"/>
    <mergeCell ref="M7:M10"/>
  </mergeCells>
  <conditionalFormatting sqref="Q11:R21 G11:H21 L11:M21 V11:W21">
    <cfRule type="cellIs" dxfId="25" priority="4" stopIfTrue="1" operator="between">
      <formula>$P$5</formula>
      <formula>$T$5</formula>
    </cfRule>
  </conditionalFormatting>
  <conditionalFormatting sqref="C4:F5 M4:T5 G5:L5">
    <cfRule type="cellIs" dxfId="24" priority="3" stopIfTrue="1" operator="between">
      <formula>$P$5</formula>
      <formula>$T$5</formula>
    </cfRule>
  </conditionalFormatting>
  <conditionalFormatting sqref="H4">
    <cfRule type="expression" dxfId="23" priority="2" stopIfTrue="1">
      <formula>"&gt;0.95*$H$4"</formula>
    </cfRule>
  </conditionalFormatting>
  <conditionalFormatting sqref="D11:F21 I11:K21 N11:P21 S11:U21">
    <cfRule type="cellIs" dxfId="22" priority="1" stopIfTrue="1" operator="between">
      <formula>$C$42</formula>
      <formula>$D$42</formula>
    </cfRule>
  </conditionalFormatting>
  <printOptions horizontalCentered="1" verticalCentered="1"/>
  <pageMargins left="0.59055118110236227" right="0.59055118110236227" top="0.59055118110236227" bottom="0.78740157480314965" header="0.51181102362204722" footer="0.47244094488188981"/>
  <pageSetup paperSize="9" scale="85" orientation="landscape" r:id="rId1"/>
  <headerFooter alignWithMargins="0">
    <oddFooter>&amp;RPIB June 2015 Version 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B1:W49"/>
  <sheetViews>
    <sheetView topLeftCell="B1" zoomScaleNormal="100" workbookViewId="0"/>
  </sheetViews>
  <sheetFormatPr defaultRowHeight="12.75" x14ac:dyDescent="0.2"/>
  <cols>
    <col min="1" max="1" width="2.5703125" customWidth="1"/>
    <col min="2" max="3" width="14.8554687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5" t="s">
        <v>94</v>
      </c>
      <c r="C2" s="2"/>
      <c r="F2" s="3" t="s">
        <v>30</v>
      </c>
      <c r="G2" s="3"/>
      <c r="H2" s="3"/>
      <c r="I2" s="3"/>
      <c r="J2" s="3"/>
      <c r="K2" s="3"/>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30</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376"/>
      <c r="D6" s="377" t="s">
        <v>17</v>
      </c>
      <c r="E6" s="378"/>
      <c r="F6" s="378"/>
      <c r="G6" s="379"/>
      <c r="H6" s="380"/>
      <c r="I6" s="371" t="s">
        <v>16</v>
      </c>
      <c r="J6" s="372"/>
      <c r="K6" s="372"/>
      <c r="L6" s="373"/>
      <c r="M6" s="374"/>
      <c r="N6" s="360" t="s">
        <v>18</v>
      </c>
      <c r="O6" s="361"/>
      <c r="P6" s="361"/>
      <c r="Q6" s="362"/>
      <c r="R6" s="363"/>
      <c r="S6" s="364" t="s">
        <v>19</v>
      </c>
      <c r="T6" s="361"/>
      <c r="U6" s="361"/>
      <c r="V6" s="362"/>
      <c r="W6" s="363"/>
    </row>
    <row r="7" spans="2:23" ht="20.100000000000001" customHeight="1" x14ac:dyDescent="0.2">
      <c r="B7" s="384" t="s">
        <v>2</v>
      </c>
      <c r="C7" s="382"/>
      <c r="D7" s="36">
        <f>Speeds!D16</f>
        <v>18</v>
      </c>
      <c r="E7" s="358" t="s">
        <v>21</v>
      </c>
      <c r="F7" s="359"/>
      <c r="G7" s="387" t="s">
        <v>22</v>
      </c>
      <c r="H7" s="381" t="s">
        <v>23</v>
      </c>
      <c r="I7" s="19">
        <f>Speeds!D19</f>
        <v>11</v>
      </c>
      <c r="J7" s="358" t="s">
        <v>21</v>
      </c>
      <c r="K7" s="359"/>
      <c r="L7" s="365" t="s">
        <v>22</v>
      </c>
      <c r="M7" s="355" t="s">
        <v>23</v>
      </c>
      <c r="N7" s="9">
        <f>Speeds!D22</f>
        <v>9.5</v>
      </c>
      <c r="O7" s="358" t="s">
        <v>21</v>
      </c>
      <c r="P7" s="359"/>
      <c r="Q7" s="365" t="s">
        <v>22</v>
      </c>
      <c r="R7" s="355" t="s">
        <v>23</v>
      </c>
      <c r="S7" s="9">
        <f>Speeds!D25</f>
        <v>10</v>
      </c>
      <c r="T7" s="358" t="s">
        <v>21</v>
      </c>
      <c r="U7" s="359"/>
      <c r="V7" s="365" t="s">
        <v>22</v>
      </c>
      <c r="W7" s="355" t="s">
        <v>23</v>
      </c>
    </row>
    <row r="8" spans="2:23" ht="20.100000000000001" customHeight="1" x14ac:dyDescent="0.2">
      <c r="B8" s="384" t="s">
        <v>3</v>
      </c>
      <c r="C8" s="382"/>
      <c r="D8" s="22">
        <f>Speeds!D17</f>
        <v>11</v>
      </c>
      <c r="E8" s="385" t="s">
        <v>21</v>
      </c>
      <c r="F8" s="386"/>
      <c r="G8" s="388"/>
      <c r="H8" s="382"/>
      <c r="I8" s="19">
        <f>Speeds!D20</f>
        <v>8.5</v>
      </c>
      <c r="J8" s="367" t="s">
        <v>21</v>
      </c>
      <c r="K8" s="368"/>
      <c r="L8" s="366"/>
      <c r="M8" s="356"/>
      <c r="N8" s="9">
        <f>Speeds!D23</f>
        <v>6.5</v>
      </c>
      <c r="O8" s="367" t="s">
        <v>21</v>
      </c>
      <c r="P8" s="368"/>
      <c r="Q8" s="366"/>
      <c r="R8" s="356"/>
      <c r="S8" s="9">
        <f>Speeds!D26</f>
        <v>6</v>
      </c>
      <c r="T8" s="367" t="s">
        <v>21</v>
      </c>
      <c r="U8" s="368"/>
      <c r="V8" s="366"/>
      <c r="W8" s="356"/>
    </row>
    <row r="9" spans="2:23" ht="30" customHeight="1" thickBot="1" x14ac:dyDescent="0.25">
      <c r="B9" s="195" t="s">
        <v>20</v>
      </c>
      <c r="C9" s="196" t="s">
        <v>105</v>
      </c>
      <c r="D9" s="65" t="s">
        <v>62</v>
      </c>
      <c r="E9" s="65" t="s">
        <v>63</v>
      </c>
      <c r="F9" s="65" t="s">
        <v>64</v>
      </c>
      <c r="G9" s="388"/>
      <c r="H9" s="383"/>
      <c r="I9" s="65" t="s">
        <v>62</v>
      </c>
      <c r="J9" s="65" t="s">
        <v>63</v>
      </c>
      <c r="K9" s="65" t="s">
        <v>64</v>
      </c>
      <c r="L9" s="366"/>
      <c r="M9" s="357"/>
      <c r="N9" s="65" t="s">
        <v>62</v>
      </c>
      <c r="O9" s="65" t="s">
        <v>63</v>
      </c>
      <c r="P9" s="65" t="s">
        <v>64</v>
      </c>
      <c r="Q9" s="366"/>
      <c r="R9" s="357"/>
      <c r="S9" s="65" t="s">
        <v>62</v>
      </c>
      <c r="T9" s="65" t="s">
        <v>63</v>
      </c>
      <c r="U9" s="65" t="s">
        <v>64</v>
      </c>
      <c r="V9" s="366"/>
      <c r="W9" s="357"/>
    </row>
    <row r="10" spans="2:23" s="150" customFormat="1" ht="20.100000000000001" customHeight="1" x14ac:dyDescent="0.2">
      <c r="B10" s="208">
        <v>0.3</v>
      </c>
      <c r="C10" s="293">
        <f>MROUND(B10*1852,5)</f>
        <v>555</v>
      </c>
      <c r="D10" s="92">
        <f>(G10+H10)*2</f>
        <v>17.399999999999999</v>
      </c>
      <c r="E10" s="93">
        <f>(G10+H10)*3</f>
        <v>26.099999999999998</v>
      </c>
      <c r="F10" s="93">
        <f>(G10+H10)*4</f>
        <v>34.799999999999997</v>
      </c>
      <c r="G10" s="93">
        <f>B10*$D$7</f>
        <v>5.3999999999999995</v>
      </c>
      <c r="H10" s="94">
        <f>B10*$D$8</f>
        <v>3.3</v>
      </c>
      <c r="I10" s="92">
        <f>(L10+M10)*2</f>
        <v>11.7</v>
      </c>
      <c r="J10" s="93">
        <f>(L10+M10)*3</f>
        <v>17.549999999999997</v>
      </c>
      <c r="K10" s="93">
        <f>(L10+M10)*4</f>
        <v>23.4</v>
      </c>
      <c r="L10" s="93">
        <f>B10*$I$7</f>
        <v>3.3</v>
      </c>
      <c r="M10" s="94">
        <f>B10*$I$8</f>
        <v>2.5499999999999998</v>
      </c>
      <c r="N10" s="92">
        <f>(Q10+R10)*2</f>
        <v>9.6</v>
      </c>
      <c r="O10" s="93">
        <f>(Q10+R10)*3</f>
        <v>14.399999999999999</v>
      </c>
      <c r="P10" s="93">
        <f>(Q10+R10)*4</f>
        <v>19.2</v>
      </c>
      <c r="Q10" s="93">
        <f>B10*$N$7</f>
        <v>2.85</v>
      </c>
      <c r="R10" s="94">
        <f>B10*$N$8</f>
        <v>1.95</v>
      </c>
      <c r="S10" s="92">
        <f>(V10+W10)*2</f>
        <v>9.6</v>
      </c>
      <c r="T10" s="93">
        <f>(V10+W10)*3</f>
        <v>14.399999999999999</v>
      </c>
      <c r="U10" s="93">
        <f>(V10+W10)*4</f>
        <v>19.2</v>
      </c>
      <c r="V10" s="95">
        <f>B10*$S$7</f>
        <v>3</v>
      </c>
      <c r="W10" s="43">
        <f>B10*$S$8</f>
        <v>1.7999999999999998</v>
      </c>
    </row>
    <row r="11" spans="2:23" s="150" customFormat="1" ht="20.100000000000001" customHeight="1" x14ac:dyDescent="0.2">
      <c r="B11" s="278">
        <v>0.35</v>
      </c>
      <c r="C11" s="294">
        <f t="shared" ref="C11:C24" si="0">MROUND(B11*1852,5)</f>
        <v>650</v>
      </c>
      <c r="D11" s="44">
        <f t="shared" ref="D11:D24" si="1">(G11+H11)*2</f>
        <v>20.299999999999997</v>
      </c>
      <c r="E11" s="45">
        <f t="shared" ref="E11:E24" si="2">(G11+H11)*3</f>
        <v>30.449999999999996</v>
      </c>
      <c r="F11" s="45">
        <f t="shared" ref="F11:F24" si="3">(G11+H11)*4</f>
        <v>40.599999999999994</v>
      </c>
      <c r="G11" s="45">
        <f t="shared" ref="G11:G24" si="4">B11*$D$7</f>
        <v>6.3</v>
      </c>
      <c r="H11" s="46">
        <f t="shared" ref="H11:H24" si="5">B11*$D$8</f>
        <v>3.8499999999999996</v>
      </c>
      <c r="I11" s="44">
        <f t="shared" ref="I11:I24" si="6">(L11+M11)*2</f>
        <v>13.649999999999999</v>
      </c>
      <c r="J11" s="45">
        <f t="shared" ref="J11:J24" si="7">(L11+M11)*3</f>
        <v>20.474999999999998</v>
      </c>
      <c r="K11" s="45">
        <f t="shared" ref="K11:K24" si="8">(L11+M11)*4</f>
        <v>27.299999999999997</v>
      </c>
      <c r="L11" s="45">
        <f t="shared" ref="L11:L24" si="9">B11*$I$7</f>
        <v>3.8499999999999996</v>
      </c>
      <c r="M11" s="46">
        <f t="shared" ref="M11:M24" si="10">B11*$I$8</f>
        <v>2.9749999999999996</v>
      </c>
      <c r="N11" s="44">
        <f t="shared" ref="N11:N24" si="11">(Q11+R11)*2</f>
        <v>11.2</v>
      </c>
      <c r="O11" s="45">
        <f t="shared" ref="O11:O24" si="12">(Q11+R11)*3</f>
        <v>16.799999999999997</v>
      </c>
      <c r="P11" s="45">
        <f t="shared" ref="P11:P24" si="13">(Q11+R11)*4</f>
        <v>22.4</v>
      </c>
      <c r="Q11" s="45">
        <f t="shared" ref="Q11:Q24" si="14">B11*$N$7</f>
        <v>3.3249999999999997</v>
      </c>
      <c r="R11" s="46">
        <f t="shared" ref="R11:R24" si="15">B11*$N$8</f>
        <v>2.2749999999999999</v>
      </c>
      <c r="S11" s="44">
        <f t="shared" ref="S11:S23" si="16">(V11+W11)*2</f>
        <v>11.2</v>
      </c>
      <c r="T11" s="45">
        <f t="shared" ref="T11:T23" si="17">(V11+W11)*3</f>
        <v>16.799999999999997</v>
      </c>
      <c r="U11" s="45">
        <f t="shared" ref="U11:U23" si="18">(V11+W11)*4</f>
        <v>22.4</v>
      </c>
      <c r="V11" s="47">
        <f t="shared" ref="V11:V24" si="19">B11*$S$7</f>
        <v>3.5</v>
      </c>
      <c r="W11" s="48">
        <f t="shared" ref="W11:W24" si="20">B11*$S$8</f>
        <v>2.0999999999999996</v>
      </c>
    </row>
    <row r="12" spans="2:23" s="150" customFormat="1" ht="20.100000000000001" customHeight="1" x14ac:dyDescent="0.2">
      <c r="B12" s="279">
        <v>0.4</v>
      </c>
      <c r="C12" s="294">
        <f t="shared" si="0"/>
        <v>740</v>
      </c>
      <c r="D12" s="96">
        <f t="shared" si="1"/>
        <v>23.200000000000003</v>
      </c>
      <c r="E12" s="97">
        <f t="shared" si="2"/>
        <v>34.800000000000004</v>
      </c>
      <c r="F12" s="97">
        <f t="shared" si="3"/>
        <v>46.400000000000006</v>
      </c>
      <c r="G12" s="97">
        <f t="shared" si="4"/>
        <v>7.2</v>
      </c>
      <c r="H12" s="98">
        <f t="shared" si="5"/>
        <v>4.4000000000000004</v>
      </c>
      <c r="I12" s="96">
        <f t="shared" si="6"/>
        <v>15.600000000000001</v>
      </c>
      <c r="J12" s="97">
        <f t="shared" si="7"/>
        <v>23.400000000000002</v>
      </c>
      <c r="K12" s="97">
        <f t="shared" si="8"/>
        <v>31.200000000000003</v>
      </c>
      <c r="L12" s="97">
        <f t="shared" si="9"/>
        <v>4.4000000000000004</v>
      </c>
      <c r="M12" s="98">
        <f t="shared" si="10"/>
        <v>3.4000000000000004</v>
      </c>
      <c r="N12" s="96">
        <f t="shared" si="11"/>
        <v>12.8</v>
      </c>
      <c r="O12" s="97">
        <f t="shared" si="12"/>
        <v>19.200000000000003</v>
      </c>
      <c r="P12" s="97">
        <f t="shared" si="13"/>
        <v>25.6</v>
      </c>
      <c r="Q12" s="97">
        <f t="shared" si="14"/>
        <v>3.8000000000000003</v>
      </c>
      <c r="R12" s="98">
        <f t="shared" si="15"/>
        <v>2.6</v>
      </c>
      <c r="S12" s="96">
        <f t="shared" si="16"/>
        <v>12.8</v>
      </c>
      <c r="T12" s="97">
        <f t="shared" si="17"/>
        <v>19.200000000000003</v>
      </c>
      <c r="U12" s="97">
        <f t="shared" si="18"/>
        <v>25.6</v>
      </c>
      <c r="V12" s="55">
        <f t="shared" si="19"/>
        <v>4</v>
      </c>
      <c r="W12" s="48">
        <f t="shared" si="20"/>
        <v>2.4000000000000004</v>
      </c>
    </row>
    <row r="13" spans="2:23" s="150" customFormat="1" ht="20.100000000000001" customHeight="1" x14ac:dyDescent="0.2">
      <c r="B13" s="279">
        <v>0.45</v>
      </c>
      <c r="C13" s="294">
        <f t="shared" si="0"/>
        <v>835</v>
      </c>
      <c r="D13" s="44">
        <f t="shared" si="1"/>
        <v>26.1</v>
      </c>
      <c r="E13" s="45">
        <f t="shared" si="2"/>
        <v>39.150000000000006</v>
      </c>
      <c r="F13" s="45">
        <f t="shared" si="3"/>
        <v>52.2</v>
      </c>
      <c r="G13" s="45">
        <f t="shared" si="4"/>
        <v>8.1</v>
      </c>
      <c r="H13" s="46">
        <f t="shared" si="5"/>
        <v>4.95</v>
      </c>
      <c r="I13" s="44">
        <f t="shared" si="6"/>
        <v>17.55</v>
      </c>
      <c r="J13" s="45">
        <f t="shared" si="7"/>
        <v>26.325000000000003</v>
      </c>
      <c r="K13" s="45">
        <f t="shared" si="8"/>
        <v>35.1</v>
      </c>
      <c r="L13" s="45">
        <f t="shared" si="9"/>
        <v>4.95</v>
      </c>
      <c r="M13" s="46">
        <f t="shared" si="10"/>
        <v>3.8250000000000002</v>
      </c>
      <c r="N13" s="44">
        <f t="shared" si="11"/>
        <v>14.400000000000002</v>
      </c>
      <c r="O13" s="45">
        <f t="shared" si="12"/>
        <v>21.6</v>
      </c>
      <c r="P13" s="45">
        <f t="shared" si="13"/>
        <v>28.800000000000004</v>
      </c>
      <c r="Q13" s="45">
        <f t="shared" si="14"/>
        <v>4.2750000000000004</v>
      </c>
      <c r="R13" s="46">
        <f t="shared" si="15"/>
        <v>2.9250000000000003</v>
      </c>
      <c r="S13" s="44">
        <f t="shared" si="16"/>
        <v>14.4</v>
      </c>
      <c r="T13" s="45">
        <f t="shared" si="17"/>
        <v>21.6</v>
      </c>
      <c r="U13" s="45">
        <f t="shared" si="18"/>
        <v>28.8</v>
      </c>
      <c r="V13" s="47">
        <f t="shared" si="19"/>
        <v>4.5</v>
      </c>
      <c r="W13" s="48">
        <f t="shared" si="20"/>
        <v>2.7</v>
      </c>
    </row>
    <row r="14" spans="2:23" s="150" customFormat="1" ht="20.100000000000001" customHeight="1" x14ac:dyDescent="0.2">
      <c r="B14" s="279">
        <v>0.5</v>
      </c>
      <c r="C14" s="294">
        <f t="shared" si="0"/>
        <v>925</v>
      </c>
      <c r="D14" s="96">
        <f t="shared" si="1"/>
        <v>29</v>
      </c>
      <c r="E14" s="97">
        <f t="shared" si="2"/>
        <v>43.5</v>
      </c>
      <c r="F14" s="97">
        <f t="shared" si="3"/>
        <v>58</v>
      </c>
      <c r="G14" s="97">
        <f t="shared" si="4"/>
        <v>9</v>
      </c>
      <c r="H14" s="98">
        <f t="shared" si="5"/>
        <v>5.5</v>
      </c>
      <c r="I14" s="96">
        <f t="shared" si="6"/>
        <v>19.5</v>
      </c>
      <c r="J14" s="97">
        <f t="shared" si="7"/>
        <v>29.25</v>
      </c>
      <c r="K14" s="97">
        <f t="shared" si="8"/>
        <v>39</v>
      </c>
      <c r="L14" s="97">
        <f t="shared" si="9"/>
        <v>5.5</v>
      </c>
      <c r="M14" s="98">
        <f t="shared" si="10"/>
        <v>4.25</v>
      </c>
      <c r="N14" s="96">
        <f t="shared" si="11"/>
        <v>16</v>
      </c>
      <c r="O14" s="97">
        <f t="shared" si="12"/>
        <v>24</v>
      </c>
      <c r="P14" s="97">
        <f t="shared" si="13"/>
        <v>32</v>
      </c>
      <c r="Q14" s="97">
        <f t="shared" si="14"/>
        <v>4.75</v>
      </c>
      <c r="R14" s="98">
        <f t="shared" si="15"/>
        <v>3.25</v>
      </c>
      <c r="S14" s="96">
        <f t="shared" si="16"/>
        <v>16</v>
      </c>
      <c r="T14" s="97">
        <f t="shared" si="17"/>
        <v>24</v>
      </c>
      <c r="U14" s="97">
        <f t="shared" si="18"/>
        <v>32</v>
      </c>
      <c r="V14" s="47">
        <f t="shared" si="19"/>
        <v>5</v>
      </c>
      <c r="W14" s="48">
        <f t="shared" si="20"/>
        <v>3</v>
      </c>
    </row>
    <row r="15" spans="2:23" s="150" customFormat="1" ht="20.100000000000001" customHeight="1" x14ac:dyDescent="0.2">
      <c r="B15" s="279">
        <v>0.55000000000000004</v>
      </c>
      <c r="C15" s="294">
        <f t="shared" si="0"/>
        <v>1020</v>
      </c>
      <c r="D15" s="44">
        <f t="shared" si="1"/>
        <v>31.900000000000002</v>
      </c>
      <c r="E15" s="45">
        <f t="shared" si="2"/>
        <v>47.85</v>
      </c>
      <c r="F15" s="45">
        <f t="shared" si="3"/>
        <v>63.800000000000004</v>
      </c>
      <c r="G15" s="45">
        <f t="shared" si="4"/>
        <v>9.9</v>
      </c>
      <c r="H15" s="46">
        <f t="shared" si="5"/>
        <v>6.0500000000000007</v>
      </c>
      <c r="I15" s="44">
        <f t="shared" si="6"/>
        <v>21.450000000000003</v>
      </c>
      <c r="J15" s="45">
        <f t="shared" si="7"/>
        <v>32.175000000000004</v>
      </c>
      <c r="K15" s="45">
        <f t="shared" si="8"/>
        <v>42.900000000000006</v>
      </c>
      <c r="L15" s="45">
        <f t="shared" si="9"/>
        <v>6.0500000000000007</v>
      </c>
      <c r="M15" s="46">
        <f t="shared" si="10"/>
        <v>4.6750000000000007</v>
      </c>
      <c r="N15" s="44">
        <f t="shared" si="11"/>
        <v>17.600000000000001</v>
      </c>
      <c r="O15" s="45">
        <f t="shared" si="12"/>
        <v>26.400000000000002</v>
      </c>
      <c r="P15" s="45">
        <f t="shared" si="13"/>
        <v>35.200000000000003</v>
      </c>
      <c r="Q15" s="45">
        <f t="shared" si="14"/>
        <v>5.2250000000000005</v>
      </c>
      <c r="R15" s="46">
        <f t="shared" si="15"/>
        <v>3.5750000000000002</v>
      </c>
      <c r="S15" s="44">
        <f t="shared" si="16"/>
        <v>17.600000000000001</v>
      </c>
      <c r="T15" s="45">
        <f t="shared" si="17"/>
        <v>26.400000000000002</v>
      </c>
      <c r="U15" s="45">
        <f t="shared" si="18"/>
        <v>35.200000000000003</v>
      </c>
      <c r="V15" s="47">
        <f t="shared" si="19"/>
        <v>5.5</v>
      </c>
      <c r="W15" s="48">
        <f t="shared" si="20"/>
        <v>3.3000000000000003</v>
      </c>
    </row>
    <row r="16" spans="2:23" s="150" customFormat="1" ht="20.100000000000001" customHeight="1" x14ac:dyDescent="0.2">
      <c r="B16" s="279">
        <v>0.6</v>
      </c>
      <c r="C16" s="294">
        <f t="shared" si="0"/>
        <v>1110</v>
      </c>
      <c r="D16" s="44">
        <f t="shared" si="1"/>
        <v>34.799999999999997</v>
      </c>
      <c r="E16" s="45">
        <f t="shared" si="2"/>
        <v>52.199999999999996</v>
      </c>
      <c r="F16" s="45">
        <f t="shared" si="3"/>
        <v>69.599999999999994</v>
      </c>
      <c r="G16" s="45">
        <f t="shared" si="4"/>
        <v>10.799999999999999</v>
      </c>
      <c r="H16" s="46">
        <f t="shared" si="5"/>
        <v>6.6</v>
      </c>
      <c r="I16" s="44">
        <f t="shared" si="6"/>
        <v>23.4</v>
      </c>
      <c r="J16" s="45">
        <f t="shared" si="7"/>
        <v>35.099999999999994</v>
      </c>
      <c r="K16" s="45">
        <f t="shared" si="8"/>
        <v>46.8</v>
      </c>
      <c r="L16" s="45">
        <f t="shared" si="9"/>
        <v>6.6</v>
      </c>
      <c r="M16" s="46">
        <f t="shared" si="10"/>
        <v>5.0999999999999996</v>
      </c>
      <c r="N16" s="44">
        <f t="shared" si="11"/>
        <v>19.2</v>
      </c>
      <c r="O16" s="45">
        <f t="shared" si="12"/>
        <v>28.799999999999997</v>
      </c>
      <c r="P16" s="45">
        <f t="shared" si="13"/>
        <v>38.4</v>
      </c>
      <c r="Q16" s="45">
        <f t="shared" si="14"/>
        <v>5.7</v>
      </c>
      <c r="R16" s="46">
        <f t="shared" si="15"/>
        <v>3.9</v>
      </c>
      <c r="S16" s="44">
        <f t="shared" si="16"/>
        <v>19.2</v>
      </c>
      <c r="T16" s="45">
        <f t="shared" si="17"/>
        <v>28.799999999999997</v>
      </c>
      <c r="U16" s="45">
        <f t="shared" si="18"/>
        <v>38.4</v>
      </c>
      <c r="V16" s="47">
        <f t="shared" si="19"/>
        <v>6</v>
      </c>
      <c r="W16" s="48">
        <f t="shared" si="20"/>
        <v>3.5999999999999996</v>
      </c>
    </row>
    <row r="17" spans="2:23" s="197" customFormat="1" ht="20.100000000000001" customHeight="1" x14ac:dyDescent="0.2">
      <c r="B17" s="207">
        <v>0.65</v>
      </c>
      <c r="C17" s="294">
        <f t="shared" si="0"/>
        <v>1205</v>
      </c>
      <c r="D17" s="44">
        <f t="shared" si="1"/>
        <v>37.700000000000003</v>
      </c>
      <c r="E17" s="45">
        <f t="shared" si="2"/>
        <v>56.550000000000004</v>
      </c>
      <c r="F17" s="45">
        <f t="shared" si="3"/>
        <v>75.400000000000006</v>
      </c>
      <c r="G17" s="45">
        <f t="shared" si="4"/>
        <v>11.700000000000001</v>
      </c>
      <c r="H17" s="46">
        <f t="shared" si="5"/>
        <v>7.15</v>
      </c>
      <c r="I17" s="44">
        <f t="shared" si="6"/>
        <v>25.35</v>
      </c>
      <c r="J17" s="45">
        <f t="shared" si="7"/>
        <v>38.025000000000006</v>
      </c>
      <c r="K17" s="45">
        <f t="shared" si="8"/>
        <v>50.7</v>
      </c>
      <c r="L17" s="45">
        <f t="shared" si="9"/>
        <v>7.15</v>
      </c>
      <c r="M17" s="46">
        <f t="shared" si="10"/>
        <v>5.5250000000000004</v>
      </c>
      <c r="N17" s="44">
        <f t="shared" si="11"/>
        <v>20.8</v>
      </c>
      <c r="O17" s="45">
        <f t="shared" si="12"/>
        <v>31.200000000000003</v>
      </c>
      <c r="P17" s="45">
        <f t="shared" si="13"/>
        <v>41.6</v>
      </c>
      <c r="Q17" s="45">
        <f t="shared" si="14"/>
        <v>6.1749999999999998</v>
      </c>
      <c r="R17" s="46">
        <f t="shared" si="15"/>
        <v>4.2250000000000005</v>
      </c>
      <c r="S17" s="44">
        <f t="shared" si="16"/>
        <v>20.8</v>
      </c>
      <c r="T17" s="45">
        <f t="shared" si="17"/>
        <v>31.200000000000003</v>
      </c>
      <c r="U17" s="45">
        <f t="shared" si="18"/>
        <v>41.6</v>
      </c>
      <c r="V17" s="47">
        <f t="shared" si="19"/>
        <v>6.5</v>
      </c>
      <c r="W17" s="48">
        <f t="shared" si="20"/>
        <v>3.9000000000000004</v>
      </c>
    </row>
    <row r="18" spans="2:23" s="197" customFormat="1" ht="20.100000000000001" customHeight="1" x14ac:dyDescent="0.2">
      <c r="B18" s="207">
        <v>0.7</v>
      </c>
      <c r="C18" s="294">
        <f t="shared" si="0"/>
        <v>1295</v>
      </c>
      <c r="D18" s="44">
        <f t="shared" si="1"/>
        <v>40.599999999999994</v>
      </c>
      <c r="E18" s="45">
        <f t="shared" si="2"/>
        <v>60.899999999999991</v>
      </c>
      <c r="F18" s="45">
        <f t="shared" si="3"/>
        <v>81.199999999999989</v>
      </c>
      <c r="G18" s="45">
        <f t="shared" si="4"/>
        <v>12.6</v>
      </c>
      <c r="H18" s="46">
        <f t="shared" si="5"/>
        <v>7.6999999999999993</v>
      </c>
      <c r="I18" s="44">
        <f t="shared" si="6"/>
        <v>27.299999999999997</v>
      </c>
      <c r="J18" s="45">
        <f t="shared" si="7"/>
        <v>40.949999999999996</v>
      </c>
      <c r="K18" s="45">
        <f t="shared" si="8"/>
        <v>54.599999999999994</v>
      </c>
      <c r="L18" s="45">
        <f t="shared" si="9"/>
        <v>7.6999999999999993</v>
      </c>
      <c r="M18" s="46">
        <f t="shared" si="10"/>
        <v>5.9499999999999993</v>
      </c>
      <c r="N18" s="44">
        <f t="shared" si="11"/>
        <v>22.4</v>
      </c>
      <c r="O18" s="45">
        <f t="shared" si="12"/>
        <v>33.599999999999994</v>
      </c>
      <c r="P18" s="45">
        <f t="shared" si="13"/>
        <v>44.8</v>
      </c>
      <c r="Q18" s="45">
        <f t="shared" si="14"/>
        <v>6.6499999999999995</v>
      </c>
      <c r="R18" s="46">
        <f t="shared" si="15"/>
        <v>4.55</v>
      </c>
      <c r="S18" s="44">
        <f t="shared" si="16"/>
        <v>22.4</v>
      </c>
      <c r="T18" s="45">
        <f t="shared" si="17"/>
        <v>33.599999999999994</v>
      </c>
      <c r="U18" s="45">
        <f t="shared" si="18"/>
        <v>44.8</v>
      </c>
      <c r="V18" s="47">
        <f t="shared" si="19"/>
        <v>7</v>
      </c>
      <c r="W18" s="48">
        <f t="shared" si="20"/>
        <v>4.1999999999999993</v>
      </c>
    </row>
    <row r="19" spans="2:23" s="197" customFormat="1" ht="20.100000000000001" customHeight="1" x14ac:dyDescent="0.2">
      <c r="B19" s="207">
        <v>0.75</v>
      </c>
      <c r="C19" s="294">
        <f t="shared" si="0"/>
        <v>1390</v>
      </c>
      <c r="D19" s="44">
        <f t="shared" si="1"/>
        <v>43.5</v>
      </c>
      <c r="E19" s="45">
        <f t="shared" si="2"/>
        <v>65.25</v>
      </c>
      <c r="F19" s="45">
        <f t="shared" si="3"/>
        <v>87</v>
      </c>
      <c r="G19" s="45">
        <f t="shared" si="4"/>
        <v>13.5</v>
      </c>
      <c r="H19" s="46">
        <f t="shared" si="5"/>
        <v>8.25</v>
      </c>
      <c r="I19" s="44">
        <f t="shared" si="6"/>
        <v>29.25</v>
      </c>
      <c r="J19" s="45">
        <f t="shared" si="7"/>
        <v>43.875</v>
      </c>
      <c r="K19" s="45">
        <f t="shared" si="8"/>
        <v>58.5</v>
      </c>
      <c r="L19" s="45">
        <f t="shared" si="9"/>
        <v>8.25</v>
      </c>
      <c r="M19" s="46">
        <f t="shared" si="10"/>
        <v>6.375</v>
      </c>
      <c r="N19" s="44">
        <f t="shared" si="11"/>
        <v>24</v>
      </c>
      <c r="O19" s="45">
        <f t="shared" si="12"/>
        <v>36</v>
      </c>
      <c r="P19" s="45">
        <f t="shared" si="13"/>
        <v>48</v>
      </c>
      <c r="Q19" s="45">
        <f t="shared" si="14"/>
        <v>7.125</v>
      </c>
      <c r="R19" s="46">
        <f t="shared" si="15"/>
        <v>4.875</v>
      </c>
      <c r="S19" s="44">
        <f t="shared" si="16"/>
        <v>24</v>
      </c>
      <c r="T19" s="45">
        <f t="shared" si="17"/>
        <v>36</v>
      </c>
      <c r="U19" s="45">
        <f t="shared" si="18"/>
        <v>48</v>
      </c>
      <c r="V19" s="47">
        <f t="shared" si="19"/>
        <v>7.5</v>
      </c>
      <c r="W19" s="48">
        <f t="shared" si="20"/>
        <v>4.5</v>
      </c>
    </row>
    <row r="20" spans="2:23" s="197" customFormat="1" ht="20.100000000000001" customHeight="1" x14ac:dyDescent="0.2">
      <c r="B20" s="207">
        <v>0.8</v>
      </c>
      <c r="C20" s="294">
        <f t="shared" si="0"/>
        <v>1480</v>
      </c>
      <c r="D20" s="44">
        <f t="shared" ref="D20:D21" si="21">(G20+H20)*2</f>
        <v>46.400000000000006</v>
      </c>
      <c r="E20" s="45">
        <f t="shared" ref="E20:E21" si="22">(G20+H20)*3</f>
        <v>69.600000000000009</v>
      </c>
      <c r="F20" s="45">
        <f t="shared" ref="F20:F21" si="23">(G20+H20)*4</f>
        <v>92.800000000000011</v>
      </c>
      <c r="G20" s="45">
        <f t="shared" ref="G20:G21" si="24">B20*$D$7</f>
        <v>14.4</v>
      </c>
      <c r="H20" s="46">
        <f t="shared" ref="H20:H21" si="25">B20*$D$8</f>
        <v>8.8000000000000007</v>
      </c>
      <c r="I20" s="44">
        <f t="shared" ref="I20:I21" si="26">(L20+M20)*2</f>
        <v>31.200000000000003</v>
      </c>
      <c r="J20" s="45">
        <f t="shared" ref="J20:J21" si="27">(L20+M20)*3</f>
        <v>46.800000000000004</v>
      </c>
      <c r="K20" s="45">
        <f t="shared" ref="K20:K21" si="28">(L20+M20)*4</f>
        <v>62.400000000000006</v>
      </c>
      <c r="L20" s="45">
        <f t="shared" ref="L20:L21" si="29">B20*$I$7</f>
        <v>8.8000000000000007</v>
      </c>
      <c r="M20" s="46">
        <f t="shared" ref="M20:M21" si="30">B20*$I$8</f>
        <v>6.8000000000000007</v>
      </c>
      <c r="N20" s="44">
        <f t="shared" ref="N20:N21" si="31">(Q20+R20)*2</f>
        <v>25.6</v>
      </c>
      <c r="O20" s="45">
        <f t="shared" ref="O20:O21" si="32">(Q20+R20)*3</f>
        <v>38.400000000000006</v>
      </c>
      <c r="P20" s="45">
        <f t="shared" ref="P20:P21" si="33">(Q20+R20)*4</f>
        <v>51.2</v>
      </c>
      <c r="Q20" s="45">
        <f t="shared" ref="Q20:Q21" si="34">B20*$N$7</f>
        <v>7.6000000000000005</v>
      </c>
      <c r="R20" s="46">
        <f t="shared" ref="R20:R21" si="35">B20*$N$8</f>
        <v>5.2</v>
      </c>
      <c r="S20" s="44">
        <f t="shared" ref="S20:S21" si="36">(V20+W20)*2</f>
        <v>25.6</v>
      </c>
      <c r="T20" s="45">
        <f t="shared" ref="T20:T21" si="37">(V20+W20)*3</f>
        <v>38.400000000000006</v>
      </c>
      <c r="U20" s="45">
        <f t="shared" ref="U20:U21" si="38">(V20+W20)*4</f>
        <v>51.2</v>
      </c>
      <c r="V20" s="47">
        <f t="shared" ref="V20:V21" si="39">B20*$S$7</f>
        <v>8</v>
      </c>
      <c r="W20" s="48">
        <f t="shared" ref="W20:W21" si="40">B20*$S$8</f>
        <v>4.8000000000000007</v>
      </c>
    </row>
    <row r="21" spans="2:23" s="197" customFormat="1" ht="20.100000000000001" customHeight="1" x14ac:dyDescent="0.2">
      <c r="B21" s="207">
        <v>0.85</v>
      </c>
      <c r="C21" s="294">
        <f t="shared" si="0"/>
        <v>1575</v>
      </c>
      <c r="D21" s="44">
        <f t="shared" si="21"/>
        <v>49.3</v>
      </c>
      <c r="E21" s="45">
        <f t="shared" si="22"/>
        <v>73.949999999999989</v>
      </c>
      <c r="F21" s="45">
        <f t="shared" si="23"/>
        <v>98.6</v>
      </c>
      <c r="G21" s="45">
        <f t="shared" si="24"/>
        <v>15.299999999999999</v>
      </c>
      <c r="H21" s="46">
        <f t="shared" si="25"/>
        <v>9.35</v>
      </c>
      <c r="I21" s="44">
        <f t="shared" si="26"/>
        <v>33.15</v>
      </c>
      <c r="J21" s="45">
        <f t="shared" si="27"/>
        <v>49.724999999999994</v>
      </c>
      <c r="K21" s="45">
        <f t="shared" si="28"/>
        <v>66.3</v>
      </c>
      <c r="L21" s="45">
        <f t="shared" si="29"/>
        <v>9.35</v>
      </c>
      <c r="M21" s="46">
        <f t="shared" si="30"/>
        <v>7.2249999999999996</v>
      </c>
      <c r="N21" s="44">
        <f t="shared" si="31"/>
        <v>27.199999999999996</v>
      </c>
      <c r="O21" s="45">
        <f t="shared" si="32"/>
        <v>40.799999999999997</v>
      </c>
      <c r="P21" s="45">
        <f t="shared" si="33"/>
        <v>54.399999999999991</v>
      </c>
      <c r="Q21" s="45">
        <f t="shared" si="34"/>
        <v>8.0749999999999993</v>
      </c>
      <c r="R21" s="46">
        <f t="shared" si="35"/>
        <v>5.5249999999999995</v>
      </c>
      <c r="S21" s="44">
        <f t="shared" si="36"/>
        <v>27.2</v>
      </c>
      <c r="T21" s="45">
        <f t="shared" si="37"/>
        <v>40.799999999999997</v>
      </c>
      <c r="U21" s="45">
        <f t="shared" si="38"/>
        <v>54.4</v>
      </c>
      <c r="V21" s="47">
        <f t="shared" si="39"/>
        <v>8.5</v>
      </c>
      <c r="W21" s="48">
        <f t="shared" si="40"/>
        <v>5.0999999999999996</v>
      </c>
    </row>
    <row r="22" spans="2:23" s="150" customFormat="1" ht="20.100000000000001" customHeight="1" x14ac:dyDescent="0.2">
      <c r="B22" s="279">
        <v>0.9</v>
      </c>
      <c r="C22" s="294">
        <f t="shared" si="0"/>
        <v>1665</v>
      </c>
      <c r="D22" s="44">
        <f t="shared" si="1"/>
        <v>52.2</v>
      </c>
      <c r="E22" s="45">
        <f t="shared" si="2"/>
        <v>78.300000000000011</v>
      </c>
      <c r="F22" s="45">
        <f t="shared" si="3"/>
        <v>104.4</v>
      </c>
      <c r="G22" s="45">
        <f t="shared" si="4"/>
        <v>16.2</v>
      </c>
      <c r="H22" s="46">
        <f t="shared" si="5"/>
        <v>9.9</v>
      </c>
      <c r="I22" s="44">
        <f t="shared" si="6"/>
        <v>35.1</v>
      </c>
      <c r="J22" s="45">
        <f t="shared" si="7"/>
        <v>52.650000000000006</v>
      </c>
      <c r="K22" s="45">
        <f t="shared" si="8"/>
        <v>70.2</v>
      </c>
      <c r="L22" s="45">
        <f t="shared" si="9"/>
        <v>9.9</v>
      </c>
      <c r="M22" s="46">
        <f t="shared" si="10"/>
        <v>7.65</v>
      </c>
      <c r="N22" s="44">
        <f t="shared" si="11"/>
        <v>28.800000000000004</v>
      </c>
      <c r="O22" s="45">
        <f t="shared" si="12"/>
        <v>43.2</v>
      </c>
      <c r="P22" s="45">
        <f t="shared" si="13"/>
        <v>57.600000000000009</v>
      </c>
      <c r="Q22" s="45">
        <f t="shared" si="14"/>
        <v>8.5500000000000007</v>
      </c>
      <c r="R22" s="46">
        <f t="shared" si="15"/>
        <v>5.8500000000000005</v>
      </c>
      <c r="S22" s="44">
        <f t="shared" si="16"/>
        <v>28.8</v>
      </c>
      <c r="T22" s="45">
        <f t="shared" si="17"/>
        <v>43.2</v>
      </c>
      <c r="U22" s="45">
        <f t="shared" si="18"/>
        <v>57.6</v>
      </c>
      <c r="V22" s="47">
        <f t="shared" si="19"/>
        <v>9</v>
      </c>
      <c r="W22" s="48">
        <f t="shared" si="20"/>
        <v>5.4</v>
      </c>
    </row>
    <row r="23" spans="2:23" s="150" customFormat="1" ht="20.100000000000001" customHeight="1" x14ac:dyDescent="0.2">
      <c r="B23" s="279">
        <v>0.95</v>
      </c>
      <c r="C23" s="294">
        <f t="shared" si="0"/>
        <v>1760</v>
      </c>
      <c r="D23" s="44">
        <f t="shared" si="1"/>
        <v>55.099999999999994</v>
      </c>
      <c r="E23" s="45">
        <f t="shared" si="2"/>
        <v>82.649999999999991</v>
      </c>
      <c r="F23" s="45">
        <f t="shared" si="3"/>
        <v>110.19999999999999</v>
      </c>
      <c r="G23" s="45">
        <f t="shared" si="4"/>
        <v>17.099999999999998</v>
      </c>
      <c r="H23" s="46">
        <f t="shared" si="5"/>
        <v>10.45</v>
      </c>
      <c r="I23" s="44">
        <f t="shared" si="6"/>
        <v>37.049999999999997</v>
      </c>
      <c r="J23" s="45">
        <f t="shared" si="7"/>
        <v>55.574999999999996</v>
      </c>
      <c r="K23" s="45">
        <f t="shared" si="8"/>
        <v>74.099999999999994</v>
      </c>
      <c r="L23" s="45">
        <f t="shared" si="9"/>
        <v>10.45</v>
      </c>
      <c r="M23" s="46">
        <f t="shared" si="10"/>
        <v>8.0749999999999993</v>
      </c>
      <c r="N23" s="44">
        <f t="shared" si="11"/>
        <v>30.4</v>
      </c>
      <c r="O23" s="45">
        <f t="shared" si="12"/>
        <v>45.599999999999994</v>
      </c>
      <c r="P23" s="45">
        <f t="shared" si="13"/>
        <v>60.8</v>
      </c>
      <c r="Q23" s="45">
        <f t="shared" si="14"/>
        <v>9.0250000000000004</v>
      </c>
      <c r="R23" s="46">
        <f t="shared" si="15"/>
        <v>6.1749999999999998</v>
      </c>
      <c r="S23" s="44">
        <f t="shared" si="16"/>
        <v>30.4</v>
      </c>
      <c r="T23" s="45">
        <f t="shared" si="17"/>
        <v>45.599999999999994</v>
      </c>
      <c r="U23" s="45">
        <f t="shared" si="18"/>
        <v>60.8</v>
      </c>
      <c r="V23" s="47">
        <f t="shared" si="19"/>
        <v>9.5</v>
      </c>
      <c r="W23" s="48">
        <f t="shared" si="20"/>
        <v>5.6999999999999993</v>
      </c>
    </row>
    <row r="24" spans="2:23" s="150" customFormat="1" ht="20.100000000000001" customHeight="1" thickBot="1" x14ac:dyDescent="0.25">
      <c r="B24" s="206">
        <v>1</v>
      </c>
      <c r="C24" s="295">
        <f t="shared" si="0"/>
        <v>1850</v>
      </c>
      <c r="D24" s="49">
        <f t="shared" si="1"/>
        <v>58</v>
      </c>
      <c r="E24" s="50">
        <f t="shared" si="2"/>
        <v>87</v>
      </c>
      <c r="F24" s="50">
        <f t="shared" si="3"/>
        <v>116</v>
      </c>
      <c r="G24" s="50">
        <f t="shared" si="4"/>
        <v>18</v>
      </c>
      <c r="H24" s="51">
        <f t="shared" si="5"/>
        <v>11</v>
      </c>
      <c r="I24" s="49">
        <f t="shared" si="6"/>
        <v>39</v>
      </c>
      <c r="J24" s="50">
        <f t="shared" si="7"/>
        <v>58.5</v>
      </c>
      <c r="K24" s="50">
        <f t="shared" si="8"/>
        <v>78</v>
      </c>
      <c r="L24" s="50">
        <f t="shared" si="9"/>
        <v>11</v>
      </c>
      <c r="M24" s="51">
        <f t="shared" si="10"/>
        <v>8.5</v>
      </c>
      <c r="N24" s="49">
        <f t="shared" si="11"/>
        <v>32</v>
      </c>
      <c r="O24" s="50">
        <f t="shared" si="12"/>
        <v>48</v>
      </c>
      <c r="P24" s="50">
        <f t="shared" si="13"/>
        <v>64</v>
      </c>
      <c r="Q24" s="50">
        <f t="shared" si="14"/>
        <v>9.5</v>
      </c>
      <c r="R24" s="51">
        <f t="shared" si="15"/>
        <v>6.5</v>
      </c>
      <c r="S24" s="49">
        <f>V24+W24+V24+M40+W24+O40</f>
        <v>32</v>
      </c>
      <c r="T24" s="52">
        <f>S24+V24+W24</f>
        <v>48</v>
      </c>
      <c r="U24" s="50">
        <f>T24+V24+W24</f>
        <v>64</v>
      </c>
      <c r="V24" s="53">
        <f t="shared" si="19"/>
        <v>10</v>
      </c>
      <c r="W24" s="54">
        <f t="shared" si="20"/>
        <v>6</v>
      </c>
    </row>
    <row r="25" spans="2:23" ht="15" customHeight="1" x14ac:dyDescent="0.25">
      <c r="B25" s="1"/>
      <c r="C25" s="2"/>
      <c r="D25" s="3"/>
      <c r="E25" s="3"/>
      <c r="F25" s="3"/>
      <c r="G25" s="3"/>
      <c r="H25" s="3"/>
      <c r="I25" s="3"/>
      <c r="J25" s="3"/>
      <c r="K25" s="3"/>
      <c r="L25" s="3"/>
      <c r="M25" s="3"/>
      <c r="N25" s="3"/>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x14ac:dyDescent="0.2">
      <c r="B27" s="2"/>
      <c r="C27" s="2"/>
      <c r="D27" s="2"/>
      <c r="E27" s="2"/>
      <c r="F27" s="2"/>
      <c r="G27" s="2"/>
      <c r="H27" s="2"/>
      <c r="I27" s="2"/>
      <c r="J27" s="2"/>
      <c r="K27" s="2"/>
      <c r="L27" s="2"/>
      <c r="M27" s="2"/>
      <c r="N27" s="2"/>
      <c r="O27" s="2"/>
      <c r="P27" s="2"/>
      <c r="Q27" s="2"/>
      <c r="R27" s="2"/>
      <c r="S27" s="2"/>
      <c r="T27" s="2"/>
      <c r="U27" s="2"/>
      <c r="V27" s="2"/>
      <c r="W27" s="2"/>
    </row>
    <row r="28" spans="2:23" x14ac:dyDescent="0.2">
      <c r="B28" s="2"/>
      <c r="C28" s="2"/>
      <c r="D28" s="2"/>
      <c r="E28" s="2"/>
      <c r="F28" s="2"/>
      <c r="G28" s="2"/>
      <c r="H28" s="2"/>
      <c r="I28" s="2"/>
      <c r="J28" s="2"/>
      <c r="K28" s="2"/>
      <c r="L28" s="2"/>
      <c r="M28" s="2"/>
      <c r="N28" s="2"/>
      <c r="O28" s="2"/>
      <c r="P28" s="2"/>
      <c r="Q28" s="2"/>
      <c r="R28" s="2"/>
      <c r="S28" s="2"/>
      <c r="T28" s="2"/>
      <c r="U28" s="2"/>
      <c r="V28" s="2"/>
      <c r="W28" s="2"/>
    </row>
    <row r="29" spans="2:23" x14ac:dyDescent="0.2">
      <c r="B29" s="397"/>
      <c r="C29" s="397"/>
      <c r="D29" s="398"/>
      <c r="E29" s="398"/>
      <c r="F29" s="398"/>
      <c r="G29" s="398"/>
      <c r="H29" s="398"/>
      <c r="I29" s="398"/>
      <c r="J29" s="398"/>
      <c r="K29" s="398"/>
      <c r="L29" s="398"/>
      <c r="M29" s="398"/>
      <c r="N29" s="398"/>
      <c r="O29" s="398"/>
      <c r="P29" s="2"/>
      <c r="Q29" s="2"/>
      <c r="R29" s="2"/>
      <c r="S29" s="2"/>
      <c r="T29" s="2"/>
      <c r="U29" s="2"/>
      <c r="V29" s="2"/>
      <c r="W29" s="2"/>
    </row>
    <row r="30" spans="2:23" x14ac:dyDescent="0.2">
      <c r="B30" s="87"/>
      <c r="C30" s="87"/>
      <c r="D30" s="88"/>
      <c r="E30" s="88"/>
      <c r="F30" s="88"/>
      <c r="G30" s="88"/>
      <c r="H30" s="88"/>
      <c r="I30" s="88"/>
      <c r="J30" s="88"/>
      <c r="K30" s="88"/>
      <c r="L30" s="88"/>
      <c r="M30" s="88"/>
      <c r="N30" s="88"/>
      <c r="O30" s="88"/>
      <c r="P30" s="2"/>
      <c r="Q30" s="2"/>
      <c r="R30" s="2"/>
      <c r="S30" s="2"/>
      <c r="T30" s="2"/>
      <c r="U30" s="2"/>
      <c r="V30" s="2"/>
      <c r="W30" s="2"/>
    </row>
    <row r="31" spans="2:23" x14ac:dyDescent="0.2">
      <c r="B31" s="90"/>
      <c r="C31" s="91"/>
      <c r="D31" s="89"/>
      <c r="E31" s="89"/>
      <c r="F31" s="89"/>
      <c r="G31" s="89"/>
      <c r="H31" s="89"/>
      <c r="I31" s="89"/>
      <c r="J31" s="89"/>
      <c r="K31" s="89"/>
      <c r="L31" s="89"/>
      <c r="M31" s="89"/>
      <c r="N31" s="89"/>
      <c r="O31" s="89"/>
      <c r="P31" s="2"/>
      <c r="Q31" s="2"/>
      <c r="R31" s="2"/>
      <c r="S31" s="2"/>
      <c r="T31" s="2"/>
      <c r="U31" s="2"/>
      <c r="V31" s="2"/>
      <c r="W31" s="2"/>
    </row>
    <row r="32" spans="2:23" x14ac:dyDescent="0.2">
      <c r="B32" s="90"/>
      <c r="C32" s="91"/>
      <c r="D32" s="89"/>
      <c r="E32" s="89"/>
      <c r="F32" s="89"/>
      <c r="G32" s="89"/>
      <c r="H32" s="89"/>
      <c r="I32" s="89"/>
      <c r="J32" s="89"/>
      <c r="K32" s="89"/>
      <c r="L32" s="89"/>
      <c r="M32" s="89"/>
      <c r="N32" s="89"/>
      <c r="O32" s="89"/>
      <c r="P32" s="2"/>
      <c r="Q32" s="2"/>
      <c r="R32" s="2"/>
      <c r="S32" s="2"/>
      <c r="T32" s="2"/>
      <c r="U32" s="2"/>
      <c r="V32" s="2"/>
      <c r="W32" s="2"/>
    </row>
    <row r="33" spans="2:23" x14ac:dyDescent="0.2">
      <c r="B33" s="37"/>
      <c r="C33" s="91"/>
      <c r="D33" s="89"/>
      <c r="E33" s="89"/>
      <c r="F33" s="89"/>
      <c r="G33" s="89"/>
      <c r="H33" s="89"/>
      <c r="I33" s="89"/>
      <c r="J33" s="89"/>
      <c r="K33" s="89"/>
      <c r="L33" s="89"/>
      <c r="M33" s="89"/>
      <c r="N33" s="89"/>
      <c r="O33" s="89"/>
      <c r="P33" s="2"/>
      <c r="Q33" s="2"/>
      <c r="R33" s="2"/>
      <c r="S33" s="2"/>
      <c r="T33" s="2"/>
      <c r="U33" s="2"/>
      <c r="V33" s="2"/>
      <c r="W33" s="2"/>
    </row>
    <row r="34" spans="2:23" x14ac:dyDescent="0.2">
      <c r="B34" s="37"/>
      <c r="C34" s="91"/>
      <c r="D34" s="89"/>
      <c r="E34" s="89"/>
      <c r="F34" s="89"/>
      <c r="G34" s="89"/>
      <c r="H34" s="89"/>
      <c r="I34" s="89"/>
      <c r="J34" s="89"/>
      <c r="K34" s="89"/>
      <c r="L34" s="89"/>
      <c r="M34" s="89"/>
      <c r="N34" s="89"/>
      <c r="O34" s="89"/>
      <c r="P34" s="2"/>
      <c r="Q34" s="2"/>
      <c r="R34" s="2"/>
      <c r="S34" s="2"/>
      <c r="T34" s="2"/>
      <c r="U34" s="2"/>
      <c r="V34" s="2"/>
      <c r="W34" s="2"/>
    </row>
    <row r="35" spans="2:23" x14ac:dyDescent="0.2">
      <c r="B35" s="37"/>
      <c r="C35" s="91"/>
      <c r="D35" s="89"/>
      <c r="E35" s="89"/>
      <c r="F35" s="89"/>
      <c r="G35" s="89"/>
      <c r="H35" s="89"/>
      <c r="I35" s="89"/>
      <c r="J35" s="89"/>
      <c r="K35" s="89"/>
      <c r="L35" s="89"/>
      <c r="M35" s="89"/>
      <c r="N35" s="89"/>
      <c r="O35" s="89"/>
      <c r="P35" s="2"/>
      <c r="Q35" s="2"/>
      <c r="R35" s="2"/>
      <c r="S35" s="2"/>
      <c r="T35" s="2"/>
      <c r="U35" s="2"/>
      <c r="V35" s="2"/>
      <c r="W35" s="2"/>
    </row>
    <row r="36" spans="2:23" x14ac:dyDescent="0.2">
      <c r="B36" s="37"/>
      <c r="C36" s="91"/>
      <c r="D36" s="89"/>
      <c r="E36" s="89"/>
      <c r="F36" s="89"/>
      <c r="G36" s="89"/>
      <c r="H36" s="89"/>
      <c r="I36" s="89"/>
      <c r="J36" s="89"/>
      <c r="K36" s="89"/>
      <c r="L36" s="89"/>
      <c r="M36" s="89"/>
      <c r="N36" s="89"/>
      <c r="O36" s="89"/>
      <c r="P36" s="2"/>
      <c r="Q36" s="2"/>
      <c r="R36" s="2"/>
      <c r="S36" s="2"/>
      <c r="T36" s="2"/>
      <c r="U36" s="2"/>
      <c r="V36" s="2"/>
      <c r="W36" s="2"/>
    </row>
    <row r="37" spans="2:23" x14ac:dyDescent="0.2">
      <c r="B37" s="37"/>
      <c r="C37" s="91"/>
      <c r="D37" s="89"/>
      <c r="E37" s="89"/>
      <c r="F37" s="89"/>
      <c r="G37" s="89"/>
      <c r="H37" s="89"/>
      <c r="I37" s="89"/>
      <c r="J37" s="89"/>
      <c r="K37" s="89"/>
      <c r="L37" s="89"/>
      <c r="M37" s="89"/>
      <c r="N37" s="89"/>
      <c r="O37" s="89"/>
      <c r="P37" s="2"/>
      <c r="Q37" s="2"/>
      <c r="R37" s="2"/>
      <c r="S37" s="2"/>
      <c r="T37" s="2"/>
      <c r="U37" s="2"/>
      <c r="V37" s="2"/>
      <c r="W37" s="2"/>
    </row>
    <row r="38" spans="2:23" x14ac:dyDescent="0.2">
      <c r="B38" s="37"/>
      <c r="C38" s="91"/>
      <c r="D38" s="89"/>
      <c r="E38" s="89"/>
      <c r="F38" s="89"/>
      <c r="G38" s="89"/>
      <c r="H38" s="89"/>
      <c r="I38" s="89"/>
      <c r="J38" s="89"/>
      <c r="K38" s="89"/>
      <c r="L38" s="89"/>
      <c r="M38" s="89"/>
      <c r="N38" s="89"/>
      <c r="O38" s="89"/>
      <c r="P38" s="2"/>
      <c r="Q38" s="2"/>
      <c r="R38" s="2"/>
      <c r="S38" s="2"/>
      <c r="T38" s="2"/>
      <c r="U38" s="2"/>
      <c r="V38" s="2"/>
      <c r="W38" s="2"/>
    </row>
    <row r="39" spans="2:23" x14ac:dyDescent="0.2">
      <c r="B39" s="37"/>
      <c r="C39" s="91"/>
      <c r="D39" s="89"/>
      <c r="E39" s="89"/>
      <c r="F39" s="89"/>
      <c r="G39" s="89"/>
      <c r="H39" s="89"/>
      <c r="I39" s="89"/>
      <c r="J39" s="89"/>
      <c r="K39" s="89"/>
      <c r="L39" s="89"/>
      <c r="M39" s="89"/>
      <c r="N39" s="89"/>
      <c r="O39" s="89"/>
      <c r="P39" s="2"/>
      <c r="Q39" s="2"/>
      <c r="R39" s="2"/>
      <c r="S39" s="2"/>
      <c r="T39" s="2"/>
      <c r="U39" s="2"/>
      <c r="V39" s="2"/>
      <c r="W39" s="2"/>
    </row>
    <row r="40" spans="2:23" x14ac:dyDescent="0.2">
      <c r="B40" s="37"/>
      <c r="C40" s="91"/>
      <c r="D40" s="89"/>
      <c r="E40" s="89"/>
      <c r="F40" s="89"/>
      <c r="G40" s="89"/>
      <c r="H40" s="89"/>
      <c r="I40" s="89"/>
      <c r="J40" s="89"/>
      <c r="K40" s="89"/>
      <c r="L40" s="89"/>
      <c r="M40" s="89"/>
      <c r="N40" s="89"/>
      <c r="O40" s="89"/>
      <c r="P40" s="2"/>
      <c r="Q40" s="2"/>
      <c r="R40" s="2"/>
      <c r="S40" s="2"/>
      <c r="T40" s="2"/>
      <c r="U40" s="2"/>
      <c r="V40" s="2"/>
      <c r="W40" s="2"/>
    </row>
    <row r="41" spans="2:23" x14ac:dyDescent="0.2">
      <c r="B41" s="2"/>
      <c r="C41" s="2"/>
      <c r="D41" s="2"/>
      <c r="E41" s="2"/>
      <c r="F41" s="2"/>
      <c r="G41" s="2"/>
      <c r="H41" s="2"/>
      <c r="I41" s="2"/>
      <c r="J41" s="2"/>
      <c r="K41" s="2"/>
      <c r="L41" s="2"/>
      <c r="M41" s="2"/>
      <c r="N41" s="2"/>
      <c r="O41" s="2"/>
      <c r="P41" s="2"/>
      <c r="Q41" s="2"/>
      <c r="R41" s="2"/>
      <c r="S41" s="2"/>
      <c r="T41" s="2"/>
      <c r="U41" s="2"/>
      <c r="V41" s="2"/>
      <c r="W41" s="2"/>
    </row>
    <row r="42" spans="2:23" x14ac:dyDescent="0.2">
      <c r="B42" s="2"/>
      <c r="C42" s="2"/>
      <c r="D42" s="2"/>
      <c r="E42" s="2"/>
      <c r="G42" s="8"/>
      <c r="H42" s="2"/>
      <c r="I42" s="2"/>
      <c r="J42" s="2"/>
      <c r="K42" s="8"/>
      <c r="L42" s="2"/>
      <c r="M42" s="2"/>
      <c r="N42" s="2"/>
      <c r="O42" s="6"/>
      <c r="P42" s="6"/>
      <c r="Q42" s="2"/>
      <c r="R42" s="2"/>
      <c r="S42" s="2"/>
      <c r="T42" s="2"/>
      <c r="U42" s="2"/>
      <c r="V42" s="2"/>
      <c r="W42" s="2"/>
    </row>
    <row r="43" spans="2:23" x14ac:dyDescent="0.2">
      <c r="B43" s="2"/>
      <c r="C43" s="2"/>
      <c r="D43" s="2"/>
      <c r="E43" s="2"/>
      <c r="F43" s="56"/>
      <c r="G43" s="57"/>
      <c r="H43" s="57"/>
      <c r="I43" s="57"/>
      <c r="J43" s="57"/>
      <c r="K43" s="57"/>
      <c r="L43" s="57"/>
      <c r="M43" s="57"/>
      <c r="N43" s="57"/>
      <c r="O43" s="57"/>
      <c r="P43" s="57"/>
      <c r="Q43" s="2"/>
      <c r="R43" s="2"/>
      <c r="S43" s="2"/>
      <c r="T43" s="2"/>
      <c r="U43" s="2"/>
      <c r="V43" s="2"/>
      <c r="W43" s="2"/>
    </row>
    <row r="44" spans="2:23" x14ac:dyDescent="0.2">
      <c r="B44" s="8" t="s">
        <v>51</v>
      </c>
      <c r="C44" s="2">
        <f>H4*0.95</f>
        <v>28.5</v>
      </c>
      <c r="D44" s="2">
        <f>H4*1.05</f>
        <v>31.5</v>
      </c>
      <c r="E44" s="8" t="s">
        <v>50</v>
      </c>
      <c r="F44" s="57"/>
      <c r="G44" s="57"/>
      <c r="H44" s="57"/>
      <c r="I44" s="57"/>
      <c r="J44" s="57"/>
      <c r="K44" s="57"/>
      <c r="L44" s="57"/>
      <c r="M44" s="57"/>
      <c r="N44" s="57"/>
      <c r="O44" s="57"/>
      <c r="P44" s="57"/>
      <c r="Q44" s="2"/>
      <c r="R44" s="2"/>
      <c r="S44" s="2"/>
      <c r="T44" s="2"/>
      <c r="U44" s="2"/>
      <c r="V44" s="2"/>
      <c r="W44" s="2"/>
    </row>
    <row r="45" spans="2:23" x14ac:dyDescent="0.2">
      <c r="B45" s="2"/>
      <c r="C45" s="2"/>
      <c r="D45" s="2"/>
      <c r="E45" s="2"/>
      <c r="F45" s="57"/>
      <c r="G45" s="57"/>
      <c r="H45" s="57"/>
      <c r="I45" s="57"/>
      <c r="J45" s="57"/>
      <c r="K45" s="57"/>
      <c r="L45" s="57"/>
      <c r="M45" s="57"/>
      <c r="N45" s="57"/>
      <c r="O45" s="57"/>
      <c r="P45" s="57"/>
      <c r="Q45" s="2"/>
      <c r="R45" s="2"/>
      <c r="S45" s="2"/>
      <c r="T45" s="2"/>
      <c r="U45" s="2"/>
      <c r="V45" s="2"/>
      <c r="W45" s="2"/>
    </row>
    <row r="46" spans="2:23" x14ac:dyDescent="0.2">
      <c r="B46" s="2"/>
      <c r="C46" s="2"/>
      <c r="D46" s="2"/>
      <c r="E46" s="2"/>
      <c r="F46" s="57"/>
      <c r="G46" s="57"/>
      <c r="H46" s="57"/>
      <c r="I46" s="57"/>
      <c r="J46" s="57"/>
      <c r="K46" s="57"/>
      <c r="L46" s="57"/>
      <c r="M46" s="57"/>
      <c r="N46" s="57"/>
      <c r="O46" s="57"/>
      <c r="P46" s="57"/>
      <c r="Q46" s="2"/>
      <c r="R46" s="2"/>
      <c r="S46" s="2"/>
      <c r="T46" s="2"/>
      <c r="U46" s="2"/>
      <c r="V46" s="2"/>
      <c r="W46" s="2"/>
    </row>
    <row r="47" spans="2:23" x14ac:dyDescent="0.2">
      <c r="B47" s="2"/>
      <c r="C47" s="2"/>
      <c r="D47" s="2"/>
      <c r="E47" s="2"/>
      <c r="F47" s="57"/>
      <c r="G47" s="57"/>
      <c r="H47" s="57"/>
      <c r="I47" s="57"/>
      <c r="J47" s="57"/>
      <c r="K47" s="57"/>
      <c r="L47" s="57"/>
      <c r="M47" s="57"/>
      <c r="N47" s="57"/>
      <c r="O47" s="57"/>
      <c r="P47" s="57"/>
      <c r="Q47" s="2"/>
      <c r="R47" s="2"/>
      <c r="S47" s="2"/>
      <c r="T47" s="2"/>
      <c r="U47" s="2"/>
      <c r="V47" s="2"/>
      <c r="W47" s="2"/>
    </row>
    <row r="48" spans="2:23" x14ac:dyDescent="0.2">
      <c r="B48" s="2"/>
      <c r="C48" s="2"/>
      <c r="D48" s="2"/>
      <c r="E48" s="2"/>
      <c r="F48" s="57"/>
      <c r="G48" s="57"/>
      <c r="H48" s="57"/>
      <c r="I48" s="57"/>
      <c r="J48" s="57"/>
      <c r="K48" s="57"/>
      <c r="L48" s="57"/>
      <c r="M48" s="57"/>
      <c r="N48" s="57"/>
      <c r="O48" s="57"/>
      <c r="P48" s="57"/>
      <c r="Q48" s="2"/>
      <c r="R48" s="2"/>
      <c r="S48" s="2"/>
      <c r="T48" s="2"/>
      <c r="U48" s="2"/>
      <c r="V48" s="2"/>
      <c r="W48" s="2"/>
    </row>
    <row r="49" spans="2:23" x14ac:dyDescent="0.2">
      <c r="B49" s="2"/>
      <c r="C49" s="2"/>
      <c r="D49" s="2"/>
      <c r="E49" s="2"/>
      <c r="F49" s="57"/>
      <c r="G49" s="57"/>
      <c r="H49" s="57"/>
      <c r="I49" s="57"/>
      <c r="J49" s="57"/>
      <c r="K49" s="57"/>
      <c r="L49" s="57"/>
      <c r="M49" s="57"/>
      <c r="N49" s="57"/>
      <c r="O49" s="57"/>
      <c r="P49" s="57"/>
      <c r="Q49" s="2"/>
      <c r="R49" s="2"/>
      <c r="S49" s="2"/>
      <c r="T49" s="2"/>
      <c r="U49" s="2"/>
      <c r="V49" s="2"/>
      <c r="W49" s="2"/>
    </row>
  </sheetData>
  <mergeCells count="28">
    <mergeCell ref="B29:C29"/>
    <mergeCell ref="D29:F29"/>
    <mergeCell ref="G29:I29"/>
    <mergeCell ref="J29:L29"/>
    <mergeCell ref="E7:F7"/>
    <mergeCell ref="G7:G9"/>
    <mergeCell ref="J7:K7"/>
    <mergeCell ref="M29:O29"/>
    <mergeCell ref="V7:V9"/>
    <mergeCell ref="W7:W9"/>
    <mergeCell ref="B8:C8"/>
    <mergeCell ref="E8:F8"/>
    <mergeCell ref="J8:K8"/>
    <mergeCell ref="O8:P8"/>
    <mergeCell ref="T8:U8"/>
    <mergeCell ref="L7:L9"/>
    <mergeCell ref="M7:M9"/>
    <mergeCell ref="O7:P7"/>
    <mergeCell ref="Q7:Q9"/>
    <mergeCell ref="R7:R9"/>
    <mergeCell ref="T7:U7"/>
    <mergeCell ref="B7:C7"/>
    <mergeCell ref="H7:H9"/>
    <mergeCell ref="B6:C6"/>
    <mergeCell ref="D6:H6"/>
    <mergeCell ref="I6:M6"/>
    <mergeCell ref="N6:R6"/>
    <mergeCell ref="S6:W6"/>
  </mergeCells>
  <conditionalFormatting sqref="Q10:R24 G10:H24 L10:M24 V10:W24">
    <cfRule type="cellIs" dxfId="21" priority="4" stopIfTrue="1" operator="between">
      <formula>$P$5</formula>
      <formula>$T$5</formula>
    </cfRule>
  </conditionalFormatting>
  <conditionalFormatting sqref="C4:F5 M4:T5 G5:L5">
    <cfRule type="cellIs" dxfId="20" priority="3" stopIfTrue="1" operator="between">
      <formula>$P$5</formula>
      <formula>$T$5</formula>
    </cfRule>
  </conditionalFormatting>
  <conditionalFormatting sqref="H4">
    <cfRule type="expression" dxfId="19" priority="2" stopIfTrue="1">
      <formula>"&gt;0.95*$H$4"</formula>
    </cfRule>
  </conditionalFormatting>
  <conditionalFormatting sqref="D10:F24 I10:K24 N10:P24 S10:U24">
    <cfRule type="cellIs" dxfId="18" priority="1" stopIfTrue="1" operator="between">
      <formula>$C$44</formula>
      <formula>$D$44</formula>
    </cfRule>
  </conditionalFormatting>
  <printOptions horizontalCentered="1" verticalCentered="1"/>
  <pageMargins left="0.59055118110236227" right="0.59055118110236227" top="0.59055118110236227" bottom="0.59055118110236227" header="0.51181102362204722" footer="0.51181102362204722"/>
  <pageSetup paperSize="9" scale="84" orientation="landscape" r:id="rId1"/>
  <headerFooter alignWithMargins="0">
    <oddFooter>&amp;RPIB June 2015 Version 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W55"/>
  <sheetViews>
    <sheetView zoomScaleNormal="100" workbookViewId="0"/>
  </sheetViews>
  <sheetFormatPr defaultRowHeight="12.75" x14ac:dyDescent="0.2"/>
  <cols>
    <col min="1" max="1" width="2.5703125" customWidth="1"/>
    <col min="2" max="3" width="13.710937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6">
        <v>420</v>
      </c>
      <c r="C2" s="2"/>
      <c r="F2" s="3" t="s">
        <v>26</v>
      </c>
      <c r="G2" s="2"/>
      <c r="H2" s="2"/>
      <c r="I2" s="3"/>
      <c r="J2" s="2"/>
      <c r="K2" s="2"/>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45</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376"/>
      <c r="D6" s="377" t="s">
        <v>17</v>
      </c>
      <c r="E6" s="378"/>
      <c r="F6" s="378"/>
      <c r="G6" s="379"/>
      <c r="H6" s="380"/>
      <c r="I6" s="371" t="s">
        <v>16</v>
      </c>
      <c r="J6" s="372"/>
      <c r="K6" s="372"/>
      <c r="L6" s="373"/>
      <c r="M6" s="374"/>
      <c r="N6" s="360" t="s">
        <v>18</v>
      </c>
      <c r="O6" s="361"/>
      <c r="P6" s="361"/>
      <c r="Q6" s="362"/>
      <c r="R6" s="363"/>
      <c r="S6" s="364" t="s">
        <v>19</v>
      </c>
      <c r="T6" s="361"/>
      <c r="U6" s="361"/>
      <c r="V6" s="362"/>
      <c r="W6" s="363"/>
    </row>
    <row r="7" spans="2:23" ht="20.100000000000001" customHeight="1" x14ac:dyDescent="0.2">
      <c r="B7" s="384" t="s">
        <v>2</v>
      </c>
      <c r="C7" s="382"/>
      <c r="D7" s="36">
        <f>Speeds!D2</f>
        <v>21</v>
      </c>
      <c r="E7" s="358" t="s">
        <v>21</v>
      </c>
      <c r="F7" s="359"/>
      <c r="G7" s="387" t="s">
        <v>22</v>
      </c>
      <c r="H7" s="381" t="s">
        <v>23</v>
      </c>
      <c r="I7" s="19">
        <f>Speeds!D5</f>
        <v>17</v>
      </c>
      <c r="J7" s="358" t="s">
        <v>21</v>
      </c>
      <c r="K7" s="359"/>
      <c r="L7" s="365" t="s">
        <v>22</v>
      </c>
      <c r="M7" s="355" t="s">
        <v>23</v>
      </c>
      <c r="N7" s="9">
        <f>Speeds!D8</f>
        <v>14</v>
      </c>
      <c r="O7" s="358" t="s">
        <v>21</v>
      </c>
      <c r="P7" s="359"/>
      <c r="Q7" s="365" t="s">
        <v>22</v>
      </c>
      <c r="R7" s="355" t="s">
        <v>23</v>
      </c>
      <c r="S7" s="9">
        <f>Speeds!D11</f>
        <v>13.5</v>
      </c>
      <c r="T7" s="358" t="s">
        <v>21</v>
      </c>
      <c r="U7" s="359"/>
      <c r="V7" s="365" t="s">
        <v>22</v>
      </c>
      <c r="W7" s="355" t="s">
        <v>23</v>
      </c>
    </row>
    <row r="8" spans="2:23" ht="20.100000000000001" customHeight="1" x14ac:dyDescent="0.2">
      <c r="B8" s="384" t="s">
        <v>3</v>
      </c>
      <c r="C8" s="382"/>
      <c r="D8" s="22">
        <f>Speeds!D3</f>
        <v>18</v>
      </c>
      <c r="E8" s="385" t="s">
        <v>21</v>
      </c>
      <c r="F8" s="386"/>
      <c r="G8" s="388"/>
      <c r="H8" s="382"/>
      <c r="I8" s="19">
        <f>Speeds!D6</f>
        <v>12</v>
      </c>
      <c r="J8" s="367" t="s">
        <v>21</v>
      </c>
      <c r="K8" s="368"/>
      <c r="L8" s="366"/>
      <c r="M8" s="356"/>
      <c r="N8" s="9">
        <f>Speeds!D9</f>
        <v>8.5</v>
      </c>
      <c r="O8" s="367" t="s">
        <v>21</v>
      </c>
      <c r="P8" s="368"/>
      <c r="Q8" s="366"/>
      <c r="R8" s="356"/>
      <c r="S8" s="9">
        <f>Speeds!D12</f>
        <v>7</v>
      </c>
      <c r="T8" s="367" t="s">
        <v>21</v>
      </c>
      <c r="U8" s="368"/>
      <c r="V8" s="366"/>
      <c r="W8" s="356"/>
    </row>
    <row r="9" spans="2:23" ht="20.100000000000001" customHeight="1" x14ac:dyDescent="0.2">
      <c r="B9" s="384" t="s">
        <v>4</v>
      </c>
      <c r="C9" s="382"/>
      <c r="D9" s="22">
        <f>Speeds!D4</f>
        <v>13</v>
      </c>
      <c r="E9" s="385" t="s">
        <v>21</v>
      </c>
      <c r="F9" s="386"/>
      <c r="G9" s="388"/>
      <c r="H9" s="382"/>
      <c r="I9" s="19">
        <f>Speeds!D7</f>
        <v>9</v>
      </c>
      <c r="J9" s="369" t="s">
        <v>21</v>
      </c>
      <c r="K9" s="370"/>
      <c r="L9" s="366"/>
      <c r="M9" s="356"/>
      <c r="N9" s="9">
        <f>Speeds!D10</f>
        <v>6</v>
      </c>
      <c r="O9" s="369" t="s">
        <v>21</v>
      </c>
      <c r="P9" s="370"/>
      <c r="Q9" s="366"/>
      <c r="R9" s="356"/>
      <c r="S9" s="19">
        <f>Speeds!D13</f>
        <v>5</v>
      </c>
      <c r="T9" s="369" t="s">
        <v>21</v>
      </c>
      <c r="U9" s="370"/>
      <c r="V9" s="366"/>
      <c r="W9" s="356"/>
    </row>
    <row r="10" spans="2:23" ht="30" customHeight="1" thickBot="1" x14ac:dyDescent="0.25">
      <c r="B10" s="195" t="s">
        <v>20</v>
      </c>
      <c r="C10" s="195" t="s">
        <v>127</v>
      </c>
      <c r="D10" s="65" t="s">
        <v>28</v>
      </c>
      <c r="E10" s="65" t="s">
        <v>29</v>
      </c>
      <c r="F10" s="65" t="s">
        <v>61</v>
      </c>
      <c r="G10" s="388"/>
      <c r="H10" s="383"/>
      <c r="I10" s="65" t="s">
        <v>28</v>
      </c>
      <c r="J10" s="65" t="s">
        <v>29</v>
      </c>
      <c r="K10" s="65" t="s">
        <v>61</v>
      </c>
      <c r="L10" s="366"/>
      <c r="M10" s="357"/>
      <c r="N10" s="65" t="s">
        <v>28</v>
      </c>
      <c r="O10" s="65" t="s">
        <v>29</v>
      </c>
      <c r="P10" s="65" t="s">
        <v>61</v>
      </c>
      <c r="Q10" s="366"/>
      <c r="R10" s="357"/>
      <c r="S10" s="65" t="s">
        <v>28</v>
      </c>
      <c r="T10" s="65" t="s">
        <v>29</v>
      </c>
      <c r="U10" s="65" t="s">
        <v>61</v>
      </c>
      <c r="V10" s="366"/>
      <c r="W10" s="357"/>
    </row>
    <row r="11" spans="2:23" s="38" customFormat="1" ht="20.100000000000001" customHeight="1" x14ac:dyDescent="0.2">
      <c r="B11" s="174">
        <v>0.3</v>
      </c>
      <c r="C11" s="192">
        <f>MROUND(B11*1852,5)</f>
        <v>555</v>
      </c>
      <c r="D11" s="39">
        <f>G11+H11+G11+D32+H11+F32</f>
        <v>27.923999999999999</v>
      </c>
      <c r="E11" s="40">
        <f t="shared" ref="E11:E25" si="0">D11+G11+H11</f>
        <v>39.623999999999995</v>
      </c>
      <c r="F11" s="40">
        <f t="shared" ref="F11:F25" si="1">E11+G11+H11</f>
        <v>51.323999999999991</v>
      </c>
      <c r="G11" s="40">
        <f>B11*$D$7</f>
        <v>6.3</v>
      </c>
      <c r="H11" s="41">
        <f>B11*$D$8</f>
        <v>5.3999999999999995</v>
      </c>
      <c r="I11" s="39">
        <f>L11+M11+L11+G32+M11+I32</f>
        <v>20.532</v>
      </c>
      <c r="J11" s="40">
        <f t="shared" ref="J11:J25" si="2">I11+L11+M11</f>
        <v>29.231999999999999</v>
      </c>
      <c r="K11" s="40">
        <f t="shared" ref="K11:K25" si="3">J11+L11+M11</f>
        <v>37.932000000000002</v>
      </c>
      <c r="L11" s="40">
        <f>B11*$I$7</f>
        <v>5.0999999999999996</v>
      </c>
      <c r="M11" s="41">
        <f>B11*$I$8</f>
        <v>3.5999999999999996</v>
      </c>
      <c r="N11" s="39">
        <f>Q11+R11+Q11+J32+R11+L32</f>
        <v>15.587999999999999</v>
      </c>
      <c r="O11" s="40">
        <f t="shared" ref="O11:O25" si="4">N11+Q11+R11</f>
        <v>22.338000000000001</v>
      </c>
      <c r="P11" s="40">
        <f t="shared" ref="P11:P25" si="5">O11+Q11+R11</f>
        <v>29.088000000000001</v>
      </c>
      <c r="Q11" s="40">
        <f>B11*$N$7</f>
        <v>4.2</v>
      </c>
      <c r="R11" s="41">
        <f>B11*$N$8</f>
        <v>2.5499999999999998</v>
      </c>
      <c r="S11" s="39">
        <f>V11+W11+V11+M32+W11+O32</f>
        <v>14.04</v>
      </c>
      <c r="T11" s="40">
        <f t="shared" ref="T11:T25" si="6">S11+V11+W11</f>
        <v>20.190000000000001</v>
      </c>
      <c r="U11" s="40">
        <f t="shared" ref="U11:U25" si="7">T11+V11+W11</f>
        <v>26.340000000000003</v>
      </c>
      <c r="V11" s="42">
        <f>B11*$S$7</f>
        <v>4.05</v>
      </c>
      <c r="W11" s="43">
        <f>B11*$S$8</f>
        <v>2.1</v>
      </c>
    </row>
    <row r="12" spans="2:23" s="38" customFormat="1" ht="20.100000000000001" customHeight="1" x14ac:dyDescent="0.2">
      <c r="B12" s="220">
        <v>0.35</v>
      </c>
      <c r="C12" s="193">
        <f t="shared" ref="C12:C25" si="8">MROUND(B12*1852,5)</f>
        <v>650</v>
      </c>
      <c r="D12" s="44">
        <f>G12+H12+G12+D33+H12+F33</f>
        <v>32.253</v>
      </c>
      <c r="E12" s="45">
        <f t="shared" si="0"/>
        <v>45.902999999999999</v>
      </c>
      <c r="F12" s="45">
        <f t="shared" si="1"/>
        <v>59.552999999999997</v>
      </c>
      <c r="G12" s="45">
        <f t="shared" ref="G12:G25" si="9">B12*$D$7</f>
        <v>7.35</v>
      </c>
      <c r="H12" s="46">
        <f t="shared" ref="H12:H25" si="10">B12*$D$8</f>
        <v>6.3</v>
      </c>
      <c r="I12" s="44">
        <f>L12+M12+L12+G33+M12+I33</f>
        <v>23.728999999999999</v>
      </c>
      <c r="J12" s="45">
        <f t="shared" si="2"/>
        <v>33.878999999999998</v>
      </c>
      <c r="K12" s="45">
        <f t="shared" si="3"/>
        <v>44.028999999999996</v>
      </c>
      <c r="L12" s="45">
        <f t="shared" ref="L12:L25" si="11">B12*$I$7</f>
        <v>5.9499999999999993</v>
      </c>
      <c r="M12" s="46">
        <f t="shared" ref="M12:M25" si="12">B12*$I$8</f>
        <v>4.1999999999999993</v>
      </c>
      <c r="N12" s="44">
        <f>Q12+R12+Q12+J33+R12+L33</f>
        <v>18.035999999999994</v>
      </c>
      <c r="O12" s="45">
        <f t="shared" si="4"/>
        <v>25.910999999999994</v>
      </c>
      <c r="P12" s="45">
        <f t="shared" si="5"/>
        <v>33.785999999999994</v>
      </c>
      <c r="Q12" s="45">
        <f t="shared" ref="Q12:Q25" si="13">B12*$N$7</f>
        <v>4.8999999999999995</v>
      </c>
      <c r="R12" s="46">
        <f t="shared" ref="R12:R25" si="14">B12*$N$8</f>
        <v>2.9749999999999996</v>
      </c>
      <c r="S12" s="44">
        <f>V12+W12+V12+M33+W12+O33</f>
        <v>16.254999999999995</v>
      </c>
      <c r="T12" s="45">
        <f t="shared" si="6"/>
        <v>23.429999999999996</v>
      </c>
      <c r="U12" s="45">
        <f t="shared" si="7"/>
        <v>30.604999999999993</v>
      </c>
      <c r="V12" s="47">
        <f t="shared" ref="V12:V25" si="15">B12*$S$7</f>
        <v>4.7249999999999996</v>
      </c>
      <c r="W12" s="48">
        <f t="shared" ref="W12:W25" si="16">B12*$S$8</f>
        <v>2.4499999999999997</v>
      </c>
    </row>
    <row r="13" spans="2:23" s="38" customFormat="1" ht="20.100000000000001" customHeight="1" x14ac:dyDescent="0.2">
      <c r="B13" s="175">
        <v>0.4</v>
      </c>
      <c r="C13" s="193">
        <f t="shared" si="8"/>
        <v>740</v>
      </c>
      <c r="D13" s="44">
        <f>G13+H13+G13+D34+H13+F34</f>
        <v>36.582000000000008</v>
      </c>
      <c r="E13" s="45">
        <f t="shared" si="0"/>
        <v>52.182000000000009</v>
      </c>
      <c r="F13" s="45">
        <f t="shared" si="1"/>
        <v>67.782000000000011</v>
      </c>
      <c r="G13" s="45">
        <f t="shared" si="9"/>
        <v>8.4</v>
      </c>
      <c r="H13" s="46">
        <f t="shared" si="10"/>
        <v>7.2</v>
      </c>
      <c r="I13" s="44">
        <f>L13+M13+L13+G34+M13+I34</f>
        <v>26.926000000000005</v>
      </c>
      <c r="J13" s="45">
        <f t="shared" si="2"/>
        <v>38.52600000000001</v>
      </c>
      <c r="K13" s="45">
        <f t="shared" si="3"/>
        <v>50.126000000000005</v>
      </c>
      <c r="L13" s="45">
        <f t="shared" si="11"/>
        <v>6.8000000000000007</v>
      </c>
      <c r="M13" s="46">
        <f t="shared" si="12"/>
        <v>4.8000000000000007</v>
      </c>
      <c r="N13" s="44">
        <f>Q13+R13+Q13+J34+R13+L34</f>
        <v>20.484000000000002</v>
      </c>
      <c r="O13" s="45">
        <f t="shared" si="4"/>
        <v>29.484000000000002</v>
      </c>
      <c r="P13" s="45">
        <f t="shared" si="5"/>
        <v>38.484000000000002</v>
      </c>
      <c r="Q13" s="45">
        <f t="shared" si="13"/>
        <v>5.6000000000000005</v>
      </c>
      <c r="R13" s="46">
        <f t="shared" si="14"/>
        <v>3.4000000000000004</v>
      </c>
      <c r="S13" s="44">
        <f>V13+W13+V13+M34+W13+O34</f>
        <v>18.470000000000002</v>
      </c>
      <c r="T13" s="45">
        <f t="shared" si="6"/>
        <v>26.670000000000005</v>
      </c>
      <c r="U13" s="45">
        <f t="shared" si="7"/>
        <v>34.870000000000005</v>
      </c>
      <c r="V13" s="47">
        <f t="shared" si="15"/>
        <v>5.4</v>
      </c>
      <c r="W13" s="48">
        <f t="shared" si="16"/>
        <v>2.8000000000000003</v>
      </c>
    </row>
    <row r="14" spans="2:23" s="38" customFormat="1" ht="20.100000000000001" customHeight="1" x14ac:dyDescent="0.2">
      <c r="B14" s="175">
        <v>0.45</v>
      </c>
      <c r="C14" s="193">
        <f t="shared" si="8"/>
        <v>835</v>
      </c>
      <c r="D14" s="44">
        <f>G14+H14+G14+D35+H14+F35</f>
        <v>40.911000000000001</v>
      </c>
      <c r="E14" s="45">
        <f t="shared" si="0"/>
        <v>58.461000000000006</v>
      </c>
      <c r="F14" s="45">
        <f t="shared" si="1"/>
        <v>76.010999999999996</v>
      </c>
      <c r="G14" s="45">
        <f t="shared" si="9"/>
        <v>9.4500000000000011</v>
      </c>
      <c r="H14" s="46">
        <f t="shared" si="10"/>
        <v>8.1</v>
      </c>
      <c r="I14" s="44">
        <f>L14+M14+L14+G35+M14+I35</f>
        <v>30.123000000000005</v>
      </c>
      <c r="J14" s="45">
        <f t="shared" si="2"/>
        <v>43.173000000000002</v>
      </c>
      <c r="K14" s="45">
        <f t="shared" si="3"/>
        <v>56.222999999999999</v>
      </c>
      <c r="L14" s="45">
        <f t="shared" si="11"/>
        <v>7.65</v>
      </c>
      <c r="M14" s="46">
        <f t="shared" si="12"/>
        <v>5.4</v>
      </c>
      <c r="N14" s="44">
        <f>Q14+R14+Q14+J35+R14+L35</f>
        <v>22.931999999999999</v>
      </c>
      <c r="O14" s="45">
        <f t="shared" si="4"/>
        <v>33.057000000000002</v>
      </c>
      <c r="P14" s="45">
        <f t="shared" si="5"/>
        <v>43.182000000000002</v>
      </c>
      <c r="Q14" s="45">
        <f t="shared" si="13"/>
        <v>6.3</v>
      </c>
      <c r="R14" s="46">
        <f t="shared" si="14"/>
        <v>3.8250000000000002</v>
      </c>
      <c r="S14" s="44">
        <f>V14+W14+V14+M35+W14+O35</f>
        <v>20.684999999999999</v>
      </c>
      <c r="T14" s="45">
        <f t="shared" si="6"/>
        <v>29.909999999999997</v>
      </c>
      <c r="U14" s="45">
        <f t="shared" si="7"/>
        <v>39.134999999999998</v>
      </c>
      <c r="V14" s="47">
        <f t="shared" si="15"/>
        <v>6.0750000000000002</v>
      </c>
      <c r="W14" s="48">
        <f t="shared" si="16"/>
        <v>3.15</v>
      </c>
    </row>
    <row r="15" spans="2:23" s="38" customFormat="1" ht="20.100000000000001" customHeight="1" x14ac:dyDescent="0.2">
      <c r="B15" s="175">
        <v>0.5</v>
      </c>
      <c r="C15" s="193">
        <f t="shared" si="8"/>
        <v>925</v>
      </c>
      <c r="D15" s="44">
        <f>G15+H15+G15+D36+H15+F36</f>
        <v>45.24</v>
      </c>
      <c r="E15" s="45">
        <f t="shared" si="0"/>
        <v>64.740000000000009</v>
      </c>
      <c r="F15" s="45">
        <f t="shared" si="1"/>
        <v>84.240000000000009</v>
      </c>
      <c r="G15" s="45">
        <f t="shared" si="9"/>
        <v>10.5</v>
      </c>
      <c r="H15" s="46">
        <f t="shared" si="10"/>
        <v>9</v>
      </c>
      <c r="I15" s="44">
        <f>L15+M15+L15+G36+M15+I36</f>
        <v>33.32</v>
      </c>
      <c r="J15" s="45">
        <f t="shared" si="2"/>
        <v>47.82</v>
      </c>
      <c r="K15" s="45">
        <f t="shared" si="3"/>
        <v>62.32</v>
      </c>
      <c r="L15" s="45">
        <f t="shared" si="11"/>
        <v>8.5</v>
      </c>
      <c r="M15" s="46">
        <f t="shared" si="12"/>
        <v>6</v>
      </c>
      <c r="N15" s="44">
        <f>Q15+R15+Q15+J36+R15+L36</f>
        <v>25.38</v>
      </c>
      <c r="O15" s="45">
        <f t="shared" si="4"/>
        <v>36.629999999999995</v>
      </c>
      <c r="P15" s="45">
        <f t="shared" si="5"/>
        <v>47.879999999999995</v>
      </c>
      <c r="Q15" s="45">
        <f t="shared" si="13"/>
        <v>7</v>
      </c>
      <c r="R15" s="46">
        <f t="shared" si="14"/>
        <v>4.25</v>
      </c>
      <c r="S15" s="44">
        <f>V15+W15+V15+M36+W15+O36</f>
        <v>22.9</v>
      </c>
      <c r="T15" s="45">
        <f t="shared" si="6"/>
        <v>33.15</v>
      </c>
      <c r="U15" s="45">
        <f t="shared" si="7"/>
        <v>43.4</v>
      </c>
      <c r="V15" s="47">
        <f t="shared" si="15"/>
        <v>6.75</v>
      </c>
      <c r="W15" s="48">
        <f t="shared" si="16"/>
        <v>3.5</v>
      </c>
    </row>
    <row r="16" spans="2:23" s="38" customFormat="1" ht="20.100000000000001" customHeight="1" x14ac:dyDescent="0.2">
      <c r="B16" s="175">
        <v>0.55000000000000004</v>
      </c>
      <c r="C16" s="193">
        <f t="shared" si="8"/>
        <v>1020</v>
      </c>
      <c r="D16" s="44">
        <f t="shared" ref="D16:D21" si="17">G16+H16+G16+D42+H16+F42</f>
        <v>51.714000000000006</v>
      </c>
      <c r="E16" s="45">
        <f t="shared" si="0"/>
        <v>73.164000000000016</v>
      </c>
      <c r="F16" s="45">
        <f t="shared" si="1"/>
        <v>94.614000000000019</v>
      </c>
      <c r="G16" s="45">
        <f t="shared" si="9"/>
        <v>11.55</v>
      </c>
      <c r="H16" s="46">
        <f t="shared" si="10"/>
        <v>9.9</v>
      </c>
      <c r="I16" s="44">
        <f t="shared" ref="I16:I21" si="18">L16+M16+L16+G42+M16+I42</f>
        <v>38.00200000000001</v>
      </c>
      <c r="J16" s="45">
        <f t="shared" si="2"/>
        <v>53.952000000000012</v>
      </c>
      <c r="K16" s="45">
        <f t="shared" si="3"/>
        <v>69.902000000000015</v>
      </c>
      <c r="L16" s="45">
        <f t="shared" si="11"/>
        <v>9.3500000000000014</v>
      </c>
      <c r="M16" s="46">
        <f t="shared" si="12"/>
        <v>6.6000000000000005</v>
      </c>
      <c r="N16" s="44">
        <f t="shared" ref="N16:N21" si="19">Q16+R16+Q16+J42+R16+L42</f>
        <v>28.818000000000001</v>
      </c>
      <c r="O16" s="45">
        <f t="shared" si="4"/>
        <v>41.192999999999998</v>
      </c>
      <c r="P16" s="45">
        <f t="shared" si="5"/>
        <v>53.567999999999998</v>
      </c>
      <c r="Q16" s="45">
        <f t="shared" si="13"/>
        <v>7.7000000000000011</v>
      </c>
      <c r="R16" s="46">
        <f t="shared" si="14"/>
        <v>4.6750000000000007</v>
      </c>
      <c r="S16" s="44">
        <f t="shared" ref="S16:S21" si="20">V16+W16+V16+M42+W16+O42</f>
        <v>25.940000000000005</v>
      </c>
      <c r="T16" s="45">
        <f t="shared" si="6"/>
        <v>37.215000000000011</v>
      </c>
      <c r="U16" s="45">
        <f t="shared" si="7"/>
        <v>48.490000000000016</v>
      </c>
      <c r="V16" s="47">
        <f t="shared" si="15"/>
        <v>7.4250000000000007</v>
      </c>
      <c r="W16" s="48">
        <f t="shared" si="16"/>
        <v>3.8500000000000005</v>
      </c>
    </row>
    <row r="17" spans="2:23" s="197" customFormat="1" ht="20.100000000000001" customHeight="1" x14ac:dyDescent="0.2">
      <c r="B17" s="175">
        <v>0.6</v>
      </c>
      <c r="C17" s="193">
        <f t="shared" si="8"/>
        <v>1110</v>
      </c>
      <c r="D17" s="44">
        <f t="shared" si="17"/>
        <v>56.042999999999999</v>
      </c>
      <c r="E17" s="45">
        <f t="shared" ref="E17:E19" si="21">D17+G17+H17</f>
        <v>79.442999999999998</v>
      </c>
      <c r="F17" s="45">
        <f t="shared" ref="F17:F19" si="22">E17+G17+H17</f>
        <v>102.84299999999999</v>
      </c>
      <c r="G17" s="45">
        <f t="shared" ref="G17:G19" si="23">B17*$D$7</f>
        <v>12.6</v>
      </c>
      <c r="H17" s="46">
        <f t="shared" ref="H17:H19" si="24">B17*$D$8</f>
        <v>10.799999999999999</v>
      </c>
      <c r="I17" s="44">
        <f t="shared" si="18"/>
        <v>41.199000000000005</v>
      </c>
      <c r="J17" s="45">
        <f t="shared" ref="J17:J19" si="25">I17+L17+M17</f>
        <v>58.599000000000004</v>
      </c>
      <c r="K17" s="45">
        <f t="shared" ref="K17:K19" si="26">J17+L17+M17</f>
        <v>75.999000000000009</v>
      </c>
      <c r="L17" s="45">
        <f t="shared" ref="L17:L19" si="27">B17*$I$7</f>
        <v>10.199999999999999</v>
      </c>
      <c r="M17" s="46">
        <f t="shared" ref="M17:M19" si="28">B17*$I$8</f>
        <v>7.1999999999999993</v>
      </c>
      <c r="N17" s="44">
        <f t="shared" si="19"/>
        <v>31.265999999999998</v>
      </c>
      <c r="O17" s="45">
        <f t="shared" ref="O17:O19" si="29">N17+Q17+R17</f>
        <v>44.765999999999998</v>
      </c>
      <c r="P17" s="45">
        <f t="shared" ref="P17:P19" si="30">O17+Q17+R17</f>
        <v>58.265999999999998</v>
      </c>
      <c r="Q17" s="45">
        <f t="shared" ref="Q17:Q19" si="31">B17*$N$7</f>
        <v>8.4</v>
      </c>
      <c r="R17" s="46">
        <f t="shared" ref="R17:R19" si="32">B17*$N$8</f>
        <v>5.0999999999999996</v>
      </c>
      <c r="S17" s="44">
        <f t="shared" si="20"/>
        <v>28.154999999999998</v>
      </c>
      <c r="T17" s="45">
        <f t="shared" ref="T17:T19" si="33">S17+V17+W17</f>
        <v>40.454999999999998</v>
      </c>
      <c r="U17" s="45">
        <f t="shared" ref="U17:U19" si="34">T17+V17+W17</f>
        <v>52.755000000000003</v>
      </c>
      <c r="V17" s="47">
        <f t="shared" ref="V17:V19" si="35">B17*$S$7</f>
        <v>8.1</v>
      </c>
      <c r="W17" s="48">
        <f t="shared" ref="W17:W19" si="36">B17*$S$8</f>
        <v>4.2</v>
      </c>
    </row>
    <row r="18" spans="2:23" s="197" customFormat="1" ht="20.100000000000001" customHeight="1" x14ac:dyDescent="0.2">
      <c r="B18" s="175">
        <v>0.65</v>
      </c>
      <c r="C18" s="193">
        <f t="shared" si="8"/>
        <v>1205</v>
      </c>
      <c r="D18" s="44">
        <f t="shared" si="17"/>
        <v>60.372000000000007</v>
      </c>
      <c r="E18" s="45">
        <f t="shared" si="21"/>
        <v>85.722000000000008</v>
      </c>
      <c r="F18" s="45">
        <f t="shared" si="22"/>
        <v>111.07200000000002</v>
      </c>
      <c r="G18" s="45">
        <f t="shared" si="23"/>
        <v>13.65</v>
      </c>
      <c r="H18" s="46">
        <f t="shared" si="24"/>
        <v>11.700000000000001</v>
      </c>
      <c r="I18" s="44">
        <f t="shared" si="18"/>
        <v>44.396000000000008</v>
      </c>
      <c r="J18" s="45">
        <f t="shared" si="25"/>
        <v>63.246000000000009</v>
      </c>
      <c r="K18" s="45">
        <f t="shared" si="26"/>
        <v>82.096000000000004</v>
      </c>
      <c r="L18" s="45">
        <f t="shared" si="27"/>
        <v>11.05</v>
      </c>
      <c r="M18" s="46">
        <f t="shared" si="28"/>
        <v>7.8000000000000007</v>
      </c>
      <c r="N18" s="44">
        <f t="shared" si="19"/>
        <v>33.713999999999999</v>
      </c>
      <c r="O18" s="45">
        <f t="shared" si="29"/>
        <v>48.338999999999999</v>
      </c>
      <c r="P18" s="45">
        <f t="shared" si="30"/>
        <v>62.963999999999999</v>
      </c>
      <c r="Q18" s="45">
        <f t="shared" si="31"/>
        <v>9.1</v>
      </c>
      <c r="R18" s="46">
        <f t="shared" si="32"/>
        <v>5.5250000000000004</v>
      </c>
      <c r="S18" s="44">
        <f t="shared" si="20"/>
        <v>30.37</v>
      </c>
      <c r="T18" s="45">
        <f t="shared" si="33"/>
        <v>43.695</v>
      </c>
      <c r="U18" s="45">
        <f t="shared" si="34"/>
        <v>57.019999999999996</v>
      </c>
      <c r="V18" s="47">
        <f t="shared" si="35"/>
        <v>8.7750000000000004</v>
      </c>
      <c r="W18" s="48">
        <f t="shared" si="36"/>
        <v>4.55</v>
      </c>
    </row>
    <row r="19" spans="2:23" s="197" customFormat="1" ht="20.100000000000001" customHeight="1" x14ac:dyDescent="0.2">
      <c r="B19" s="175">
        <v>0.7</v>
      </c>
      <c r="C19" s="193">
        <f t="shared" si="8"/>
        <v>1295</v>
      </c>
      <c r="D19" s="44">
        <f t="shared" si="17"/>
        <v>64.700999999999993</v>
      </c>
      <c r="E19" s="45">
        <f t="shared" si="21"/>
        <v>92.000999999999991</v>
      </c>
      <c r="F19" s="45">
        <f t="shared" si="22"/>
        <v>119.30099999999999</v>
      </c>
      <c r="G19" s="45">
        <f t="shared" si="23"/>
        <v>14.7</v>
      </c>
      <c r="H19" s="46">
        <f t="shared" si="24"/>
        <v>12.6</v>
      </c>
      <c r="I19" s="44">
        <f t="shared" si="18"/>
        <v>47.592999999999996</v>
      </c>
      <c r="J19" s="45">
        <f t="shared" si="25"/>
        <v>67.893000000000001</v>
      </c>
      <c r="K19" s="45">
        <f t="shared" si="26"/>
        <v>88.193000000000012</v>
      </c>
      <c r="L19" s="45">
        <f t="shared" si="27"/>
        <v>11.899999999999999</v>
      </c>
      <c r="M19" s="46">
        <f t="shared" si="28"/>
        <v>8.3999999999999986</v>
      </c>
      <c r="N19" s="44">
        <f t="shared" si="19"/>
        <v>36.161999999999999</v>
      </c>
      <c r="O19" s="45">
        <f t="shared" si="29"/>
        <v>51.911999999999992</v>
      </c>
      <c r="P19" s="45">
        <f t="shared" si="30"/>
        <v>67.661999999999992</v>
      </c>
      <c r="Q19" s="45">
        <f t="shared" si="31"/>
        <v>9.7999999999999989</v>
      </c>
      <c r="R19" s="46">
        <f t="shared" si="32"/>
        <v>5.9499999999999993</v>
      </c>
      <c r="S19" s="44">
        <f t="shared" si="20"/>
        <v>32.584999999999994</v>
      </c>
      <c r="T19" s="45">
        <f t="shared" si="33"/>
        <v>46.934999999999995</v>
      </c>
      <c r="U19" s="45">
        <f t="shared" si="34"/>
        <v>61.284999999999989</v>
      </c>
      <c r="V19" s="47">
        <f t="shared" si="35"/>
        <v>9.4499999999999993</v>
      </c>
      <c r="W19" s="48">
        <f t="shared" si="36"/>
        <v>4.8999999999999995</v>
      </c>
    </row>
    <row r="20" spans="2:23" s="197" customFormat="1" ht="20.100000000000001" customHeight="1" x14ac:dyDescent="0.2">
      <c r="B20" s="175">
        <v>0.75</v>
      </c>
      <c r="C20" s="193">
        <f t="shared" si="8"/>
        <v>1390</v>
      </c>
      <c r="D20" s="44">
        <f t="shared" si="17"/>
        <v>69.03</v>
      </c>
      <c r="E20" s="45">
        <f t="shared" ref="E20:E21" si="37">D20+G20+H20</f>
        <v>98.28</v>
      </c>
      <c r="F20" s="45">
        <f t="shared" ref="F20:F21" si="38">E20+G20+H20</f>
        <v>127.53</v>
      </c>
      <c r="G20" s="45">
        <f t="shared" ref="G20:G21" si="39">B20*$D$7</f>
        <v>15.75</v>
      </c>
      <c r="H20" s="46">
        <f t="shared" ref="H20:H21" si="40">B20*$D$8</f>
        <v>13.5</v>
      </c>
      <c r="I20" s="44">
        <f t="shared" si="18"/>
        <v>50.79</v>
      </c>
      <c r="J20" s="45">
        <f t="shared" ref="J20:J21" si="41">I20+L20+M20</f>
        <v>72.539999999999992</v>
      </c>
      <c r="K20" s="45">
        <f t="shared" ref="K20:K21" si="42">J20+L20+M20</f>
        <v>94.289999999999992</v>
      </c>
      <c r="L20" s="45">
        <f t="shared" ref="L20:L21" si="43">B20*$I$7</f>
        <v>12.75</v>
      </c>
      <c r="M20" s="46">
        <f t="shared" ref="M20:M21" si="44">B20*$I$8</f>
        <v>9</v>
      </c>
      <c r="N20" s="44">
        <f t="shared" si="19"/>
        <v>38.61</v>
      </c>
      <c r="O20" s="45">
        <f t="shared" ref="O20:O21" si="45">N20+Q20+R20</f>
        <v>55.484999999999999</v>
      </c>
      <c r="P20" s="45">
        <f t="shared" ref="P20:P21" si="46">O20+Q20+R20</f>
        <v>72.36</v>
      </c>
      <c r="Q20" s="45">
        <f t="shared" ref="Q20:Q21" si="47">B20*$N$7</f>
        <v>10.5</v>
      </c>
      <c r="R20" s="46">
        <f t="shared" ref="R20:R21" si="48">B20*$N$8</f>
        <v>6.375</v>
      </c>
      <c r="S20" s="44">
        <f t="shared" si="20"/>
        <v>34.799999999999997</v>
      </c>
      <c r="T20" s="45">
        <f t="shared" ref="T20:T21" si="49">S20+V20+W20</f>
        <v>50.174999999999997</v>
      </c>
      <c r="U20" s="45">
        <f t="shared" ref="U20:U21" si="50">T20+V20+W20</f>
        <v>65.55</v>
      </c>
      <c r="V20" s="47">
        <f t="shared" ref="V20:V21" si="51">B20*$S$7</f>
        <v>10.125</v>
      </c>
      <c r="W20" s="48">
        <f t="shared" ref="W20:W21" si="52">B20*$S$8</f>
        <v>5.25</v>
      </c>
    </row>
    <row r="21" spans="2:23" s="197" customFormat="1" ht="20.100000000000001" customHeight="1" x14ac:dyDescent="0.2">
      <c r="B21" s="175">
        <v>0.8</v>
      </c>
      <c r="C21" s="193">
        <f t="shared" si="8"/>
        <v>1480</v>
      </c>
      <c r="D21" s="44">
        <f t="shared" si="17"/>
        <v>62.4</v>
      </c>
      <c r="E21" s="45">
        <f t="shared" si="37"/>
        <v>93.600000000000009</v>
      </c>
      <c r="F21" s="45">
        <f t="shared" si="38"/>
        <v>124.80000000000001</v>
      </c>
      <c r="G21" s="45">
        <f t="shared" si="39"/>
        <v>16.8</v>
      </c>
      <c r="H21" s="46">
        <f t="shared" si="40"/>
        <v>14.4</v>
      </c>
      <c r="I21" s="44">
        <f t="shared" si="18"/>
        <v>46.400000000000006</v>
      </c>
      <c r="J21" s="45">
        <f t="shared" si="41"/>
        <v>69.600000000000009</v>
      </c>
      <c r="K21" s="45">
        <f t="shared" si="42"/>
        <v>92.800000000000011</v>
      </c>
      <c r="L21" s="45">
        <f t="shared" si="43"/>
        <v>13.600000000000001</v>
      </c>
      <c r="M21" s="46">
        <f t="shared" si="44"/>
        <v>9.6000000000000014</v>
      </c>
      <c r="N21" s="44">
        <f t="shared" si="19"/>
        <v>36</v>
      </c>
      <c r="O21" s="45">
        <f t="shared" si="45"/>
        <v>54</v>
      </c>
      <c r="P21" s="45">
        <f t="shared" si="46"/>
        <v>72</v>
      </c>
      <c r="Q21" s="45">
        <f t="shared" si="47"/>
        <v>11.200000000000001</v>
      </c>
      <c r="R21" s="46">
        <f t="shared" si="48"/>
        <v>6.8000000000000007</v>
      </c>
      <c r="S21" s="44">
        <f t="shared" si="20"/>
        <v>32.800000000000004</v>
      </c>
      <c r="T21" s="45">
        <f t="shared" si="49"/>
        <v>49.20000000000001</v>
      </c>
      <c r="U21" s="45">
        <f t="shared" si="50"/>
        <v>65.600000000000009</v>
      </c>
      <c r="V21" s="47">
        <f t="shared" si="51"/>
        <v>10.8</v>
      </c>
      <c r="W21" s="48">
        <f t="shared" si="52"/>
        <v>5.6000000000000005</v>
      </c>
    </row>
    <row r="22" spans="2:23" s="38" customFormat="1" ht="20.100000000000001" customHeight="1" x14ac:dyDescent="0.2">
      <c r="B22" s="175">
        <v>0.85</v>
      </c>
      <c r="C22" s="193">
        <f t="shared" si="8"/>
        <v>1575</v>
      </c>
      <c r="D22" s="44">
        <f>G22+H22+G22+D43+H22+F43</f>
        <v>75.543000000000006</v>
      </c>
      <c r="E22" s="45">
        <f t="shared" si="0"/>
        <v>108.693</v>
      </c>
      <c r="F22" s="45">
        <f t="shared" si="1"/>
        <v>141.84299999999999</v>
      </c>
      <c r="G22" s="45">
        <f t="shared" si="9"/>
        <v>17.849999999999998</v>
      </c>
      <c r="H22" s="46">
        <f t="shared" si="10"/>
        <v>15.299999999999999</v>
      </c>
      <c r="I22" s="44">
        <f>L22+M22+L22+G43+M22+I43</f>
        <v>55.698999999999991</v>
      </c>
      <c r="J22" s="45">
        <f t="shared" si="2"/>
        <v>80.34899999999999</v>
      </c>
      <c r="K22" s="45">
        <f t="shared" si="3"/>
        <v>104.999</v>
      </c>
      <c r="L22" s="45">
        <f t="shared" si="11"/>
        <v>14.45</v>
      </c>
      <c r="M22" s="46">
        <f t="shared" si="12"/>
        <v>10.199999999999999</v>
      </c>
      <c r="N22" s="44">
        <f>Q22+R22+Q22+J43+R22+L43</f>
        <v>42.515999999999998</v>
      </c>
      <c r="O22" s="45">
        <f t="shared" si="4"/>
        <v>61.640999999999998</v>
      </c>
      <c r="P22" s="45">
        <f t="shared" si="5"/>
        <v>80.765999999999991</v>
      </c>
      <c r="Q22" s="45">
        <f t="shared" si="13"/>
        <v>11.9</v>
      </c>
      <c r="R22" s="46">
        <f t="shared" si="14"/>
        <v>7.2249999999999996</v>
      </c>
      <c r="S22" s="44">
        <f>V22+W22+V22+M43+W22+O43</f>
        <v>38.405000000000001</v>
      </c>
      <c r="T22" s="45">
        <f t="shared" si="6"/>
        <v>55.830000000000005</v>
      </c>
      <c r="U22" s="45">
        <f t="shared" si="7"/>
        <v>73.25500000000001</v>
      </c>
      <c r="V22" s="47">
        <f t="shared" si="15"/>
        <v>11.475</v>
      </c>
      <c r="W22" s="48">
        <f t="shared" si="16"/>
        <v>5.95</v>
      </c>
    </row>
    <row r="23" spans="2:23" s="38" customFormat="1" ht="20.100000000000001" customHeight="1" x14ac:dyDescent="0.2">
      <c r="B23" s="175">
        <v>0.9</v>
      </c>
      <c r="C23" s="280">
        <f t="shared" si="8"/>
        <v>1665</v>
      </c>
      <c r="D23" s="44">
        <f>G23+H23+G23+D44+H23+F44</f>
        <v>79.872</v>
      </c>
      <c r="E23" s="45">
        <f t="shared" si="0"/>
        <v>114.97200000000001</v>
      </c>
      <c r="F23" s="45">
        <f t="shared" si="1"/>
        <v>150.072</v>
      </c>
      <c r="G23" s="45">
        <f t="shared" si="9"/>
        <v>18.900000000000002</v>
      </c>
      <c r="H23" s="46">
        <f t="shared" si="10"/>
        <v>16.2</v>
      </c>
      <c r="I23" s="44">
        <f>L23+M23+L23+G44+M23+I44</f>
        <v>58.896000000000008</v>
      </c>
      <c r="J23" s="45">
        <f t="shared" si="2"/>
        <v>84.996000000000009</v>
      </c>
      <c r="K23" s="45">
        <f t="shared" si="3"/>
        <v>111.096</v>
      </c>
      <c r="L23" s="45">
        <f t="shared" si="11"/>
        <v>15.3</v>
      </c>
      <c r="M23" s="46">
        <f t="shared" si="12"/>
        <v>10.8</v>
      </c>
      <c r="N23" s="44">
        <f>Q23+R23+Q23+J44+R23+L44</f>
        <v>44.963999999999999</v>
      </c>
      <c r="O23" s="45">
        <f t="shared" si="4"/>
        <v>65.213999999999999</v>
      </c>
      <c r="P23" s="45">
        <f t="shared" si="5"/>
        <v>85.463999999999999</v>
      </c>
      <c r="Q23" s="45">
        <f t="shared" si="13"/>
        <v>12.6</v>
      </c>
      <c r="R23" s="46">
        <f t="shared" si="14"/>
        <v>7.65</v>
      </c>
      <c r="S23" s="44">
        <f>V23+W23+V23+M44+W23+O44</f>
        <v>40.619999999999997</v>
      </c>
      <c r="T23" s="45">
        <f t="shared" si="6"/>
        <v>59.069999999999993</v>
      </c>
      <c r="U23" s="45">
        <f t="shared" si="7"/>
        <v>77.52</v>
      </c>
      <c r="V23" s="47">
        <f t="shared" si="15"/>
        <v>12.15</v>
      </c>
      <c r="W23" s="48">
        <f t="shared" si="16"/>
        <v>6.3</v>
      </c>
    </row>
    <row r="24" spans="2:23" s="38" customFormat="1" ht="20.100000000000001" customHeight="1" x14ac:dyDescent="0.2">
      <c r="B24" s="175">
        <v>0.95</v>
      </c>
      <c r="C24" s="193">
        <f t="shared" si="8"/>
        <v>1760</v>
      </c>
      <c r="D24" s="44">
        <f>G24+H24+G24+D45+H24+F45</f>
        <v>84.200999999999993</v>
      </c>
      <c r="E24" s="45">
        <f t="shared" si="0"/>
        <v>121.25099999999999</v>
      </c>
      <c r="F24" s="45">
        <f t="shared" si="1"/>
        <v>158.30099999999999</v>
      </c>
      <c r="G24" s="45">
        <f t="shared" si="9"/>
        <v>19.95</v>
      </c>
      <c r="H24" s="46">
        <f t="shared" si="10"/>
        <v>17.099999999999998</v>
      </c>
      <c r="I24" s="44">
        <f>L24+M24+L24+G45+M24+I45</f>
        <v>62.092999999999996</v>
      </c>
      <c r="J24" s="45">
        <f t="shared" si="2"/>
        <v>89.643000000000001</v>
      </c>
      <c r="K24" s="45">
        <f t="shared" si="3"/>
        <v>117.19300000000001</v>
      </c>
      <c r="L24" s="45">
        <f t="shared" si="11"/>
        <v>16.149999999999999</v>
      </c>
      <c r="M24" s="46">
        <f t="shared" si="12"/>
        <v>11.399999999999999</v>
      </c>
      <c r="N24" s="44">
        <f>Q24+R24+Q24+J45+R24+L45</f>
        <v>47.411999999999999</v>
      </c>
      <c r="O24" s="45">
        <f t="shared" si="4"/>
        <v>68.786999999999992</v>
      </c>
      <c r="P24" s="45">
        <f t="shared" si="5"/>
        <v>90.161999999999992</v>
      </c>
      <c r="Q24" s="45">
        <f t="shared" si="13"/>
        <v>13.299999999999999</v>
      </c>
      <c r="R24" s="46">
        <f t="shared" si="14"/>
        <v>8.0749999999999993</v>
      </c>
      <c r="S24" s="44">
        <f>V24+W24+V24+M45+W24+O45</f>
        <v>42.834999999999994</v>
      </c>
      <c r="T24" s="45">
        <f t="shared" si="6"/>
        <v>62.309999999999995</v>
      </c>
      <c r="U24" s="45">
        <f t="shared" si="7"/>
        <v>81.784999999999997</v>
      </c>
      <c r="V24" s="47">
        <f t="shared" si="15"/>
        <v>12.824999999999999</v>
      </c>
      <c r="W24" s="48">
        <f t="shared" si="16"/>
        <v>6.6499999999999995</v>
      </c>
    </row>
    <row r="25" spans="2:23" s="38" customFormat="1" ht="20.100000000000001" customHeight="1" thickBot="1" x14ac:dyDescent="0.25">
      <c r="B25" s="176">
        <v>1</v>
      </c>
      <c r="C25" s="194">
        <f t="shared" si="8"/>
        <v>1850</v>
      </c>
      <c r="D25" s="49">
        <f>G25+H25+G25+D46+H25+F46</f>
        <v>88.53</v>
      </c>
      <c r="E25" s="50">
        <f t="shared" si="0"/>
        <v>127.53</v>
      </c>
      <c r="F25" s="50">
        <f t="shared" si="1"/>
        <v>166.53</v>
      </c>
      <c r="G25" s="50">
        <f t="shared" si="9"/>
        <v>21</v>
      </c>
      <c r="H25" s="51">
        <f t="shared" si="10"/>
        <v>18</v>
      </c>
      <c r="I25" s="49">
        <f>L25+M25+L25+G46+M25+I46</f>
        <v>65.289999999999992</v>
      </c>
      <c r="J25" s="50">
        <f t="shared" si="2"/>
        <v>94.289999999999992</v>
      </c>
      <c r="K25" s="50">
        <f t="shared" si="3"/>
        <v>123.28999999999999</v>
      </c>
      <c r="L25" s="50">
        <f t="shared" si="11"/>
        <v>17</v>
      </c>
      <c r="M25" s="51">
        <f t="shared" si="12"/>
        <v>12</v>
      </c>
      <c r="N25" s="49">
        <f>Q25+R25+Q25+J46+R25+L46</f>
        <v>49.86</v>
      </c>
      <c r="O25" s="50">
        <f t="shared" si="4"/>
        <v>72.36</v>
      </c>
      <c r="P25" s="50">
        <f t="shared" si="5"/>
        <v>94.86</v>
      </c>
      <c r="Q25" s="50">
        <f t="shared" si="13"/>
        <v>14</v>
      </c>
      <c r="R25" s="51">
        <f t="shared" si="14"/>
        <v>8.5</v>
      </c>
      <c r="S25" s="49">
        <f>V25+W25+V25+M46+W25+O46</f>
        <v>45.05</v>
      </c>
      <c r="T25" s="52">
        <f t="shared" si="6"/>
        <v>65.55</v>
      </c>
      <c r="U25" s="50">
        <f t="shared" si="7"/>
        <v>86.05</v>
      </c>
      <c r="V25" s="53">
        <f t="shared" si="15"/>
        <v>13.5</v>
      </c>
      <c r="W25" s="54">
        <f t="shared" si="16"/>
        <v>7</v>
      </c>
    </row>
    <row r="26" spans="2:23" ht="15" customHeight="1" x14ac:dyDescent="0.25">
      <c r="B26" s="1"/>
      <c r="C26" s="2"/>
      <c r="D26" s="3"/>
      <c r="E26" s="3"/>
      <c r="F26" s="3"/>
      <c r="G26" s="3"/>
      <c r="H26" s="3"/>
      <c r="I26" s="3"/>
      <c r="J26" s="3"/>
      <c r="K26" s="3"/>
      <c r="L26" s="3"/>
      <c r="M26" s="3"/>
      <c r="N26" s="3"/>
      <c r="O26" s="2"/>
      <c r="P26" s="2"/>
      <c r="Q26" s="2"/>
      <c r="R26" s="2"/>
      <c r="S26" s="2"/>
      <c r="T26" s="2"/>
      <c r="U26" s="2"/>
      <c r="V26" s="2"/>
      <c r="W26" s="2"/>
    </row>
    <row r="27" spans="2:23" x14ac:dyDescent="0.2">
      <c r="B27" s="2"/>
      <c r="C27" s="2"/>
      <c r="D27" s="2"/>
      <c r="E27" s="2"/>
      <c r="F27" s="2"/>
      <c r="G27" s="2"/>
      <c r="H27" s="2"/>
      <c r="I27" s="2"/>
      <c r="J27" s="2"/>
      <c r="K27" s="2"/>
      <c r="L27" s="2"/>
      <c r="M27" s="2"/>
      <c r="N27" s="2"/>
      <c r="O27" s="2"/>
      <c r="P27" s="2"/>
      <c r="Q27" s="2"/>
      <c r="R27" s="2"/>
      <c r="S27" s="2"/>
      <c r="T27" s="2"/>
      <c r="U27" s="2"/>
      <c r="V27" s="2"/>
      <c r="W27" s="2"/>
    </row>
    <row r="28" spans="2:23" x14ac:dyDescent="0.2">
      <c r="B28" s="2"/>
      <c r="C28" s="2"/>
      <c r="D28" s="2"/>
      <c r="E28" s="2"/>
      <c r="F28" s="2"/>
      <c r="G28" s="2"/>
      <c r="H28" s="2"/>
      <c r="I28" s="2"/>
      <c r="J28" s="2"/>
      <c r="K28" s="2"/>
      <c r="L28" s="2"/>
      <c r="M28" s="2"/>
      <c r="N28" s="2"/>
      <c r="O28" s="2"/>
      <c r="P28" s="2"/>
      <c r="Q28" s="2"/>
      <c r="R28" s="2"/>
      <c r="S28" s="2"/>
      <c r="T28" s="2"/>
      <c r="U28" s="2"/>
      <c r="V28" s="2"/>
      <c r="W28" s="2"/>
    </row>
    <row r="29" spans="2:23" ht="13.5" thickBot="1" x14ac:dyDescent="0.25">
      <c r="B29" s="2"/>
      <c r="C29" s="2"/>
      <c r="D29" s="2"/>
      <c r="E29" s="2"/>
      <c r="F29" s="2"/>
      <c r="G29" s="2"/>
      <c r="H29" s="2"/>
      <c r="I29" s="2"/>
      <c r="J29" s="2"/>
      <c r="K29" s="2"/>
      <c r="L29" s="2"/>
      <c r="M29" s="2"/>
      <c r="N29" s="2"/>
      <c r="O29" s="2"/>
      <c r="P29" s="2"/>
      <c r="Q29" s="2"/>
      <c r="R29" s="2"/>
      <c r="S29" s="2"/>
      <c r="T29" s="2"/>
      <c r="U29" s="2"/>
      <c r="V29" s="2"/>
      <c r="W29" s="2"/>
    </row>
    <row r="30" spans="2:23" x14ac:dyDescent="0.2">
      <c r="B30" s="353" t="s">
        <v>24</v>
      </c>
      <c r="C30" s="354"/>
      <c r="D30" s="351" t="s">
        <v>8</v>
      </c>
      <c r="E30" s="351"/>
      <c r="F30" s="351"/>
      <c r="G30" s="351" t="s">
        <v>9</v>
      </c>
      <c r="H30" s="351"/>
      <c r="I30" s="351"/>
      <c r="J30" s="351" t="s">
        <v>10</v>
      </c>
      <c r="K30" s="351"/>
      <c r="L30" s="351"/>
      <c r="M30" s="351" t="s">
        <v>11</v>
      </c>
      <c r="N30" s="351"/>
      <c r="O30" s="352"/>
      <c r="P30" s="2"/>
      <c r="Q30" s="2"/>
      <c r="R30" s="2"/>
      <c r="S30" s="2"/>
      <c r="T30" s="2"/>
      <c r="U30" s="2"/>
      <c r="V30" s="2"/>
      <c r="W30" s="2"/>
    </row>
    <row r="31" spans="2:23" ht="51.75" thickBot="1" x14ac:dyDescent="0.25">
      <c r="B31" s="32" t="s">
        <v>25</v>
      </c>
      <c r="C31" s="33" t="s">
        <v>6</v>
      </c>
      <c r="D31" s="34" t="s">
        <v>5</v>
      </c>
      <c r="E31" s="34" t="s">
        <v>6</v>
      </c>
      <c r="F31" s="34" t="s">
        <v>7</v>
      </c>
      <c r="G31" s="34" t="s">
        <v>5</v>
      </c>
      <c r="H31" s="34" t="s">
        <v>6</v>
      </c>
      <c r="I31" s="34" t="s">
        <v>7</v>
      </c>
      <c r="J31" s="34" t="s">
        <v>5</v>
      </c>
      <c r="K31" s="34" t="s">
        <v>6</v>
      </c>
      <c r="L31" s="34" t="s">
        <v>7</v>
      </c>
      <c r="M31" s="34" t="s">
        <v>5</v>
      </c>
      <c r="N31" s="34" t="s">
        <v>6</v>
      </c>
      <c r="O31" s="35" t="s">
        <v>7</v>
      </c>
      <c r="P31" s="2"/>
      <c r="Q31" s="2"/>
      <c r="R31" s="2"/>
      <c r="S31" s="2"/>
      <c r="T31" s="2"/>
      <c r="U31" s="2"/>
      <c r="V31" s="2"/>
      <c r="W31" s="2"/>
    </row>
    <row r="32" spans="2:23" x14ac:dyDescent="0.2">
      <c r="B32" s="164">
        <f>B11</f>
        <v>0.3</v>
      </c>
      <c r="C32" s="63">
        <f>0.66*B32</f>
        <v>0.19800000000000001</v>
      </c>
      <c r="D32" s="30">
        <f>E32*($D$9)</f>
        <v>2.5740000000000003</v>
      </c>
      <c r="E32" s="30">
        <f t="shared" ref="E32:E46" si="53">0.66*B32</f>
        <v>0.19800000000000001</v>
      </c>
      <c r="F32" s="30">
        <f>0.15*$D$9</f>
        <v>1.95</v>
      </c>
      <c r="G32" s="30">
        <f>H32*($I$9)</f>
        <v>1.782</v>
      </c>
      <c r="H32" s="30">
        <f t="shared" ref="H32:H46" si="54">0.66*B32</f>
        <v>0.19800000000000001</v>
      </c>
      <c r="I32" s="30">
        <f>0.15*$I$9</f>
        <v>1.3499999999999999</v>
      </c>
      <c r="J32" s="30">
        <f>K32*($N$9)</f>
        <v>1.1880000000000002</v>
      </c>
      <c r="K32" s="30">
        <f t="shared" ref="K32:K46" si="55">0.66*B32</f>
        <v>0.19800000000000001</v>
      </c>
      <c r="L32" s="30">
        <f>0.15*$N$9</f>
        <v>0.89999999999999991</v>
      </c>
      <c r="M32" s="30">
        <f>N32*($S$9)</f>
        <v>0.99</v>
      </c>
      <c r="N32" s="30">
        <f t="shared" ref="N32:N46" si="56">0.66*B32</f>
        <v>0.19800000000000001</v>
      </c>
      <c r="O32" s="31">
        <f>0.15*$S$9</f>
        <v>0.75</v>
      </c>
      <c r="P32" s="2"/>
      <c r="Q32" s="2"/>
      <c r="R32" s="2"/>
      <c r="S32" s="2"/>
      <c r="T32" s="2"/>
      <c r="U32" s="2"/>
      <c r="V32" s="2"/>
      <c r="W32" s="2"/>
    </row>
    <row r="33" spans="2:23" x14ac:dyDescent="0.2">
      <c r="B33" s="204">
        <f t="shared" ref="B33:B46" si="57">B12</f>
        <v>0.35</v>
      </c>
      <c r="C33" s="64">
        <f t="shared" ref="C33:C46" si="58">0.66*B33</f>
        <v>0.23099999999999998</v>
      </c>
      <c r="D33" s="30">
        <f t="shared" ref="D33:D46" si="59">E33*($D$9)</f>
        <v>3.0029999999999997</v>
      </c>
      <c r="E33" s="20">
        <f t="shared" si="53"/>
        <v>0.23099999999999998</v>
      </c>
      <c r="F33" s="30">
        <f t="shared" ref="F33:F46" si="60">0.15*$D$9</f>
        <v>1.95</v>
      </c>
      <c r="G33" s="30">
        <f t="shared" ref="G33:G46" si="61">H33*($I$9)</f>
        <v>2.0789999999999997</v>
      </c>
      <c r="H33" s="20">
        <f t="shared" si="54"/>
        <v>0.23099999999999998</v>
      </c>
      <c r="I33" s="30">
        <f t="shared" ref="I33:I46" si="62">0.15*$I$9</f>
        <v>1.3499999999999999</v>
      </c>
      <c r="J33" s="30">
        <f t="shared" ref="J33:J46" si="63">K33*($N$9)</f>
        <v>1.3859999999999999</v>
      </c>
      <c r="K33" s="20">
        <f t="shared" si="55"/>
        <v>0.23099999999999998</v>
      </c>
      <c r="L33" s="30">
        <f t="shared" ref="L33:L46" si="64">0.15*$N$9</f>
        <v>0.89999999999999991</v>
      </c>
      <c r="M33" s="30">
        <f t="shared" ref="M33:M46" si="65">N33*($S$9)</f>
        <v>1.1549999999999998</v>
      </c>
      <c r="N33" s="20">
        <f t="shared" si="56"/>
        <v>0.23099999999999998</v>
      </c>
      <c r="O33" s="31">
        <f t="shared" ref="O33:O46" si="66">0.15*$S$9</f>
        <v>0.75</v>
      </c>
      <c r="P33" s="2"/>
      <c r="Q33" s="2"/>
      <c r="R33" s="2"/>
      <c r="S33" s="2"/>
      <c r="T33" s="2"/>
      <c r="U33" s="2"/>
      <c r="V33" s="2"/>
      <c r="W33" s="2"/>
    </row>
    <row r="34" spans="2:23" x14ac:dyDescent="0.2">
      <c r="B34" s="165">
        <f t="shared" si="57"/>
        <v>0.4</v>
      </c>
      <c r="C34" s="64">
        <f t="shared" si="58"/>
        <v>0.26400000000000001</v>
      </c>
      <c r="D34" s="30">
        <f t="shared" si="59"/>
        <v>3.4320000000000004</v>
      </c>
      <c r="E34" s="20">
        <f t="shared" si="53"/>
        <v>0.26400000000000001</v>
      </c>
      <c r="F34" s="30">
        <f t="shared" si="60"/>
        <v>1.95</v>
      </c>
      <c r="G34" s="30">
        <f t="shared" si="61"/>
        <v>2.3760000000000003</v>
      </c>
      <c r="H34" s="20">
        <f t="shared" si="54"/>
        <v>0.26400000000000001</v>
      </c>
      <c r="I34" s="30">
        <f t="shared" si="62"/>
        <v>1.3499999999999999</v>
      </c>
      <c r="J34" s="30">
        <f t="shared" si="63"/>
        <v>1.5840000000000001</v>
      </c>
      <c r="K34" s="20">
        <f t="shared" si="55"/>
        <v>0.26400000000000001</v>
      </c>
      <c r="L34" s="30">
        <f t="shared" si="64"/>
        <v>0.89999999999999991</v>
      </c>
      <c r="M34" s="30">
        <f t="shared" si="65"/>
        <v>1.32</v>
      </c>
      <c r="N34" s="20">
        <f t="shared" si="56"/>
        <v>0.26400000000000001</v>
      </c>
      <c r="O34" s="31">
        <f t="shared" si="66"/>
        <v>0.75</v>
      </c>
      <c r="P34" s="2"/>
      <c r="Q34" s="2"/>
      <c r="R34" s="2"/>
      <c r="S34" s="2"/>
      <c r="T34" s="2"/>
      <c r="U34" s="2"/>
      <c r="V34" s="2"/>
      <c r="W34" s="2"/>
    </row>
    <row r="35" spans="2:23" x14ac:dyDescent="0.2">
      <c r="B35" s="165">
        <f t="shared" si="57"/>
        <v>0.45</v>
      </c>
      <c r="C35" s="64">
        <f t="shared" si="58"/>
        <v>0.29700000000000004</v>
      </c>
      <c r="D35" s="30">
        <f t="shared" si="59"/>
        <v>3.8610000000000007</v>
      </c>
      <c r="E35" s="20">
        <f t="shared" si="53"/>
        <v>0.29700000000000004</v>
      </c>
      <c r="F35" s="30">
        <f t="shared" si="60"/>
        <v>1.95</v>
      </c>
      <c r="G35" s="30">
        <f t="shared" si="61"/>
        <v>2.6730000000000005</v>
      </c>
      <c r="H35" s="20">
        <f t="shared" si="54"/>
        <v>0.29700000000000004</v>
      </c>
      <c r="I35" s="30">
        <f t="shared" si="62"/>
        <v>1.3499999999999999</v>
      </c>
      <c r="J35" s="30">
        <f t="shared" si="63"/>
        <v>1.7820000000000003</v>
      </c>
      <c r="K35" s="20">
        <f t="shared" si="55"/>
        <v>0.29700000000000004</v>
      </c>
      <c r="L35" s="30">
        <f t="shared" si="64"/>
        <v>0.89999999999999991</v>
      </c>
      <c r="M35" s="30">
        <f t="shared" si="65"/>
        <v>1.4850000000000003</v>
      </c>
      <c r="N35" s="20">
        <f t="shared" si="56"/>
        <v>0.29700000000000004</v>
      </c>
      <c r="O35" s="31">
        <f t="shared" si="66"/>
        <v>0.75</v>
      </c>
      <c r="P35" s="2"/>
      <c r="Q35" s="2"/>
      <c r="R35" s="2"/>
      <c r="S35" s="2"/>
      <c r="T35" s="2"/>
      <c r="U35" s="2"/>
      <c r="V35" s="2"/>
      <c r="W35" s="2"/>
    </row>
    <row r="36" spans="2:23" x14ac:dyDescent="0.2">
      <c r="B36" s="165">
        <f t="shared" si="57"/>
        <v>0.5</v>
      </c>
      <c r="C36" s="64">
        <f t="shared" si="58"/>
        <v>0.33</v>
      </c>
      <c r="D36" s="30">
        <f t="shared" si="59"/>
        <v>4.29</v>
      </c>
      <c r="E36" s="20">
        <f t="shared" si="53"/>
        <v>0.33</v>
      </c>
      <c r="F36" s="30">
        <f t="shared" si="60"/>
        <v>1.95</v>
      </c>
      <c r="G36" s="30">
        <f t="shared" si="61"/>
        <v>2.97</v>
      </c>
      <c r="H36" s="20">
        <f t="shared" si="54"/>
        <v>0.33</v>
      </c>
      <c r="I36" s="30">
        <f t="shared" si="62"/>
        <v>1.3499999999999999</v>
      </c>
      <c r="J36" s="30">
        <f t="shared" si="63"/>
        <v>1.98</v>
      </c>
      <c r="K36" s="20">
        <f t="shared" si="55"/>
        <v>0.33</v>
      </c>
      <c r="L36" s="30">
        <f t="shared" si="64"/>
        <v>0.89999999999999991</v>
      </c>
      <c r="M36" s="30">
        <f t="shared" si="65"/>
        <v>1.6500000000000001</v>
      </c>
      <c r="N36" s="20">
        <f t="shared" si="56"/>
        <v>0.33</v>
      </c>
      <c r="O36" s="31">
        <f t="shared" si="66"/>
        <v>0.75</v>
      </c>
      <c r="P36" s="2"/>
      <c r="Q36" s="2"/>
      <c r="R36" s="2"/>
      <c r="S36" s="2"/>
      <c r="T36" s="2"/>
      <c r="U36" s="2"/>
      <c r="V36" s="2"/>
      <c r="W36" s="2"/>
    </row>
    <row r="37" spans="2:23" x14ac:dyDescent="0.2">
      <c r="B37" s="165">
        <f t="shared" si="57"/>
        <v>0.55000000000000004</v>
      </c>
      <c r="C37" s="64">
        <f t="shared" si="58"/>
        <v>0.36300000000000004</v>
      </c>
      <c r="D37" s="30">
        <f t="shared" ref="D37:D41" si="67">E37*($D$9)</f>
        <v>4.7190000000000003</v>
      </c>
      <c r="E37" s="20">
        <f t="shared" ref="E37:E41" si="68">0.66*B37</f>
        <v>0.36300000000000004</v>
      </c>
      <c r="F37" s="30">
        <f t="shared" si="60"/>
        <v>1.95</v>
      </c>
      <c r="G37" s="30">
        <f t="shared" ref="G37:G41" si="69">H37*($I$9)</f>
        <v>3.2670000000000003</v>
      </c>
      <c r="H37" s="20">
        <f t="shared" ref="H37:H41" si="70">0.66*B37</f>
        <v>0.36300000000000004</v>
      </c>
      <c r="I37" s="30">
        <f t="shared" si="62"/>
        <v>1.3499999999999999</v>
      </c>
      <c r="J37" s="30">
        <f t="shared" ref="J37:J41" si="71">K37*($N$9)</f>
        <v>2.1780000000000004</v>
      </c>
      <c r="K37" s="20">
        <f t="shared" ref="K37:K41" si="72">0.66*B37</f>
        <v>0.36300000000000004</v>
      </c>
      <c r="L37" s="30">
        <f t="shared" si="64"/>
        <v>0.89999999999999991</v>
      </c>
      <c r="M37" s="30">
        <f t="shared" ref="M37:M41" si="73">N37*($S$9)</f>
        <v>1.8150000000000002</v>
      </c>
      <c r="N37" s="20">
        <f t="shared" ref="N37:N41" si="74">0.66*B37</f>
        <v>0.36300000000000004</v>
      </c>
      <c r="O37" s="31">
        <f t="shared" si="66"/>
        <v>0.75</v>
      </c>
      <c r="P37" s="2"/>
      <c r="Q37" s="2"/>
      <c r="R37" s="2"/>
      <c r="S37" s="2"/>
      <c r="T37" s="2"/>
      <c r="U37" s="2"/>
      <c r="V37" s="2"/>
      <c r="W37" s="2"/>
    </row>
    <row r="38" spans="2:23" x14ac:dyDescent="0.2">
      <c r="B38" s="165">
        <f t="shared" si="57"/>
        <v>0.6</v>
      </c>
      <c r="C38" s="64">
        <f t="shared" si="58"/>
        <v>0.39600000000000002</v>
      </c>
      <c r="D38" s="30">
        <f t="shared" si="67"/>
        <v>5.1480000000000006</v>
      </c>
      <c r="E38" s="20">
        <f t="shared" si="68"/>
        <v>0.39600000000000002</v>
      </c>
      <c r="F38" s="30">
        <f t="shared" si="60"/>
        <v>1.95</v>
      </c>
      <c r="G38" s="30">
        <f t="shared" si="69"/>
        <v>3.5640000000000001</v>
      </c>
      <c r="H38" s="20">
        <f t="shared" si="70"/>
        <v>0.39600000000000002</v>
      </c>
      <c r="I38" s="30">
        <f t="shared" si="62"/>
        <v>1.3499999999999999</v>
      </c>
      <c r="J38" s="30">
        <f t="shared" si="71"/>
        <v>2.3760000000000003</v>
      </c>
      <c r="K38" s="20">
        <f t="shared" si="72"/>
        <v>0.39600000000000002</v>
      </c>
      <c r="L38" s="30">
        <f t="shared" si="64"/>
        <v>0.89999999999999991</v>
      </c>
      <c r="M38" s="30">
        <f t="shared" si="73"/>
        <v>1.98</v>
      </c>
      <c r="N38" s="20">
        <f t="shared" si="74"/>
        <v>0.39600000000000002</v>
      </c>
      <c r="O38" s="31">
        <f t="shared" si="66"/>
        <v>0.75</v>
      </c>
      <c r="P38" s="2"/>
      <c r="Q38" s="2"/>
      <c r="R38" s="2"/>
      <c r="S38" s="2"/>
      <c r="T38" s="2"/>
      <c r="U38" s="2"/>
      <c r="V38" s="2"/>
      <c r="W38" s="2"/>
    </row>
    <row r="39" spans="2:23" x14ac:dyDescent="0.2">
      <c r="B39" s="165">
        <f t="shared" si="57"/>
        <v>0.65</v>
      </c>
      <c r="C39" s="64">
        <f t="shared" si="58"/>
        <v>0.42900000000000005</v>
      </c>
      <c r="D39" s="30">
        <f t="shared" si="67"/>
        <v>5.5770000000000008</v>
      </c>
      <c r="E39" s="20">
        <f t="shared" si="68"/>
        <v>0.42900000000000005</v>
      </c>
      <c r="F39" s="30">
        <f t="shared" si="60"/>
        <v>1.95</v>
      </c>
      <c r="G39" s="30">
        <f t="shared" si="69"/>
        <v>3.8610000000000007</v>
      </c>
      <c r="H39" s="20">
        <f t="shared" si="70"/>
        <v>0.42900000000000005</v>
      </c>
      <c r="I39" s="30">
        <f t="shared" si="62"/>
        <v>1.3499999999999999</v>
      </c>
      <c r="J39" s="30">
        <f t="shared" si="71"/>
        <v>2.5740000000000003</v>
      </c>
      <c r="K39" s="20">
        <f t="shared" si="72"/>
        <v>0.42900000000000005</v>
      </c>
      <c r="L39" s="30">
        <f t="shared" si="64"/>
        <v>0.89999999999999991</v>
      </c>
      <c r="M39" s="30">
        <f t="shared" si="73"/>
        <v>2.1450000000000005</v>
      </c>
      <c r="N39" s="20">
        <f t="shared" si="74"/>
        <v>0.42900000000000005</v>
      </c>
      <c r="O39" s="31">
        <f t="shared" si="66"/>
        <v>0.75</v>
      </c>
      <c r="P39" s="2"/>
      <c r="Q39" s="2"/>
      <c r="R39" s="2"/>
      <c r="S39" s="2"/>
      <c r="T39" s="2"/>
      <c r="U39" s="2"/>
      <c r="V39" s="2"/>
      <c r="W39" s="2"/>
    </row>
    <row r="40" spans="2:23" x14ac:dyDescent="0.2">
      <c r="B40" s="165">
        <f t="shared" si="57"/>
        <v>0.7</v>
      </c>
      <c r="C40" s="64">
        <f t="shared" si="58"/>
        <v>0.46199999999999997</v>
      </c>
      <c r="D40" s="30">
        <f t="shared" si="67"/>
        <v>6.0059999999999993</v>
      </c>
      <c r="E40" s="20">
        <f t="shared" si="68"/>
        <v>0.46199999999999997</v>
      </c>
      <c r="F40" s="30">
        <f t="shared" si="60"/>
        <v>1.95</v>
      </c>
      <c r="G40" s="30">
        <f t="shared" si="69"/>
        <v>4.1579999999999995</v>
      </c>
      <c r="H40" s="20">
        <f t="shared" si="70"/>
        <v>0.46199999999999997</v>
      </c>
      <c r="I40" s="30">
        <f t="shared" si="62"/>
        <v>1.3499999999999999</v>
      </c>
      <c r="J40" s="30">
        <f t="shared" si="71"/>
        <v>2.7719999999999998</v>
      </c>
      <c r="K40" s="20">
        <f t="shared" si="72"/>
        <v>0.46199999999999997</v>
      </c>
      <c r="L40" s="30">
        <f t="shared" si="64"/>
        <v>0.89999999999999991</v>
      </c>
      <c r="M40" s="30">
        <f t="shared" si="73"/>
        <v>2.3099999999999996</v>
      </c>
      <c r="N40" s="20">
        <f t="shared" si="74"/>
        <v>0.46199999999999997</v>
      </c>
      <c r="O40" s="31">
        <f t="shared" si="66"/>
        <v>0.75</v>
      </c>
      <c r="P40" s="2"/>
      <c r="Q40" s="2"/>
      <c r="R40" s="2"/>
      <c r="S40" s="2"/>
      <c r="T40" s="2"/>
      <c r="U40" s="2"/>
      <c r="V40" s="2"/>
      <c r="W40" s="2"/>
    </row>
    <row r="41" spans="2:23" x14ac:dyDescent="0.2">
      <c r="B41" s="165">
        <f t="shared" si="57"/>
        <v>0.75</v>
      </c>
      <c r="C41" s="64">
        <f t="shared" si="58"/>
        <v>0.495</v>
      </c>
      <c r="D41" s="30">
        <f t="shared" si="67"/>
        <v>6.4349999999999996</v>
      </c>
      <c r="E41" s="20">
        <f t="shared" si="68"/>
        <v>0.495</v>
      </c>
      <c r="F41" s="30">
        <f t="shared" si="60"/>
        <v>1.95</v>
      </c>
      <c r="G41" s="30">
        <f t="shared" si="69"/>
        <v>4.4550000000000001</v>
      </c>
      <c r="H41" s="20">
        <f t="shared" si="70"/>
        <v>0.495</v>
      </c>
      <c r="I41" s="30">
        <f t="shared" si="62"/>
        <v>1.3499999999999999</v>
      </c>
      <c r="J41" s="30">
        <f t="shared" si="71"/>
        <v>2.9699999999999998</v>
      </c>
      <c r="K41" s="20">
        <f t="shared" si="72"/>
        <v>0.495</v>
      </c>
      <c r="L41" s="30">
        <f t="shared" si="64"/>
        <v>0.89999999999999991</v>
      </c>
      <c r="M41" s="30">
        <f t="shared" si="73"/>
        <v>2.4750000000000001</v>
      </c>
      <c r="N41" s="20">
        <f t="shared" si="74"/>
        <v>0.495</v>
      </c>
      <c r="O41" s="31">
        <f t="shared" si="66"/>
        <v>0.75</v>
      </c>
      <c r="P41" s="2"/>
      <c r="Q41" s="2"/>
      <c r="R41" s="2"/>
      <c r="S41" s="2"/>
      <c r="T41" s="2"/>
      <c r="U41" s="2"/>
      <c r="V41" s="2"/>
      <c r="W41" s="2"/>
    </row>
    <row r="42" spans="2:23" x14ac:dyDescent="0.2">
      <c r="B42" s="165">
        <f t="shared" si="57"/>
        <v>0.8</v>
      </c>
      <c r="C42" s="64">
        <f t="shared" si="58"/>
        <v>0.52800000000000002</v>
      </c>
      <c r="D42" s="30">
        <f t="shared" si="59"/>
        <v>6.8640000000000008</v>
      </c>
      <c r="E42" s="20">
        <f t="shared" si="53"/>
        <v>0.52800000000000002</v>
      </c>
      <c r="F42" s="30">
        <f t="shared" si="60"/>
        <v>1.95</v>
      </c>
      <c r="G42" s="30">
        <f t="shared" si="61"/>
        <v>4.7520000000000007</v>
      </c>
      <c r="H42" s="20">
        <f t="shared" si="54"/>
        <v>0.52800000000000002</v>
      </c>
      <c r="I42" s="30">
        <f t="shared" si="62"/>
        <v>1.3499999999999999</v>
      </c>
      <c r="J42" s="30">
        <f t="shared" si="63"/>
        <v>3.1680000000000001</v>
      </c>
      <c r="K42" s="20">
        <f t="shared" si="55"/>
        <v>0.52800000000000002</v>
      </c>
      <c r="L42" s="30">
        <f t="shared" si="64"/>
        <v>0.89999999999999991</v>
      </c>
      <c r="M42" s="30">
        <f t="shared" si="65"/>
        <v>2.64</v>
      </c>
      <c r="N42" s="20">
        <f t="shared" si="56"/>
        <v>0.52800000000000002</v>
      </c>
      <c r="O42" s="31">
        <f t="shared" si="66"/>
        <v>0.75</v>
      </c>
      <c r="P42" s="2"/>
      <c r="Q42" s="2"/>
      <c r="R42" s="2"/>
      <c r="S42" s="2"/>
      <c r="T42" s="2"/>
      <c r="U42" s="2"/>
      <c r="V42" s="2"/>
      <c r="W42" s="2"/>
    </row>
    <row r="43" spans="2:23" x14ac:dyDescent="0.2">
      <c r="B43" s="165">
        <f t="shared" si="57"/>
        <v>0.85</v>
      </c>
      <c r="C43" s="64">
        <f t="shared" si="58"/>
        <v>0.56100000000000005</v>
      </c>
      <c r="D43" s="30">
        <f t="shared" si="59"/>
        <v>7.293000000000001</v>
      </c>
      <c r="E43" s="20">
        <f t="shared" si="53"/>
        <v>0.56100000000000005</v>
      </c>
      <c r="F43" s="30">
        <f t="shared" si="60"/>
        <v>1.95</v>
      </c>
      <c r="G43" s="30">
        <f t="shared" si="61"/>
        <v>5.0490000000000004</v>
      </c>
      <c r="H43" s="20">
        <f t="shared" si="54"/>
        <v>0.56100000000000005</v>
      </c>
      <c r="I43" s="30">
        <f t="shared" si="62"/>
        <v>1.3499999999999999</v>
      </c>
      <c r="J43" s="30">
        <f t="shared" si="63"/>
        <v>3.3660000000000005</v>
      </c>
      <c r="K43" s="20">
        <f t="shared" si="55"/>
        <v>0.56100000000000005</v>
      </c>
      <c r="L43" s="30">
        <f t="shared" si="64"/>
        <v>0.89999999999999991</v>
      </c>
      <c r="M43" s="30">
        <f t="shared" si="65"/>
        <v>2.8050000000000002</v>
      </c>
      <c r="N43" s="20">
        <f t="shared" si="56"/>
        <v>0.56100000000000005</v>
      </c>
      <c r="O43" s="31">
        <f t="shared" si="66"/>
        <v>0.75</v>
      </c>
      <c r="P43" s="2"/>
      <c r="Q43" s="2"/>
      <c r="R43" s="2"/>
      <c r="S43" s="2"/>
      <c r="T43" s="2"/>
      <c r="U43" s="2"/>
      <c r="V43" s="2"/>
      <c r="W43" s="2"/>
    </row>
    <row r="44" spans="2:23" x14ac:dyDescent="0.2">
      <c r="B44" s="165">
        <f t="shared" si="57"/>
        <v>0.9</v>
      </c>
      <c r="C44" s="64">
        <f t="shared" si="58"/>
        <v>0.59400000000000008</v>
      </c>
      <c r="D44" s="30">
        <f t="shared" si="59"/>
        <v>7.7220000000000013</v>
      </c>
      <c r="E44" s="20">
        <f t="shared" si="53"/>
        <v>0.59400000000000008</v>
      </c>
      <c r="F44" s="30">
        <f t="shared" si="60"/>
        <v>1.95</v>
      </c>
      <c r="G44" s="30">
        <f t="shared" si="61"/>
        <v>5.346000000000001</v>
      </c>
      <c r="H44" s="20">
        <f t="shared" si="54"/>
        <v>0.59400000000000008</v>
      </c>
      <c r="I44" s="30">
        <f t="shared" si="62"/>
        <v>1.3499999999999999</v>
      </c>
      <c r="J44" s="30">
        <f t="shared" si="63"/>
        <v>3.5640000000000005</v>
      </c>
      <c r="K44" s="20">
        <f t="shared" si="55"/>
        <v>0.59400000000000008</v>
      </c>
      <c r="L44" s="30">
        <f t="shared" si="64"/>
        <v>0.89999999999999991</v>
      </c>
      <c r="M44" s="30">
        <f t="shared" si="65"/>
        <v>2.9700000000000006</v>
      </c>
      <c r="N44" s="20">
        <f t="shared" si="56"/>
        <v>0.59400000000000008</v>
      </c>
      <c r="O44" s="31">
        <f t="shared" si="66"/>
        <v>0.75</v>
      </c>
      <c r="P44" s="2"/>
      <c r="Q44" s="2"/>
      <c r="R44" s="2"/>
      <c r="S44" s="2"/>
      <c r="T44" s="2"/>
      <c r="U44" s="2"/>
      <c r="V44" s="2"/>
      <c r="W44" s="2"/>
    </row>
    <row r="45" spans="2:23" x14ac:dyDescent="0.2">
      <c r="B45" s="165">
        <f t="shared" si="57"/>
        <v>0.95</v>
      </c>
      <c r="C45" s="64">
        <f t="shared" si="58"/>
        <v>0.627</v>
      </c>
      <c r="D45" s="30">
        <f t="shared" si="59"/>
        <v>8.1509999999999998</v>
      </c>
      <c r="E45" s="20">
        <f t="shared" si="53"/>
        <v>0.627</v>
      </c>
      <c r="F45" s="30">
        <f t="shared" si="60"/>
        <v>1.95</v>
      </c>
      <c r="G45" s="30">
        <f t="shared" si="61"/>
        <v>5.6429999999999998</v>
      </c>
      <c r="H45" s="20">
        <f t="shared" si="54"/>
        <v>0.627</v>
      </c>
      <c r="I45" s="30">
        <f t="shared" si="62"/>
        <v>1.3499999999999999</v>
      </c>
      <c r="J45" s="30">
        <f t="shared" si="63"/>
        <v>3.762</v>
      </c>
      <c r="K45" s="20">
        <f t="shared" si="55"/>
        <v>0.627</v>
      </c>
      <c r="L45" s="30">
        <f t="shared" si="64"/>
        <v>0.89999999999999991</v>
      </c>
      <c r="M45" s="30">
        <f t="shared" si="65"/>
        <v>3.1349999999999998</v>
      </c>
      <c r="N45" s="20">
        <f t="shared" si="56"/>
        <v>0.627</v>
      </c>
      <c r="O45" s="31">
        <f t="shared" si="66"/>
        <v>0.75</v>
      </c>
      <c r="P45" s="2"/>
      <c r="Q45" s="2"/>
      <c r="R45" s="2"/>
      <c r="S45" s="2"/>
      <c r="T45" s="2"/>
      <c r="U45" s="2"/>
      <c r="V45" s="2"/>
      <c r="W45" s="2"/>
    </row>
    <row r="46" spans="2:23" ht="13.5" thickBot="1" x14ac:dyDescent="0.25">
      <c r="B46" s="168">
        <f t="shared" si="57"/>
        <v>1</v>
      </c>
      <c r="C46" s="66">
        <f t="shared" si="58"/>
        <v>0.66</v>
      </c>
      <c r="D46" s="21">
        <f t="shared" si="59"/>
        <v>8.58</v>
      </c>
      <c r="E46" s="21">
        <f t="shared" si="53"/>
        <v>0.66</v>
      </c>
      <c r="F46" s="21">
        <f t="shared" si="60"/>
        <v>1.95</v>
      </c>
      <c r="G46" s="21">
        <f t="shared" si="61"/>
        <v>5.94</v>
      </c>
      <c r="H46" s="21">
        <f t="shared" si="54"/>
        <v>0.66</v>
      </c>
      <c r="I46" s="21">
        <f t="shared" si="62"/>
        <v>1.3499999999999999</v>
      </c>
      <c r="J46" s="21">
        <f t="shared" si="63"/>
        <v>3.96</v>
      </c>
      <c r="K46" s="21">
        <f t="shared" si="55"/>
        <v>0.66</v>
      </c>
      <c r="L46" s="21">
        <f t="shared" si="64"/>
        <v>0.89999999999999991</v>
      </c>
      <c r="M46" s="21">
        <f t="shared" si="65"/>
        <v>3.3000000000000003</v>
      </c>
      <c r="N46" s="21">
        <f t="shared" si="56"/>
        <v>0.66</v>
      </c>
      <c r="O46" s="18">
        <f t="shared" si="66"/>
        <v>0.75</v>
      </c>
      <c r="P46" s="2"/>
      <c r="Q46" s="2"/>
      <c r="R46" s="2"/>
      <c r="S46" s="2"/>
      <c r="T46" s="2"/>
      <c r="U46" s="2"/>
      <c r="V46" s="2"/>
      <c r="W46" s="2"/>
    </row>
    <row r="47" spans="2:23" x14ac:dyDescent="0.2">
      <c r="B47" s="2"/>
      <c r="C47" s="2"/>
      <c r="D47" s="2"/>
      <c r="E47" s="2"/>
      <c r="F47" s="2"/>
      <c r="G47" s="2"/>
      <c r="H47" s="2"/>
      <c r="I47" s="2"/>
      <c r="J47" s="2"/>
      <c r="K47" s="2"/>
      <c r="L47" s="2"/>
      <c r="M47" s="2"/>
      <c r="N47" s="2"/>
      <c r="O47" s="2"/>
      <c r="P47" s="2"/>
      <c r="Q47" s="2"/>
      <c r="R47" s="2"/>
      <c r="S47" s="2"/>
      <c r="T47" s="2"/>
      <c r="U47" s="2"/>
      <c r="V47" s="2"/>
      <c r="W47" s="2"/>
    </row>
    <row r="48" spans="2:23" x14ac:dyDescent="0.2">
      <c r="B48" s="2"/>
      <c r="C48" s="2"/>
      <c r="D48" s="2"/>
      <c r="E48" s="2"/>
      <c r="G48" s="8"/>
      <c r="H48" s="2"/>
      <c r="I48" s="2"/>
      <c r="J48" s="2"/>
      <c r="K48" s="8"/>
      <c r="L48" s="2"/>
      <c r="M48" s="2"/>
      <c r="N48" s="2"/>
      <c r="O48" s="6"/>
      <c r="P48" s="6"/>
      <c r="Q48" s="2"/>
      <c r="R48" s="2"/>
      <c r="S48" s="2"/>
      <c r="T48" s="2"/>
      <c r="U48" s="2"/>
      <c r="V48" s="2"/>
      <c r="W48" s="2"/>
    </row>
    <row r="49" spans="2:23" x14ac:dyDescent="0.2">
      <c r="B49" s="2"/>
      <c r="C49" s="2"/>
      <c r="D49" s="2"/>
      <c r="E49" s="2"/>
      <c r="F49" s="56"/>
      <c r="G49" s="57"/>
      <c r="H49" s="57"/>
      <c r="I49" s="57"/>
      <c r="J49" s="57"/>
      <c r="K49" s="57"/>
      <c r="L49" s="57"/>
      <c r="M49" s="57"/>
      <c r="N49" s="57"/>
      <c r="O49" s="57"/>
      <c r="P49" s="57"/>
      <c r="Q49" s="2"/>
      <c r="R49" s="2"/>
      <c r="S49" s="2"/>
      <c r="T49" s="2"/>
      <c r="U49" s="2"/>
      <c r="V49" s="2"/>
      <c r="W49" s="2"/>
    </row>
    <row r="50" spans="2:23" x14ac:dyDescent="0.2">
      <c r="B50" s="8" t="s">
        <v>51</v>
      </c>
      <c r="C50" s="2">
        <f>H4*0.95</f>
        <v>42.75</v>
      </c>
      <c r="D50" s="2">
        <f>H4*1.05</f>
        <v>47.25</v>
      </c>
      <c r="E50" s="8" t="s">
        <v>50</v>
      </c>
      <c r="F50" s="57"/>
      <c r="G50" s="57"/>
      <c r="H50" s="57"/>
      <c r="I50" s="57"/>
      <c r="J50" s="57"/>
      <c r="K50" s="57"/>
      <c r="L50" s="57"/>
      <c r="M50" s="57"/>
      <c r="N50" s="57"/>
      <c r="O50" s="57"/>
      <c r="P50" s="57"/>
      <c r="Q50" s="2"/>
      <c r="R50" s="2"/>
      <c r="S50" s="2"/>
      <c r="T50" s="2"/>
      <c r="U50" s="2"/>
      <c r="V50" s="2"/>
      <c r="W50" s="2"/>
    </row>
    <row r="51" spans="2:23" x14ac:dyDescent="0.2">
      <c r="B51" s="2"/>
      <c r="C51" s="2"/>
      <c r="D51" s="2"/>
      <c r="E51" s="2"/>
      <c r="F51" s="57"/>
      <c r="G51" s="57"/>
      <c r="H51" s="57"/>
      <c r="I51" s="57"/>
      <c r="J51" s="57"/>
      <c r="K51" s="57"/>
      <c r="L51" s="57"/>
      <c r="M51" s="57"/>
      <c r="N51" s="57"/>
      <c r="O51" s="57"/>
      <c r="P51" s="57"/>
      <c r="Q51" s="2"/>
      <c r="R51" s="2"/>
      <c r="S51" s="2"/>
      <c r="T51" s="2"/>
      <c r="U51" s="2"/>
      <c r="V51" s="2"/>
      <c r="W51" s="2"/>
    </row>
    <row r="52" spans="2:23" x14ac:dyDescent="0.2">
      <c r="B52" s="2"/>
      <c r="C52" s="2"/>
      <c r="D52" s="2"/>
      <c r="E52" s="2"/>
      <c r="F52" s="57"/>
      <c r="G52" s="57"/>
      <c r="H52" s="57"/>
      <c r="I52" s="57"/>
      <c r="J52" s="57"/>
      <c r="K52" s="57"/>
      <c r="L52" s="57"/>
      <c r="M52" s="57"/>
      <c r="N52" s="57"/>
      <c r="O52" s="57"/>
      <c r="P52" s="57"/>
      <c r="Q52" s="2"/>
      <c r="R52" s="2"/>
      <c r="S52" s="2"/>
      <c r="T52" s="2"/>
      <c r="U52" s="2"/>
      <c r="V52" s="2"/>
      <c r="W52" s="2"/>
    </row>
    <row r="53" spans="2:23" x14ac:dyDescent="0.2">
      <c r="B53" s="2"/>
      <c r="C53" s="2"/>
      <c r="D53" s="2"/>
      <c r="E53" s="2"/>
      <c r="F53" s="57"/>
      <c r="G53" s="57"/>
      <c r="H53" s="57"/>
      <c r="I53" s="57"/>
      <c r="J53" s="57"/>
      <c r="K53" s="57"/>
      <c r="L53" s="57"/>
      <c r="M53" s="57"/>
      <c r="N53" s="57"/>
      <c r="O53" s="57"/>
      <c r="P53" s="57"/>
      <c r="Q53" s="2"/>
      <c r="R53" s="2"/>
      <c r="S53" s="2"/>
      <c r="T53" s="2"/>
      <c r="U53" s="2"/>
      <c r="V53" s="2"/>
      <c r="W53" s="2"/>
    </row>
    <row r="54" spans="2:23" x14ac:dyDescent="0.2">
      <c r="B54" s="2"/>
      <c r="C54" s="2"/>
      <c r="D54" s="2"/>
      <c r="E54" s="2"/>
      <c r="F54" s="57"/>
      <c r="G54" s="57"/>
      <c r="H54" s="57"/>
      <c r="I54" s="57"/>
      <c r="J54" s="57"/>
      <c r="K54" s="57"/>
      <c r="L54" s="57"/>
      <c r="M54" s="57"/>
      <c r="N54" s="57"/>
      <c r="O54" s="57"/>
      <c r="P54" s="57"/>
      <c r="Q54" s="2"/>
      <c r="R54" s="2"/>
      <c r="S54" s="2"/>
      <c r="T54" s="2"/>
      <c r="U54" s="2"/>
      <c r="V54" s="2"/>
      <c r="W54" s="2"/>
    </row>
    <row r="55" spans="2:23" x14ac:dyDescent="0.2">
      <c r="B55" s="2"/>
      <c r="C55" s="2"/>
      <c r="D55" s="2"/>
      <c r="E55" s="2"/>
      <c r="F55" s="57"/>
      <c r="G55" s="57"/>
      <c r="H55" s="57"/>
      <c r="I55" s="57"/>
      <c r="J55" s="57"/>
      <c r="K55" s="57"/>
      <c r="L55" s="57"/>
      <c r="M55" s="57"/>
      <c r="N55" s="57"/>
      <c r="O55" s="57"/>
      <c r="P55" s="57"/>
      <c r="Q55" s="2"/>
      <c r="R55" s="2"/>
      <c r="S55" s="2"/>
      <c r="T55" s="2"/>
      <c r="U55" s="2"/>
      <c r="V55" s="2"/>
      <c r="W55" s="2"/>
    </row>
  </sheetData>
  <mergeCells count="33">
    <mergeCell ref="I6:M6"/>
    <mergeCell ref="J8:K8"/>
    <mergeCell ref="B6:C6"/>
    <mergeCell ref="D6:H6"/>
    <mergeCell ref="H7:H10"/>
    <mergeCell ref="B8:C8"/>
    <mergeCell ref="J7:K7"/>
    <mergeCell ref="L7:L10"/>
    <mergeCell ref="M7:M10"/>
    <mergeCell ref="E8:F8"/>
    <mergeCell ref="B7:C7"/>
    <mergeCell ref="E7:F7"/>
    <mergeCell ref="B9:C9"/>
    <mergeCell ref="E9:F9"/>
    <mergeCell ref="J9:K9"/>
    <mergeCell ref="G7:G10"/>
    <mergeCell ref="R7:R10"/>
    <mergeCell ref="T7:U7"/>
    <mergeCell ref="N6:R6"/>
    <mergeCell ref="S6:W6"/>
    <mergeCell ref="V7:V10"/>
    <mergeCell ref="W7:W10"/>
    <mergeCell ref="T8:U8"/>
    <mergeCell ref="T9:U9"/>
    <mergeCell ref="O8:P8"/>
    <mergeCell ref="O7:P7"/>
    <mergeCell ref="Q7:Q10"/>
    <mergeCell ref="O9:P9"/>
    <mergeCell ref="M30:O30"/>
    <mergeCell ref="B30:C30"/>
    <mergeCell ref="D30:F30"/>
    <mergeCell ref="G30:I30"/>
    <mergeCell ref="J30:L30"/>
  </mergeCells>
  <phoneticPr fontId="0" type="noConversion"/>
  <conditionalFormatting sqref="Q11:R25 G11:H25 L11:M25 V11:W25">
    <cfRule type="cellIs" dxfId="80" priority="1" stopIfTrue="1" operator="between">
      <formula>$P$5</formula>
      <formula>$T$5</formula>
    </cfRule>
  </conditionalFormatting>
  <conditionalFormatting sqref="C4:F5 M4:T5 G5:L5">
    <cfRule type="cellIs" dxfId="79" priority="2" stopIfTrue="1" operator="between">
      <formula>$P$5</formula>
      <formula>$T$5</formula>
    </cfRule>
  </conditionalFormatting>
  <conditionalFormatting sqref="H4">
    <cfRule type="expression" dxfId="78" priority="3" stopIfTrue="1">
      <formula>"&gt;0.95*$H$4"</formula>
    </cfRule>
  </conditionalFormatting>
  <conditionalFormatting sqref="D11:F25 I11:K25 N11:P25 S11:U25">
    <cfRule type="cellIs" dxfId="77" priority="4" stopIfTrue="1" operator="between">
      <formula>$C$50</formula>
      <formula>$D$50</formula>
    </cfRule>
  </conditionalFormatting>
  <printOptions horizontalCentered="1" verticalCentered="1"/>
  <pageMargins left="0.59055118110236227" right="0.59055118110236227" top="0.59055118110236227" bottom="0.74803149606299213" header="0.51181102362204722" footer="0.51181102362204722"/>
  <pageSetup paperSize="9" scale="86" orientation="landscape" r:id="rId1"/>
  <headerFooter alignWithMargins="0">
    <oddFooter>&amp;RPIB June 2015 Version 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Y47"/>
  <sheetViews>
    <sheetView zoomScaleNormal="100" workbookViewId="0"/>
  </sheetViews>
  <sheetFormatPr defaultRowHeight="12.75" x14ac:dyDescent="0.2"/>
  <cols>
    <col min="1" max="1" width="2.5703125" customWidth="1"/>
    <col min="2" max="4" width="12.42578125" customWidth="1"/>
    <col min="5" max="5" width="11.140625" customWidth="1"/>
    <col min="6" max="25" width="6.5703125" customWidth="1"/>
  </cols>
  <sheetData>
    <row r="1" spans="2:25" s="177" customFormat="1" ht="24.75" customHeight="1" x14ac:dyDescent="0.2">
      <c r="B1" s="114" t="s">
        <v>0</v>
      </c>
      <c r="C1" s="114"/>
      <c r="D1" s="114"/>
      <c r="E1" s="6"/>
      <c r="F1" s="6"/>
      <c r="G1" s="6"/>
      <c r="H1" s="6"/>
      <c r="I1" s="6"/>
      <c r="J1" s="6"/>
      <c r="K1" s="6"/>
      <c r="L1" s="6"/>
      <c r="M1" s="389" t="s">
        <v>141</v>
      </c>
      <c r="N1" s="390"/>
      <c r="O1" s="390"/>
      <c r="P1" s="390"/>
      <c r="Q1" s="390"/>
      <c r="R1" s="390"/>
      <c r="S1" s="390"/>
      <c r="T1" s="390"/>
      <c r="U1" s="390"/>
      <c r="V1" s="390"/>
      <c r="W1" s="390"/>
      <c r="X1" s="390"/>
      <c r="Y1" s="390"/>
    </row>
    <row r="2" spans="2:25" s="177" customFormat="1" ht="24.75" customHeight="1" x14ac:dyDescent="0.2">
      <c r="B2" s="178" t="s">
        <v>99</v>
      </c>
      <c r="C2" s="178"/>
      <c r="D2" s="178"/>
      <c r="E2" s="6"/>
      <c r="H2" s="6"/>
      <c r="I2" s="6"/>
      <c r="J2" s="116"/>
      <c r="K2" s="6"/>
      <c r="M2" s="390"/>
      <c r="N2" s="390"/>
      <c r="O2" s="390"/>
      <c r="P2" s="390"/>
      <c r="Q2" s="390"/>
      <c r="R2" s="390"/>
      <c r="S2" s="390"/>
      <c r="T2" s="390"/>
      <c r="U2" s="390"/>
      <c r="V2" s="390"/>
      <c r="W2" s="390"/>
      <c r="X2" s="390"/>
      <c r="Y2" s="390"/>
    </row>
    <row r="3" spans="2:25" s="119" customFormat="1" ht="24.75" customHeight="1" x14ac:dyDescent="0.2">
      <c r="B3" s="116"/>
      <c r="C3" s="116"/>
      <c r="D3" s="116"/>
      <c r="E3" s="116"/>
      <c r="F3" s="116"/>
      <c r="G3" s="116" t="s">
        <v>138</v>
      </c>
      <c r="H3" s="116"/>
      <c r="I3" s="172"/>
      <c r="J3" s="116"/>
      <c r="K3" s="116"/>
      <c r="M3" s="390"/>
      <c r="N3" s="390"/>
      <c r="O3" s="390"/>
      <c r="P3" s="390"/>
      <c r="Q3" s="390"/>
      <c r="R3" s="390"/>
      <c r="S3" s="390"/>
      <c r="T3" s="390"/>
      <c r="U3" s="390"/>
      <c r="V3" s="390"/>
      <c r="W3" s="390"/>
      <c r="X3" s="390"/>
      <c r="Y3" s="390"/>
    </row>
    <row r="4" spans="2:25" s="177" customFormat="1" ht="24.75" customHeight="1" x14ac:dyDescent="0.2">
      <c r="B4" s="114"/>
      <c r="C4" s="114"/>
      <c r="D4" s="114"/>
      <c r="E4" s="117"/>
      <c r="F4" s="25"/>
      <c r="G4" s="118" t="s">
        <v>27</v>
      </c>
      <c r="H4" s="116"/>
      <c r="I4" s="163">
        <v>45</v>
      </c>
      <c r="J4" s="116" t="s">
        <v>50</v>
      </c>
      <c r="M4" s="390"/>
      <c r="N4" s="390"/>
      <c r="O4" s="390"/>
      <c r="P4" s="390"/>
      <c r="Q4" s="390"/>
      <c r="R4" s="390"/>
      <c r="S4" s="390"/>
      <c r="T4" s="390"/>
      <c r="U4" s="390"/>
      <c r="V4" s="390"/>
      <c r="W4" s="390"/>
      <c r="X4" s="390"/>
      <c r="Y4" s="390"/>
    </row>
    <row r="5" spans="2:25" ht="20.100000000000001" customHeight="1" thickBot="1" x14ac:dyDescent="0.25">
      <c r="B5" s="6"/>
      <c r="C5" s="6"/>
      <c r="D5" s="6"/>
      <c r="E5" s="25"/>
      <c r="F5" s="25"/>
      <c r="G5" s="25"/>
      <c r="H5" s="25"/>
      <c r="I5" s="25"/>
      <c r="J5" s="5"/>
      <c r="K5" s="5"/>
      <c r="L5" s="5"/>
      <c r="M5" s="5"/>
      <c r="N5" s="5"/>
      <c r="O5" s="5"/>
      <c r="P5" s="5"/>
      <c r="Q5" s="5"/>
      <c r="R5" s="10"/>
      <c r="S5" s="10"/>
      <c r="T5" s="10"/>
      <c r="U5" s="10"/>
      <c r="V5" s="10"/>
      <c r="W5" s="11"/>
      <c r="X5" s="11"/>
      <c r="Y5" s="6"/>
    </row>
    <row r="6" spans="2:25" ht="20.100000000000001" customHeight="1" x14ac:dyDescent="0.2">
      <c r="B6" s="375" t="s">
        <v>1</v>
      </c>
      <c r="C6" s="391"/>
      <c r="D6" s="391"/>
      <c r="E6" s="376"/>
      <c r="F6" s="377" t="s">
        <v>17</v>
      </c>
      <c r="G6" s="378"/>
      <c r="H6" s="378"/>
      <c r="I6" s="379"/>
      <c r="J6" s="380"/>
      <c r="K6" s="371" t="s">
        <v>16</v>
      </c>
      <c r="L6" s="372"/>
      <c r="M6" s="372"/>
      <c r="N6" s="373"/>
      <c r="O6" s="374"/>
      <c r="P6" s="360" t="s">
        <v>18</v>
      </c>
      <c r="Q6" s="361"/>
      <c r="R6" s="361"/>
      <c r="S6" s="362"/>
      <c r="T6" s="363"/>
      <c r="U6" s="364" t="s">
        <v>19</v>
      </c>
      <c r="V6" s="361"/>
      <c r="W6" s="361"/>
      <c r="X6" s="362"/>
      <c r="Y6" s="363"/>
    </row>
    <row r="7" spans="2:25" ht="20.100000000000001" customHeight="1" x14ac:dyDescent="0.2">
      <c r="B7" s="384" t="s">
        <v>2</v>
      </c>
      <c r="C7" s="392"/>
      <c r="D7" s="392"/>
      <c r="E7" s="382"/>
      <c r="F7" s="36">
        <f>Speeds!D16</f>
        <v>18</v>
      </c>
      <c r="G7" s="358" t="s">
        <v>21</v>
      </c>
      <c r="H7" s="359"/>
      <c r="I7" s="387" t="s">
        <v>97</v>
      </c>
      <c r="J7" s="381" t="s">
        <v>23</v>
      </c>
      <c r="K7" s="19">
        <f>Speeds!D19</f>
        <v>11</v>
      </c>
      <c r="L7" s="358" t="s">
        <v>21</v>
      </c>
      <c r="M7" s="359"/>
      <c r="N7" s="365" t="str">
        <f>I7</f>
        <v>Up Time (mins after Leg 1)</v>
      </c>
      <c r="O7" s="355" t="s">
        <v>23</v>
      </c>
      <c r="P7" s="9">
        <f>Speeds!D22</f>
        <v>9.5</v>
      </c>
      <c r="Q7" s="358" t="s">
        <v>21</v>
      </c>
      <c r="R7" s="359"/>
      <c r="S7" s="365" t="str">
        <f>I7</f>
        <v>Up Time (mins after Leg 1)</v>
      </c>
      <c r="T7" s="355" t="s">
        <v>23</v>
      </c>
      <c r="U7" s="9">
        <f>Speeds!D25</f>
        <v>10</v>
      </c>
      <c r="V7" s="358" t="s">
        <v>21</v>
      </c>
      <c r="W7" s="359"/>
      <c r="X7" s="365" t="str">
        <f>I7</f>
        <v>Up Time (mins after Leg 1)</v>
      </c>
      <c r="Y7" s="355" t="s">
        <v>23</v>
      </c>
    </row>
    <row r="8" spans="2:25" ht="20.100000000000001" customHeight="1" x14ac:dyDescent="0.2">
      <c r="B8" s="384" t="s">
        <v>3</v>
      </c>
      <c r="C8" s="392"/>
      <c r="D8" s="392"/>
      <c r="E8" s="382"/>
      <c r="F8" s="22">
        <f>Speeds!D17</f>
        <v>11</v>
      </c>
      <c r="G8" s="385" t="s">
        <v>21</v>
      </c>
      <c r="H8" s="386"/>
      <c r="I8" s="388"/>
      <c r="J8" s="382"/>
      <c r="K8" s="19">
        <f>Speeds!D20</f>
        <v>8.5</v>
      </c>
      <c r="L8" s="367" t="s">
        <v>21</v>
      </c>
      <c r="M8" s="368"/>
      <c r="N8" s="366"/>
      <c r="O8" s="356"/>
      <c r="P8" s="9">
        <f>Speeds!D23</f>
        <v>6.5</v>
      </c>
      <c r="Q8" s="367" t="s">
        <v>21</v>
      </c>
      <c r="R8" s="368"/>
      <c r="S8" s="366"/>
      <c r="T8" s="356"/>
      <c r="U8" s="9">
        <f>Speeds!D26</f>
        <v>6</v>
      </c>
      <c r="V8" s="367" t="s">
        <v>21</v>
      </c>
      <c r="W8" s="368"/>
      <c r="X8" s="366"/>
      <c r="Y8" s="356"/>
    </row>
    <row r="9" spans="2:25" ht="20.100000000000001" customHeight="1" thickBot="1" x14ac:dyDescent="0.25">
      <c r="B9" s="393" t="s">
        <v>4</v>
      </c>
      <c r="C9" s="394"/>
      <c r="D9" s="394"/>
      <c r="E9" s="395"/>
      <c r="F9" s="22">
        <f>Speeds!D18</f>
        <v>8</v>
      </c>
      <c r="G9" s="385" t="s">
        <v>21</v>
      </c>
      <c r="H9" s="386"/>
      <c r="I9" s="388"/>
      <c r="J9" s="382"/>
      <c r="K9" s="19">
        <f>Speeds!D21</f>
        <v>6.5</v>
      </c>
      <c r="L9" s="369" t="s">
        <v>21</v>
      </c>
      <c r="M9" s="370"/>
      <c r="N9" s="366"/>
      <c r="O9" s="356"/>
      <c r="P9" s="9">
        <f>Speeds!D24</f>
        <v>5</v>
      </c>
      <c r="Q9" s="369" t="s">
        <v>21</v>
      </c>
      <c r="R9" s="370"/>
      <c r="S9" s="366"/>
      <c r="T9" s="356"/>
      <c r="U9" s="19">
        <f>Speeds!D27</f>
        <v>4.5</v>
      </c>
      <c r="V9" s="369" t="s">
        <v>21</v>
      </c>
      <c r="W9" s="370"/>
      <c r="X9" s="366"/>
      <c r="Y9" s="356"/>
    </row>
    <row r="10" spans="2:25" ht="30" customHeight="1" thickBot="1" x14ac:dyDescent="0.25">
      <c r="B10" s="296" t="s">
        <v>95</v>
      </c>
      <c r="C10" s="296" t="s">
        <v>128</v>
      </c>
      <c r="D10" s="297" t="s">
        <v>142</v>
      </c>
      <c r="E10" s="297" t="s">
        <v>143</v>
      </c>
      <c r="F10" s="240" t="s">
        <v>70</v>
      </c>
      <c r="G10" s="122" t="s">
        <v>71</v>
      </c>
      <c r="H10" s="122" t="s">
        <v>72</v>
      </c>
      <c r="I10" s="388"/>
      <c r="J10" s="383"/>
      <c r="K10" s="123" t="s">
        <v>70</v>
      </c>
      <c r="L10" s="122" t="s">
        <v>71</v>
      </c>
      <c r="M10" s="122" t="s">
        <v>72</v>
      </c>
      <c r="N10" s="366"/>
      <c r="O10" s="357"/>
      <c r="P10" s="123" t="s">
        <v>70</v>
      </c>
      <c r="Q10" s="122" t="s">
        <v>71</v>
      </c>
      <c r="R10" s="122" t="s">
        <v>72</v>
      </c>
      <c r="S10" s="366"/>
      <c r="T10" s="357"/>
      <c r="U10" s="123" t="s">
        <v>70</v>
      </c>
      <c r="V10" s="122" t="s">
        <v>71</v>
      </c>
      <c r="W10" s="122" t="s">
        <v>72</v>
      </c>
      <c r="X10" s="366"/>
      <c r="Y10" s="357"/>
    </row>
    <row r="11" spans="2:25" s="177" customFormat="1" ht="20.100000000000001" customHeight="1" x14ac:dyDescent="0.2">
      <c r="B11" s="174">
        <v>0.4</v>
      </c>
      <c r="C11" s="239">
        <f>MROUND(B11*1852,5)</f>
        <v>740</v>
      </c>
      <c r="D11" s="298">
        <f t="shared" ref="D11:D21" si="0">B11*0.75</f>
        <v>0.30000000000000004</v>
      </c>
      <c r="E11" s="302">
        <f>MROUND(D11*1852,5)</f>
        <v>555</v>
      </c>
      <c r="F11" s="39">
        <f t="shared" ref="F11:F21" si="1">$B11*$F$7+J11+I11+F28+J11+H28</f>
        <v>23.488</v>
      </c>
      <c r="G11" s="40">
        <f t="shared" ref="G11:G21" si="2">F11+I11+J11</f>
        <v>32.188000000000002</v>
      </c>
      <c r="H11" s="40">
        <f t="shared" ref="H11:H21" si="3">G11+I11+J11</f>
        <v>40.888000000000005</v>
      </c>
      <c r="I11" s="40">
        <f t="shared" ref="I11:I21" si="4">D11*$F$7</f>
        <v>5.4</v>
      </c>
      <c r="J11" s="41">
        <f t="shared" ref="J11:J21" si="5">D11*$F$8</f>
        <v>3.3000000000000007</v>
      </c>
      <c r="K11" s="39">
        <f t="shared" ref="K11:K21" si="6">B11*$K$7+O11+N11+I28+O11+K28</f>
        <v>16.284000000000002</v>
      </c>
      <c r="L11" s="40">
        <f t="shared" ref="L11:L21" si="7">K11+N11+O11</f>
        <v>22.134000000000004</v>
      </c>
      <c r="M11" s="40">
        <f t="shared" ref="M11:M21" si="8">L11+N11+O11</f>
        <v>27.984000000000005</v>
      </c>
      <c r="N11" s="40">
        <f t="shared" ref="N11:N21" si="9">D11*$K$7</f>
        <v>3.3000000000000007</v>
      </c>
      <c r="O11" s="41">
        <f t="shared" ref="O11:O21" si="10">D11*$K$8</f>
        <v>2.5500000000000003</v>
      </c>
      <c r="P11" s="39">
        <f t="shared" ref="P11:P21" si="11">B11*$P$7+T11+S11+L28+T11+N28</f>
        <v>13.23</v>
      </c>
      <c r="Q11" s="40">
        <f t="shared" ref="Q11:Q21" si="12">P11+S11+T11</f>
        <v>18.03</v>
      </c>
      <c r="R11" s="40">
        <f t="shared" ref="R11:R21" si="13">Q11+S11+T11</f>
        <v>22.830000000000002</v>
      </c>
      <c r="S11" s="40">
        <f t="shared" ref="S11:S21" si="14">D11*$P$7</f>
        <v>2.8500000000000005</v>
      </c>
      <c r="T11" s="41">
        <f t="shared" ref="T11:T21" si="15">D11*$P$8</f>
        <v>1.9500000000000002</v>
      </c>
      <c r="U11" s="39">
        <f t="shared" ref="U11:U21" si="16">B11*$U$7+Y11+X11+O28+Y11+Q28</f>
        <v>13.012</v>
      </c>
      <c r="V11" s="40">
        <f t="shared" ref="V11:V21" si="17">U11+X11+Y11</f>
        <v>17.812000000000001</v>
      </c>
      <c r="W11" s="40">
        <f t="shared" ref="W11:W21" si="18">V11+X11+Y11</f>
        <v>22.612000000000002</v>
      </c>
      <c r="X11" s="42">
        <f t="shared" ref="X11:X21" si="19">D11*$U$7</f>
        <v>3.0000000000000004</v>
      </c>
      <c r="Y11" s="43">
        <f t="shared" ref="Y11:Y21" si="20">D11*$U$8</f>
        <v>1.8000000000000003</v>
      </c>
    </row>
    <row r="12" spans="2:25" s="177" customFormat="1" ht="20.100000000000001" customHeight="1" x14ac:dyDescent="0.2">
      <c r="B12" s="175">
        <v>0.5</v>
      </c>
      <c r="C12" s="234">
        <f t="shared" ref="C12:C21" si="21">MROUND(B12*1852,5)</f>
        <v>925</v>
      </c>
      <c r="D12" s="299">
        <f t="shared" si="0"/>
        <v>0.375</v>
      </c>
      <c r="E12" s="303">
        <f t="shared" ref="E12:E21" si="22">MROUND(D12*1852,5)</f>
        <v>695</v>
      </c>
      <c r="F12" s="44">
        <f t="shared" si="1"/>
        <v>29.36</v>
      </c>
      <c r="G12" s="45">
        <f t="shared" si="2"/>
        <v>40.234999999999999</v>
      </c>
      <c r="H12" s="45">
        <f t="shared" si="3"/>
        <v>51.11</v>
      </c>
      <c r="I12" s="45">
        <f t="shared" si="4"/>
        <v>6.75</v>
      </c>
      <c r="J12" s="46">
        <f t="shared" si="5"/>
        <v>4.125</v>
      </c>
      <c r="K12" s="44">
        <f t="shared" si="6"/>
        <v>20.355000000000004</v>
      </c>
      <c r="L12" s="45">
        <f t="shared" si="7"/>
        <v>27.667500000000004</v>
      </c>
      <c r="M12" s="45">
        <f t="shared" si="8"/>
        <v>34.980000000000004</v>
      </c>
      <c r="N12" s="45">
        <f t="shared" si="9"/>
        <v>4.125</v>
      </c>
      <c r="O12" s="46">
        <f t="shared" si="10"/>
        <v>3.1875</v>
      </c>
      <c r="P12" s="44">
        <f t="shared" si="11"/>
        <v>16.537500000000001</v>
      </c>
      <c r="Q12" s="45">
        <f t="shared" si="12"/>
        <v>22.537500000000001</v>
      </c>
      <c r="R12" s="45">
        <f t="shared" si="13"/>
        <v>28.537500000000001</v>
      </c>
      <c r="S12" s="45">
        <f t="shared" si="14"/>
        <v>3.5625</v>
      </c>
      <c r="T12" s="46">
        <f t="shared" si="15"/>
        <v>2.4375</v>
      </c>
      <c r="U12" s="44">
        <f t="shared" si="16"/>
        <v>16.265000000000001</v>
      </c>
      <c r="V12" s="45">
        <f t="shared" si="17"/>
        <v>22.265000000000001</v>
      </c>
      <c r="W12" s="45">
        <f t="shared" si="18"/>
        <v>28.265000000000001</v>
      </c>
      <c r="X12" s="47">
        <f t="shared" si="19"/>
        <v>3.75</v>
      </c>
      <c r="Y12" s="48">
        <f t="shared" si="20"/>
        <v>2.25</v>
      </c>
    </row>
    <row r="13" spans="2:25" s="177" customFormat="1" ht="20.100000000000001" customHeight="1" x14ac:dyDescent="0.2">
      <c r="B13" s="175">
        <v>0.6</v>
      </c>
      <c r="C13" s="234">
        <f t="shared" si="21"/>
        <v>1110</v>
      </c>
      <c r="D13" s="299">
        <f t="shared" si="0"/>
        <v>0.44999999999999996</v>
      </c>
      <c r="E13" s="303">
        <f t="shared" si="22"/>
        <v>835</v>
      </c>
      <c r="F13" s="44">
        <f t="shared" si="1"/>
        <v>35.231999999999999</v>
      </c>
      <c r="G13" s="45">
        <f t="shared" si="2"/>
        <v>48.281999999999996</v>
      </c>
      <c r="H13" s="45">
        <f t="shared" si="3"/>
        <v>61.331999999999994</v>
      </c>
      <c r="I13" s="45">
        <f t="shared" si="4"/>
        <v>8.1</v>
      </c>
      <c r="J13" s="46">
        <f t="shared" si="5"/>
        <v>4.9499999999999993</v>
      </c>
      <c r="K13" s="44">
        <f t="shared" si="6"/>
        <v>24.425999999999998</v>
      </c>
      <c r="L13" s="45">
        <f t="shared" si="7"/>
        <v>33.201000000000001</v>
      </c>
      <c r="M13" s="45">
        <f t="shared" si="8"/>
        <v>41.975999999999999</v>
      </c>
      <c r="N13" s="45">
        <f t="shared" si="9"/>
        <v>4.9499999999999993</v>
      </c>
      <c r="O13" s="46">
        <f t="shared" si="10"/>
        <v>3.8249999999999997</v>
      </c>
      <c r="P13" s="44">
        <f t="shared" si="11"/>
        <v>19.844999999999999</v>
      </c>
      <c r="Q13" s="45">
        <f t="shared" si="12"/>
        <v>27.044999999999998</v>
      </c>
      <c r="R13" s="45">
        <f t="shared" si="13"/>
        <v>34.244999999999997</v>
      </c>
      <c r="S13" s="45">
        <f t="shared" si="14"/>
        <v>4.2749999999999995</v>
      </c>
      <c r="T13" s="46">
        <f t="shared" si="15"/>
        <v>2.9249999999999998</v>
      </c>
      <c r="U13" s="44">
        <f t="shared" si="16"/>
        <v>19.518000000000001</v>
      </c>
      <c r="V13" s="45">
        <f t="shared" si="17"/>
        <v>26.718</v>
      </c>
      <c r="W13" s="45">
        <f t="shared" si="18"/>
        <v>33.917999999999999</v>
      </c>
      <c r="X13" s="47">
        <f t="shared" si="19"/>
        <v>4.5</v>
      </c>
      <c r="Y13" s="48">
        <f t="shared" si="20"/>
        <v>2.6999999999999997</v>
      </c>
    </row>
    <row r="14" spans="2:25" s="177" customFormat="1" ht="20.100000000000001" customHeight="1" x14ac:dyDescent="0.2">
      <c r="B14" s="175">
        <v>0.7</v>
      </c>
      <c r="C14" s="234">
        <f t="shared" si="21"/>
        <v>1295</v>
      </c>
      <c r="D14" s="299">
        <f t="shared" si="0"/>
        <v>0.52499999999999991</v>
      </c>
      <c r="E14" s="303">
        <f t="shared" si="22"/>
        <v>970</v>
      </c>
      <c r="F14" s="44">
        <f t="shared" si="1"/>
        <v>41.103999999999999</v>
      </c>
      <c r="G14" s="45">
        <f t="shared" si="2"/>
        <v>56.329000000000001</v>
      </c>
      <c r="H14" s="45">
        <f t="shared" si="3"/>
        <v>71.554000000000002</v>
      </c>
      <c r="I14" s="45">
        <f t="shared" si="4"/>
        <v>9.4499999999999993</v>
      </c>
      <c r="J14" s="46">
        <f t="shared" si="5"/>
        <v>5.7749999999999986</v>
      </c>
      <c r="K14" s="44">
        <f t="shared" si="6"/>
        <v>28.496999999999996</v>
      </c>
      <c r="L14" s="45">
        <f t="shared" si="7"/>
        <v>38.73449999999999</v>
      </c>
      <c r="M14" s="45">
        <f t="shared" si="8"/>
        <v>48.971999999999987</v>
      </c>
      <c r="N14" s="45">
        <f t="shared" si="9"/>
        <v>5.7749999999999986</v>
      </c>
      <c r="O14" s="46">
        <f t="shared" si="10"/>
        <v>4.4624999999999995</v>
      </c>
      <c r="P14" s="44">
        <f t="shared" si="11"/>
        <v>23.152499999999996</v>
      </c>
      <c r="Q14" s="45">
        <f t="shared" si="12"/>
        <v>31.552499999999995</v>
      </c>
      <c r="R14" s="45">
        <f t="shared" si="13"/>
        <v>39.952499999999993</v>
      </c>
      <c r="S14" s="45">
        <f t="shared" si="14"/>
        <v>4.9874999999999989</v>
      </c>
      <c r="T14" s="46">
        <f t="shared" si="15"/>
        <v>3.4124999999999996</v>
      </c>
      <c r="U14" s="44">
        <f t="shared" si="16"/>
        <v>22.771000000000001</v>
      </c>
      <c r="V14" s="45">
        <f t="shared" si="17"/>
        <v>31.170999999999999</v>
      </c>
      <c r="W14" s="45">
        <f t="shared" si="18"/>
        <v>39.570999999999998</v>
      </c>
      <c r="X14" s="47">
        <f t="shared" si="19"/>
        <v>5.2499999999999991</v>
      </c>
      <c r="Y14" s="48">
        <f t="shared" si="20"/>
        <v>3.1499999999999995</v>
      </c>
    </row>
    <row r="15" spans="2:25" s="177" customFormat="1" ht="20.100000000000001" customHeight="1" x14ac:dyDescent="0.2">
      <c r="B15" s="175">
        <v>0.8</v>
      </c>
      <c r="C15" s="234">
        <f t="shared" si="21"/>
        <v>1480</v>
      </c>
      <c r="D15" s="299">
        <f t="shared" si="0"/>
        <v>0.60000000000000009</v>
      </c>
      <c r="E15" s="303">
        <f t="shared" si="22"/>
        <v>1110</v>
      </c>
      <c r="F15" s="44">
        <f t="shared" si="1"/>
        <v>46.975999999999999</v>
      </c>
      <c r="G15" s="45">
        <f t="shared" si="2"/>
        <v>64.376000000000005</v>
      </c>
      <c r="H15" s="45">
        <f t="shared" si="3"/>
        <v>81.77600000000001</v>
      </c>
      <c r="I15" s="45">
        <f t="shared" si="4"/>
        <v>10.8</v>
      </c>
      <c r="J15" s="46">
        <f t="shared" si="5"/>
        <v>6.6000000000000014</v>
      </c>
      <c r="K15" s="44">
        <f t="shared" si="6"/>
        <v>32.568000000000005</v>
      </c>
      <c r="L15" s="45">
        <f t="shared" si="7"/>
        <v>44.268000000000008</v>
      </c>
      <c r="M15" s="45">
        <f t="shared" si="8"/>
        <v>55.968000000000011</v>
      </c>
      <c r="N15" s="45">
        <f t="shared" si="9"/>
        <v>6.6000000000000014</v>
      </c>
      <c r="O15" s="46">
        <f t="shared" si="10"/>
        <v>5.1000000000000005</v>
      </c>
      <c r="P15" s="44">
        <f t="shared" si="11"/>
        <v>26.46</v>
      </c>
      <c r="Q15" s="45">
        <f t="shared" si="12"/>
        <v>36.06</v>
      </c>
      <c r="R15" s="45">
        <f t="shared" si="13"/>
        <v>45.660000000000004</v>
      </c>
      <c r="S15" s="45">
        <f t="shared" si="14"/>
        <v>5.7000000000000011</v>
      </c>
      <c r="T15" s="46">
        <f t="shared" si="15"/>
        <v>3.9000000000000004</v>
      </c>
      <c r="U15" s="44">
        <f t="shared" si="16"/>
        <v>26.024000000000001</v>
      </c>
      <c r="V15" s="45">
        <f t="shared" si="17"/>
        <v>35.624000000000002</v>
      </c>
      <c r="W15" s="45">
        <f t="shared" si="18"/>
        <v>45.224000000000004</v>
      </c>
      <c r="X15" s="47">
        <f t="shared" si="19"/>
        <v>6.0000000000000009</v>
      </c>
      <c r="Y15" s="48">
        <f t="shared" si="20"/>
        <v>3.6000000000000005</v>
      </c>
    </row>
    <row r="16" spans="2:25" s="177" customFormat="1" ht="20.100000000000001" customHeight="1" x14ac:dyDescent="0.2">
      <c r="B16" s="175">
        <v>0.9</v>
      </c>
      <c r="C16" s="234">
        <f t="shared" si="21"/>
        <v>1665</v>
      </c>
      <c r="D16" s="235">
        <f t="shared" si="0"/>
        <v>0.67500000000000004</v>
      </c>
      <c r="E16" s="303">
        <f t="shared" si="22"/>
        <v>1250</v>
      </c>
      <c r="F16" s="106">
        <f t="shared" si="1"/>
        <v>52.847999999999999</v>
      </c>
      <c r="G16" s="107">
        <f t="shared" si="2"/>
        <v>72.423000000000002</v>
      </c>
      <c r="H16" s="107">
        <f t="shared" si="3"/>
        <v>91.998000000000005</v>
      </c>
      <c r="I16" s="107">
        <f t="shared" si="4"/>
        <v>12.15</v>
      </c>
      <c r="J16" s="108">
        <f t="shared" si="5"/>
        <v>7.4250000000000007</v>
      </c>
      <c r="K16" s="106">
        <f t="shared" si="6"/>
        <v>36.638999999999996</v>
      </c>
      <c r="L16" s="107">
        <f t="shared" si="7"/>
        <v>49.80149999999999</v>
      </c>
      <c r="M16" s="107">
        <f t="shared" si="8"/>
        <v>62.963999999999984</v>
      </c>
      <c r="N16" s="107">
        <f t="shared" si="9"/>
        <v>7.4250000000000007</v>
      </c>
      <c r="O16" s="108">
        <f t="shared" si="10"/>
        <v>5.7375000000000007</v>
      </c>
      <c r="P16" s="106">
        <f t="shared" si="11"/>
        <v>29.767500000000002</v>
      </c>
      <c r="Q16" s="107">
        <f t="shared" si="12"/>
        <v>40.567500000000003</v>
      </c>
      <c r="R16" s="107">
        <f t="shared" si="13"/>
        <v>51.367500000000007</v>
      </c>
      <c r="S16" s="107">
        <f t="shared" si="14"/>
        <v>6.4125000000000005</v>
      </c>
      <c r="T16" s="108">
        <f t="shared" si="15"/>
        <v>4.3875000000000002</v>
      </c>
      <c r="U16" s="106">
        <f t="shared" si="16"/>
        <v>29.277000000000001</v>
      </c>
      <c r="V16" s="107">
        <f t="shared" si="17"/>
        <v>40.076999999999998</v>
      </c>
      <c r="W16" s="107">
        <f t="shared" si="18"/>
        <v>50.876999999999995</v>
      </c>
      <c r="X16" s="109">
        <f t="shared" si="19"/>
        <v>6.75</v>
      </c>
      <c r="Y16" s="110">
        <f t="shared" si="20"/>
        <v>4.0500000000000007</v>
      </c>
    </row>
    <row r="17" spans="2:25" s="177" customFormat="1" ht="20.100000000000001" customHeight="1" x14ac:dyDescent="0.2">
      <c r="B17" s="175">
        <v>1</v>
      </c>
      <c r="C17" s="234">
        <f t="shared" si="21"/>
        <v>1850</v>
      </c>
      <c r="D17" s="235">
        <f t="shared" si="0"/>
        <v>0.75</v>
      </c>
      <c r="E17" s="303">
        <f t="shared" si="22"/>
        <v>1390</v>
      </c>
      <c r="F17" s="106">
        <f t="shared" si="1"/>
        <v>58.72</v>
      </c>
      <c r="G17" s="107">
        <f t="shared" si="2"/>
        <v>80.47</v>
      </c>
      <c r="H17" s="107">
        <f t="shared" si="3"/>
        <v>102.22</v>
      </c>
      <c r="I17" s="107">
        <f t="shared" si="4"/>
        <v>13.5</v>
      </c>
      <c r="J17" s="108">
        <f t="shared" si="5"/>
        <v>8.25</v>
      </c>
      <c r="K17" s="106">
        <f t="shared" si="6"/>
        <v>40.710000000000008</v>
      </c>
      <c r="L17" s="107">
        <f t="shared" si="7"/>
        <v>55.335000000000008</v>
      </c>
      <c r="M17" s="107">
        <f t="shared" si="8"/>
        <v>69.960000000000008</v>
      </c>
      <c r="N17" s="107">
        <f t="shared" si="9"/>
        <v>8.25</v>
      </c>
      <c r="O17" s="108">
        <f t="shared" si="10"/>
        <v>6.375</v>
      </c>
      <c r="P17" s="106">
        <f t="shared" si="11"/>
        <v>33.075000000000003</v>
      </c>
      <c r="Q17" s="107">
        <f t="shared" si="12"/>
        <v>45.075000000000003</v>
      </c>
      <c r="R17" s="107">
        <f t="shared" si="13"/>
        <v>57.075000000000003</v>
      </c>
      <c r="S17" s="107">
        <f t="shared" si="14"/>
        <v>7.125</v>
      </c>
      <c r="T17" s="108">
        <f t="shared" si="15"/>
        <v>4.875</v>
      </c>
      <c r="U17" s="106">
        <f t="shared" si="16"/>
        <v>32.53</v>
      </c>
      <c r="V17" s="107">
        <f t="shared" si="17"/>
        <v>44.53</v>
      </c>
      <c r="W17" s="107">
        <f t="shared" si="18"/>
        <v>56.53</v>
      </c>
      <c r="X17" s="109">
        <f t="shared" si="19"/>
        <v>7.5</v>
      </c>
      <c r="Y17" s="110">
        <f t="shared" si="20"/>
        <v>4.5</v>
      </c>
    </row>
    <row r="18" spans="2:25" s="177" customFormat="1" ht="20.100000000000001" customHeight="1" x14ac:dyDescent="0.2">
      <c r="B18" s="175">
        <v>1.1000000000000001</v>
      </c>
      <c r="C18" s="234">
        <f t="shared" si="21"/>
        <v>2035</v>
      </c>
      <c r="D18" s="300">
        <f t="shared" si="0"/>
        <v>0.82500000000000007</v>
      </c>
      <c r="E18" s="303">
        <f t="shared" si="22"/>
        <v>1530</v>
      </c>
      <c r="F18" s="106">
        <f t="shared" si="1"/>
        <v>64.592000000000013</v>
      </c>
      <c r="G18" s="107">
        <f t="shared" si="2"/>
        <v>88.51700000000001</v>
      </c>
      <c r="H18" s="107">
        <f t="shared" si="3"/>
        <v>112.44200000000002</v>
      </c>
      <c r="I18" s="107">
        <f t="shared" si="4"/>
        <v>14.850000000000001</v>
      </c>
      <c r="J18" s="108">
        <f t="shared" si="5"/>
        <v>9.0750000000000011</v>
      </c>
      <c r="K18" s="106">
        <f t="shared" si="6"/>
        <v>44.781000000000006</v>
      </c>
      <c r="L18" s="107">
        <f t="shared" si="7"/>
        <v>60.868500000000012</v>
      </c>
      <c r="M18" s="107">
        <f t="shared" si="8"/>
        <v>76.956000000000017</v>
      </c>
      <c r="N18" s="107">
        <f t="shared" si="9"/>
        <v>9.0750000000000011</v>
      </c>
      <c r="O18" s="108">
        <f t="shared" si="10"/>
        <v>7.0125000000000002</v>
      </c>
      <c r="P18" s="106">
        <f t="shared" si="11"/>
        <v>36.382500000000007</v>
      </c>
      <c r="Q18" s="107">
        <f t="shared" si="12"/>
        <v>49.58250000000001</v>
      </c>
      <c r="R18" s="107">
        <f t="shared" si="13"/>
        <v>62.782500000000013</v>
      </c>
      <c r="S18" s="107">
        <f t="shared" si="14"/>
        <v>7.8375000000000004</v>
      </c>
      <c r="T18" s="108">
        <f t="shared" si="15"/>
        <v>5.3625000000000007</v>
      </c>
      <c r="U18" s="106">
        <f t="shared" si="16"/>
        <v>35.783000000000001</v>
      </c>
      <c r="V18" s="107">
        <f t="shared" si="17"/>
        <v>48.983000000000004</v>
      </c>
      <c r="W18" s="107">
        <f t="shared" si="18"/>
        <v>62.183000000000007</v>
      </c>
      <c r="X18" s="109">
        <f t="shared" si="19"/>
        <v>8.25</v>
      </c>
      <c r="Y18" s="110">
        <f t="shared" si="20"/>
        <v>4.95</v>
      </c>
    </row>
    <row r="19" spans="2:25" s="177" customFormat="1" ht="20.100000000000001" customHeight="1" x14ac:dyDescent="0.2">
      <c r="B19" s="175">
        <v>1.2</v>
      </c>
      <c r="C19" s="234">
        <f t="shared" si="21"/>
        <v>2220</v>
      </c>
      <c r="D19" s="300">
        <f t="shared" si="0"/>
        <v>0.89999999999999991</v>
      </c>
      <c r="E19" s="303">
        <f t="shared" si="22"/>
        <v>1665</v>
      </c>
      <c r="F19" s="106">
        <f t="shared" si="1"/>
        <v>70.463999999999999</v>
      </c>
      <c r="G19" s="107">
        <f t="shared" si="2"/>
        <v>96.563999999999993</v>
      </c>
      <c r="H19" s="107">
        <f t="shared" si="3"/>
        <v>122.66399999999999</v>
      </c>
      <c r="I19" s="107">
        <f t="shared" si="4"/>
        <v>16.2</v>
      </c>
      <c r="J19" s="108">
        <f t="shared" si="5"/>
        <v>9.8999999999999986</v>
      </c>
      <c r="K19" s="106">
        <f t="shared" si="6"/>
        <v>48.851999999999997</v>
      </c>
      <c r="L19" s="107">
        <f t="shared" si="7"/>
        <v>66.402000000000001</v>
      </c>
      <c r="M19" s="107">
        <f t="shared" si="8"/>
        <v>83.951999999999998</v>
      </c>
      <c r="N19" s="107">
        <f t="shared" si="9"/>
        <v>9.8999999999999986</v>
      </c>
      <c r="O19" s="108">
        <f t="shared" si="10"/>
        <v>7.6499999999999995</v>
      </c>
      <c r="P19" s="106">
        <f t="shared" si="11"/>
        <v>39.69</v>
      </c>
      <c r="Q19" s="107">
        <f t="shared" si="12"/>
        <v>54.089999999999996</v>
      </c>
      <c r="R19" s="107">
        <f t="shared" si="13"/>
        <v>68.489999999999995</v>
      </c>
      <c r="S19" s="107">
        <f t="shared" si="14"/>
        <v>8.5499999999999989</v>
      </c>
      <c r="T19" s="108">
        <f t="shared" si="15"/>
        <v>5.85</v>
      </c>
      <c r="U19" s="106">
        <f t="shared" si="16"/>
        <v>39.036000000000001</v>
      </c>
      <c r="V19" s="107">
        <f t="shared" si="17"/>
        <v>53.436</v>
      </c>
      <c r="W19" s="107">
        <f t="shared" si="18"/>
        <v>67.835999999999999</v>
      </c>
      <c r="X19" s="109">
        <f t="shared" si="19"/>
        <v>9</v>
      </c>
      <c r="Y19" s="110">
        <f t="shared" si="20"/>
        <v>5.3999999999999995</v>
      </c>
    </row>
    <row r="20" spans="2:25" s="177" customFormat="1" ht="20.100000000000001" customHeight="1" x14ac:dyDescent="0.2">
      <c r="B20" s="175">
        <v>1.3</v>
      </c>
      <c r="C20" s="234">
        <f t="shared" si="21"/>
        <v>2410</v>
      </c>
      <c r="D20" s="300">
        <f t="shared" si="0"/>
        <v>0.97500000000000009</v>
      </c>
      <c r="E20" s="303">
        <f t="shared" si="22"/>
        <v>1805</v>
      </c>
      <c r="F20" s="106">
        <f t="shared" si="1"/>
        <v>76.335999999999999</v>
      </c>
      <c r="G20" s="107">
        <f t="shared" ref="G20" si="23">F20+I20+J20</f>
        <v>104.61099999999999</v>
      </c>
      <c r="H20" s="107">
        <f t="shared" ref="H20" si="24">G20+I20+J20</f>
        <v>132.886</v>
      </c>
      <c r="I20" s="107">
        <f t="shared" si="4"/>
        <v>17.55</v>
      </c>
      <c r="J20" s="108">
        <f t="shared" si="5"/>
        <v>10.725000000000001</v>
      </c>
      <c r="K20" s="106">
        <f t="shared" si="6"/>
        <v>52.923000000000009</v>
      </c>
      <c r="L20" s="107">
        <f t="shared" ref="L20" si="25">K20+N20+O20</f>
        <v>71.935500000000019</v>
      </c>
      <c r="M20" s="107">
        <f t="shared" ref="M20" si="26">L20+N20+O20</f>
        <v>90.948000000000008</v>
      </c>
      <c r="N20" s="107">
        <f t="shared" si="9"/>
        <v>10.725000000000001</v>
      </c>
      <c r="O20" s="108">
        <f t="shared" si="10"/>
        <v>8.2875000000000014</v>
      </c>
      <c r="P20" s="106">
        <f t="shared" si="11"/>
        <v>42.997500000000002</v>
      </c>
      <c r="Q20" s="107">
        <f t="shared" ref="Q20" si="27">P20+S20+T20</f>
        <v>58.597500000000004</v>
      </c>
      <c r="R20" s="107">
        <f t="shared" ref="R20" si="28">Q20+S20+T20</f>
        <v>74.197500000000005</v>
      </c>
      <c r="S20" s="107">
        <f t="shared" si="14"/>
        <v>9.2625000000000011</v>
      </c>
      <c r="T20" s="108">
        <f t="shared" si="15"/>
        <v>6.3375000000000004</v>
      </c>
      <c r="U20" s="106">
        <f t="shared" si="16"/>
        <v>42.289000000000001</v>
      </c>
      <c r="V20" s="107">
        <f t="shared" ref="V20" si="29">U20+X20+Y20</f>
        <v>57.889000000000003</v>
      </c>
      <c r="W20" s="107">
        <f t="shared" ref="W20" si="30">V20+X20+Y20</f>
        <v>73.489000000000004</v>
      </c>
      <c r="X20" s="109">
        <f t="shared" si="19"/>
        <v>9.75</v>
      </c>
      <c r="Y20" s="110">
        <f t="shared" si="20"/>
        <v>5.8500000000000005</v>
      </c>
    </row>
    <row r="21" spans="2:25" s="177" customFormat="1" ht="20.100000000000001" customHeight="1" thickBot="1" x14ac:dyDescent="0.25">
      <c r="B21" s="176">
        <v>1.4</v>
      </c>
      <c r="C21" s="229">
        <f t="shared" si="21"/>
        <v>2595</v>
      </c>
      <c r="D21" s="301">
        <f t="shared" si="0"/>
        <v>1.0499999999999998</v>
      </c>
      <c r="E21" s="304">
        <f t="shared" si="22"/>
        <v>1945</v>
      </c>
      <c r="F21" s="49">
        <f t="shared" si="1"/>
        <v>82.207999999999998</v>
      </c>
      <c r="G21" s="50">
        <f t="shared" si="2"/>
        <v>112.658</v>
      </c>
      <c r="H21" s="50">
        <f t="shared" si="3"/>
        <v>143.108</v>
      </c>
      <c r="I21" s="50">
        <f t="shared" si="4"/>
        <v>18.899999999999999</v>
      </c>
      <c r="J21" s="51">
        <f t="shared" si="5"/>
        <v>11.549999999999997</v>
      </c>
      <c r="K21" s="49">
        <f t="shared" si="6"/>
        <v>56.993999999999993</v>
      </c>
      <c r="L21" s="50">
        <f t="shared" si="7"/>
        <v>77.46899999999998</v>
      </c>
      <c r="M21" s="50">
        <f t="shared" si="8"/>
        <v>97.943999999999974</v>
      </c>
      <c r="N21" s="50">
        <f t="shared" si="9"/>
        <v>11.549999999999997</v>
      </c>
      <c r="O21" s="51">
        <f t="shared" si="10"/>
        <v>8.9249999999999989</v>
      </c>
      <c r="P21" s="49">
        <f t="shared" si="11"/>
        <v>46.304999999999993</v>
      </c>
      <c r="Q21" s="50">
        <f t="shared" si="12"/>
        <v>63.10499999999999</v>
      </c>
      <c r="R21" s="50">
        <f t="shared" si="13"/>
        <v>79.904999999999987</v>
      </c>
      <c r="S21" s="50">
        <f t="shared" si="14"/>
        <v>9.9749999999999979</v>
      </c>
      <c r="T21" s="51">
        <f t="shared" si="15"/>
        <v>6.8249999999999993</v>
      </c>
      <c r="U21" s="49">
        <f t="shared" si="16"/>
        <v>45.542000000000002</v>
      </c>
      <c r="V21" s="52">
        <f t="shared" si="17"/>
        <v>62.341999999999999</v>
      </c>
      <c r="W21" s="50">
        <f t="shared" si="18"/>
        <v>79.141999999999996</v>
      </c>
      <c r="X21" s="53">
        <f t="shared" si="19"/>
        <v>10.499999999999998</v>
      </c>
      <c r="Y21" s="54">
        <f t="shared" si="20"/>
        <v>6.2999999999999989</v>
      </c>
    </row>
    <row r="22" spans="2:25" ht="15" customHeight="1" x14ac:dyDescent="0.25">
      <c r="B22" s="1"/>
      <c r="C22" s="1"/>
      <c r="D22" s="1"/>
      <c r="E22" s="2"/>
      <c r="F22" s="3"/>
      <c r="G22" s="3"/>
      <c r="H22" s="3"/>
      <c r="I22" s="3"/>
      <c r="J22" s="3"/>
      <c r="K22" s="3"/>
      <c r="L22" s="3"/>
      <c r="M22" s="3"/>
      <c r="N22" s="3"/>
      <c r="O22" s="3"/>
      <c r="P22" s="3"/>
      <c r="Q22" s="2"/>
      <c r="R22" s="2"/>
      <c r="S22" s="2"/>
      <c r="T22" s="2"/>
      <c r="U22" s="2"/>
      <c r="V22" s="2"/>
      <c r="W22" s="2"/>
      <c r="X22" s="2"/>
      <c r="Y22" s="2"/>
    </row>
    <row r="23" spans="2:25" x14ac:dyDescent="0.2">
      <c r="B23" s="2"/>
      <c r="C23" s="2"/>
      <c r="D23" s="2"/>
      <c r="E23" s="2"/>
      <c r="F23" s="2"/>
      <c r="G23" s="2"/>
      <c r="H23" s="2"/>
      <c r="I23" s="2"/>
      <c r="J23" s="2"/>
      <c r="K23" s="2"/>
      <c r="L23" s="2"/>
      <c r="M23" s="2"/>
      <c r="N23" s="2"/>
      <c r="O23" s="2"/>
      <c r="P23" s="2"/>
      <c r="Q23" s="2"/>
      <c r="R23" s="2"/>
      <c r="S23" s="2"/>
      <c r="T23" s="2"/>
      <c r="U23" s="2"/>
      <c r="V23" s="2"/>
      <c r="W23" s="2"/>
      <c r="X23" s="2"/>
      <c r="Y23" s="2"/>
    </row>
    <row r="24" spans="2:25" x14ac:dyDescent="0.2">
      <c r="B24" s="2"/>
      <c r="C24" s="2"/>
      <c r="D24" s="2"/>
      <c r="E24" s="2"/>
      <c r="F24" s="2"/>
      <c r="G24" s="2"/>
      <c r="H24" s="2"/>
      <c r="I24" s="2"/>
      <c r="J24" s="2"/>
      <c r="K24" s="2"/>
      <c r="L24" s="2"/>
      <c r="M24" s="2"/>
      <c r="N24" s="2"/>
      <c r="O24" s="2"/>
      <c r="P24" s="2"/>
      <c r="Q24" s="2"/>
      <c r="R24" s="2"/>
      <c r="S24" s="2"/>
      <c r="T24" s="2"/>
      <c r="U24" s="2"/>
      <c r="V24" s="2"/>
      <c r="W24" s="2"/>
      <c r="X24" s="2"/>
      <c r="Y24" s="2"/>
    </row>
    <row r="25" spans="2:25" ht="13.5" thickBot="1" x14ac:dyDescent="0.25">
      <c r="B25" s="2"/>
      <c r="C25" s="2"/>
      <c r="D25" s="2"/>
      <c r="E25" s="2"/>
      <c r="F25" s="2"/>
      <c r="G25" s="2"/>
      <c r="H25" s="2"/>
      <c r="I25" s="2"/>
      <c r="J25" s="2"/>
      <c r="K25" s="2"/>
      <c r="L25" s="2"/>
      <c r="M25" s="2"/>
      <c r="N25" s="2"/>
      <c r="O25" s="2"/>
      <c r="P25" s="2"/>
      <c r="Q25" s="2"/>
      <c r="R25" s="2"/>
      <c r="S25" s="2"/>
      <c r="T25" s="2"/>
      <c r="U25" s="2"/>
      <c r="V25" s="2"/>
      <c r="W25" s="2"/>
      <c r="X25" s="2"/>
      <c r="Y25" s="2"/>
    </row>
    <row r="26" spans="2:25" x14ac:dyDescent="0.2">
      <c r="B26" s="353" t="s">
        <v>24</v>
      </c>
      <c r="C26" s="396"/>
      <c r="D26" s="396"/>
      <c r="E26" s="354"/>
      <c r="F26" s="351" t="s">
        <v>8</v>
      </c>
      <c r="G26" s="351"/>
      <c r="H26" s="351"/>
      <c r="I26" s="351" t="s">
        <v>9</v>
      </c>
      <c r="J26" s="351"/>
      <c r="K26" s="351"/>
      <c r="L26" s="351" t="s">
        <v>10</v>
      </c>
      <c r="M26" s="351"/>
      <c r="N26" s="351"/>
      <c r="O26" s="351" t="s">
        <v>11</v>
      </c>
      <c r="P26" s="351"/>
      <c r="Q26" s="352"/>
      <c r="R26" s="2"/>
      <c r="S26" s="2"/>
      <c r="T26" s="2"/>
      <c r="U26" s="2"/>
      <c r="V26" s="2"/>
      <c r="W26" s="2"/>
      <c r="X26" s="2"/>
      <c r="Y26" s="2"/>
    </row>
    <row r="27" spans="2:25" ht="51.75" thickBot="1" x14ac:dyDescent="0.25">
      <c r="B27" s="32" t="s">
        <v>25</v>
      </c>
      <c r="C27" s="32" t="s">
        <v>129</v>
      </c>
      <c r="D27" s="226"/>
      <c r="E27" s="33" t="s">
        <v>6</v>
      </c>
      <c r="F27" s="34" t="s">
        <v>5</v>
      </c>
      <c r="G27" s="34" t="s">
        <v>69</v>
      </c>
      <c r="H27" s="34" t="s">
        <v>7</v>
      </c>
      <c r="I27" s="34" t="s">
        <v>5</v>
      </c>
      <c r="J27" s="34"/>
      <c r="K27" s="34" t="s">
        <v>7</v>
      </c>
      <c r="L27" s="34" t="s">
        <v>5</v>
      </c>
      <c r="M27" s="34"/>
      <c r="N27" s="34" t="s">
        <v>7</v>
      </c>
      <c r="O27" s="34" t="s">
        <v>5</v>
      </c>
      <c r="P27" s="34"/>
      <c r="Q27" s="35" t="s">
        <v>7</v>
      </c>
      <c r="R27" s="2"/>
      <c r="S27" s="2"/>
      <c r="T27" s="2"/>
      <c r="U27" s="2"/>
      <c r="V27" s="2"/>
      <c r="W27" s="2"/>
      <c r="X27" s="2"/>
      <c r="Y27" s="2"/>
    </row>
    <row r="28" spans="2:25" x14ac:dyDescent="0.2">
      <c r="B28" s="164">
        <f>B11</f>
        <v>0.4</v>
      </c>
      <c r="C28" s="281">
        <f>MROUND(B28*1852,5)</f>
        <v>740</v>
      </c>
      <c r="D28" s="225"/>
      <c r="E28" s="63">
        <f>0.67*B28</f>
        <v>0.26800000000000002</v>
      </c>
      <c r="F28" s="30">
        <f>E28*($F$9)</f>
        <v>2.1440000000000001</v>
      </c>
      <c r="G28" s="169">
        <f>0.67*B28</f>
        <v>0.26800000000000002</v>
      </c>
      <c r="H28" s="30">
        <f>G28*$F$9</f>
        <v>2.1440000000000001</v>
      </c>
      <c r="I28" s="30">
        <f>E28*($K$9)</f>
        <v>1.742</v>
      </c>
      <c r="J28" s="111"/>
      <c r="K28" s="30">
        <f>G28*$K$9</f>
        <v>1.742</v>
      </c>
      <c r="L28" s="30">
        <f>E28*($P$9)</f>
        <v>1.34</v>
      </c>
      <c r="M28" s="111"/>
      <c r="N28" s="30">
        <f>G28*$P$9</f>
        <v>1.34</v>
      </c>
      <c r="O28" s="30">
        <f>G28*($U$9)</f>
        <v>1.206</v>
      </c>
      <c r="P28" s="111"/>
      <c r="Q28" s="31">
        <f>G28*$U$9</f>
        <v>1.206</v>
      </c>
      <c r="R28" s="2"/>
      <c r="S28" s="2"/>
      <c r="T28" s="2"/>
      <c r="U28" s="2"/>
      <c r="V28" s="2"/>
      <c r="W28" s="2"/>
      <c r="X28" s="2"/>
      <c r="Y28" s="2"/>
    </row>
    <row r="29" spans="2:25" x14ac:dyDescent="0.2">
      <c r="B29" s="165">
        <f t="shared" ref="B29:B38" si="31">B12</f>
        <v>0.5</v>
      </c>
      <c r="C29" s="282">
        <f t="shared" ref="C29:C38" si="32">MROUND(B29*1852,5)</f>
        <v>925</v>
      </c>
      <c r="D29" s="224"/>
      <c r="E29" s="64">
        <f t="shared" ref="E29:E38" si="33">0.67*B29</f>
        <v>0.33500000000000002</v>
      </c>
      <c r="F29" s="30">
        <f t="shared" ref="F29:F38" si="34">E29*($F$9)</f>
        <v>2.68</v>
      </c>
      <c r="G29" s="170">
        <f t="shared" ref="G29:G38" si="35">0.67*B29</f>
        <v>0.33500000000000002</v>
      </c>
      <c r="H29" s="30">
        <f t="shared" ref="H29:H38" si="36">G29*$F$9</f>
        <v>2.68</v>
      </c>
      <c r="I29" s="30">
        <f t="shared" ref="I29:I38" si="37">E29*($K$9)</f>
        <v>2.1775000000000002</v>
      </c>
      <c r="J29" s="112"/>
      <c r="K29" s="30">
        <f t="shared" ref="K29:K38" si="38">G29*$K$9</f>
        <v>2.1775000000000002</v>
      </c>
      <c r="L29" s="30">
        <f t="shared" ref="L29:L38" si="39">E29*($P$9)</f>
        <v>1.675</v>
      </c>
      <c r="M29" s="112"/>
      <c r="N29" s="30">
        <f t="shared" ref="N29:N38" si="40">G29*$P$9</f>
        <v>1.675</v>
      </c>
      <c r="O29" s="30">
        <f t="shared" ref="O29:O38" si="41">G29*($U$9)</f>
        <v>1.5075000000000001</v>
      </c>
      <c r="P29" s="112"/>
      <c r="Q29" s="31">
        <f t="shared" ref="Q29:Q38" si="42">G29*$U$9</f>
        <v>1.5075000000000001</v>
      </c>
      <c r="R29" s="2"/>
      <c r="S29" s="2"/>
      <c r="T29" s="2"/>
      <c r="U29" s="2"/>
      <c r="V29" s="2"/>
      <c r="W29" s="2"/>
      <c r="X29" s="2"/>
      <c r="Y29" s="2"/>
    </row>
    <row r="30" spans="2:25" x14ac:dyDescent="0.2">
      <c r="B30" s="165">
        <f t="shared" si="31"/>
        <v>0.6</v>
      </c>
      <c r="C30" s="282">
        <f t="shared" si="32"/>
        <v>1110</v>
      </c>
      <c r="D30" s="224"/>
      <c r="E30" s="64">
        <f t="shared" si="33"/>
        <v>0.40200000000000002</v>
      </c>
      <c r="F30" s="30">
        <f t="shared" si="34"/>
        <v>3.2160000000000002</v>
      </c>
      <c r="G30" s="170">
        <f t="shared" si="35"/>
        <v>0.40200000000000002</v>
      </c>
      <c r="H30" s="30">
        <f t="shared" si="36"/>
        <v>3.2160000000000002</v>
      </c>
      <c r="I30" s="30">
        <f t="shared" si="37"/>
        <v>2.613</v>
      </c>
      <c r="J30" s="112"/>
      <c r="K30" s="30">
        <f t="shared" si="38"/>
        <v>2.613</v>
      </c>
      <c r="L30" s="30">
        <f t="shared" si="39"/>
        <v>2.0100000000000002</v>
      </c>
      <c r="M30" s="112"/>
      <c r="N30" s="30">
        <f t="shared" si="40"/>
        <v>2.0100000000000002</v>
      </c>
      <c r="O30" s="30">
        <f t="shared" si="41"/>
        <v>1.8090000000000002</v>
      </c>
      <c r="P30" s="112"/>
      <c r="Q30" s="31">
        <f t="shared" si="42"/>
        <v>1.8090000000000002</v>
      </c>
      <c r="R30" s="2"/>
      <c r="S30" s="2"/>
      <c r="T30" s="2"/>
      <c r="U30" s="2"/>
      <c r="V30" s="2"/>
      <c r="W30" s="2"/>
      <c r="X30" s="2"/>
      <c r="Y30" s="2"/>
    </row>
    <row r="31" spans="2:25" x14ac:dyDescent="0.2">
      <c r="B31" s="165">
        <f t="shared" si="31"/>
        <v>0.7</v>
      </c>
      <c r="C31" s="282">
        <f t="shared" si="32"/>
        <v>1295</v>
      </c>
      <c r="D31" s="224"/>
      <c r="E31" s="64">
        <f t="shared" si="33"/>
        <v>0.46899999999999997</v>
      </c>
      <c r="F31" s="30">
        <f t="shared" si="34"/>
        <v>3.7519999999999998</v>
      </c>
      <c r="G31" s="170">
        <f t="shared" si="35"/>
        <v>0.46899999999999997</v>
      </c>
      <c r="H31" s="30">
        <f t="shared" si="36"/>
        <v>3.7519999999999998</v>
      </c>
      <c r="I31" s="30">
        <f t="shared" si="37"/>
        <v>3.0484999999999998</v>
      </c>
      <c r="J31" s="112"/>
      <c r="K31" s="30">
        <f t="shared" si="38"/>
        <v>3.0484999999999998</v>
      </c>
      <c r="L31" s="30">
        <f t="shared" si="39"/>
        <v>2.3449999999999998</v>
      </c>
      <c r="M31" s="112"/>
      <c r="N31" s="30">
        <f t="shared" si="40"/>
        <v>2.3449999999999998</v>
      </c>
      <c r="O31" s="30">
        <f t="shared" si="41"/>
        <v>2.1105</v>
      </c>
      <c r="P31" s="112"/>
      <c r="Q31" s="31">
        <f t="shared" si="42"/>
        <v>2.1105</v>
      </c>
      <c r="R31" s="2"/>
      <c r="S31" s="2"/>
      <c r="T31" s="2"/>
      <c r="U31" s="2"/>
      <c r="V31" s="2"/>
      <c r="W31" s="2"/>
      <c r="X31" s="2"/>
      <c r="Y31" s="2"/>
    </row>
    <row r="32" spans="2:25" x14ac:dyDescent="0.2">
      <c r="B32" s="165">
        <f t="shared" si="31"/>
        <v>0.8</v>
      </c>
      <c r="C32" s="282">
        <f t="shared" si="32"/>
        <v>1480</v>
      </c>
      <c r="D32" s="224"/>
      <c r="E32" s="64">
        <f t="shared" si="33"/>
        <v>0.53600000000000003</v>
      </c>
      <c r="F32" s="30">
        <f t="shared" si="34"/>
        <v>4.2880000000000003</v>
      </c>
      <c r="G32" s="170">
        <f t="shared" si="35"/>
        <v>0.53600000000000003</v>
      </c>
      <c r="H32" s="30">
        <f t="shared" si="36"/>
        <v>4.2880000000000003</v>
      </c>
      <c r="I32" s="30">
        <f t="shared" si="37"/>
        <v>3.484</v>
      </c>
      <c r="J32" s="112"/>
      <c r="K32" s="30">
        <f t="shared" si="38"/>
        <v>3.484</v>
      </c>
      <c r="L32" s="30">
        <f t="shared" si="39"/>
        <v>2.68</v>
      </c>
      <c r="M32" s="112"/>
      <c r="N32" s="30">
        <f t="shared" si="40"/>
        <v>2.68</v>
      </c>
      <c r="O32" s="30">
        <f t="shared" si="41"/>
        <v>2.4119999999999999</v>
      </c>
      <c r="P32" s="112"/>
      <c r="Q32" s="31">
        <f t="shared" si="42"/>
        <v>2.4119999999999999</v>
      </c>
      <c r="R32" s="2"/>
      <c r="S32" s="2"/>
      <c r="T32" s="2"/>
      <c r="U32" s="2"/>
      <c r="V32" s="2"/>
      <c r="W32" s="2"/>
      <c r="X32" s="2"/>
      <c r="Y32" s="2"/>
    </row>
    <row r="33" spans="2:25" x14ac:dyDescent="0.2">
      <c r="B33" s="166">
        <f t="shared" si="31"/>
        <v>0.9</v>
      </c>
      <c r="C33" s="283">
        <f t="shared" si="32"/>
        <v>1665</v>
      </c>
      <c r="D33" s="223"/>
      <c r="E33" s="167">
        <f t="shared" si="33"/>
        <v>0.60300000000000009</v>
      </c>
      <c r="F33" s="20">
        <f t="shared" si="34"/>
        <v>4.8240000000000007</v>
      </c>
      <c r="G33" s="170">
        <f t="shared" si="35"/>
        <v>0.60300000000000009</v>
      </c>
      <c r="H33" s="20">
        <f t="shared" si="36"/>
        <v>4.8240000000000007</v>
      </c>
      <c r="I33" s="20">
        <f t="shared" si="37"/>
        <v>3.9195000000000007</v>
      </c>
      <c r="J33" s="112"/>
      <c r="K33" s="20">
        <f t="shared" si="38"/>
        <v>3.9195000000000007</v>
      </c>
      <c r="L33" s="20">
        <f t="shared" si="39"/>
        <v>3.0150000000000006</v>
      </c>
      <c r="M33" s="112"/>
      <c r="N33" s="20">
        <f t="shared" si="40"/>
        <v>3.0150000000000006</v>
      </c>
      <c r="O33" s="20">
        <f t="shared" si="41"/>
        <v>2.7135000000000002</v>
      </c>
      <c r="P33" s="112"/>
      <c r="Q33" s="120">
        <f t="shared" si="42"/>
        <v>2.7135000000000002</v>
      </c>
      <c r="R33" s="2"/>
      <c r="S33" s="2"/>
      <c r="T33" s="2"/>
      <c r="U33" s="2"/>
      <c r="V33" s="2"/>
      <c r="W33" s="2"/>
      <c r="X33" s="2"/>
      <c r="Y33" s="2"/>
    </row>
    <row r="34" spans="2:25" x14ac:dyDescent="0.2">
      <c r="B34" s="166">
        <f t="shared" si="31"/>
        <v>1</v>
      </c>
      <c r="C34" s="283">
        <f t="shared" si="32"/>
        <v>1850</v>
      </c>
      <c r="D34" s="223"/>
      <c r="E34" s="167">
        <f t="shared" si="33"/>
        <v>0.67</v>
      </c>
      <c r="F34" s="20">
        <f t="shared" si="34"/>
        <v>5.36</v>
      </c>
      <c r="G34" s="170">
        <f t="shared" si="35"/>
        <v>0.67</v>
      </c>
      <c r="H34" s="20">
        <f t="shared" si="36"/>
        <v>5.36</v>
      </c>
      <c r="I34" s="20">
        <f t="shared" si="37"/>
        <v>4.3550000000000004</v>
      </c>
      <c r="J34" s="112"/>
      <c r="K34" s="20">
        <f t="shared" si="38"/>
        <v>4.3550000000000004</v>
      </c>
      <c r="L34" s="20">
        <f t="shared" si="39"/>
        <v>3.35</v>
      </c>
      <c r="M34" s="112"/>
      <c r="N34" s="20">
        <f t="shared" si="40"/>
        <v>3.35</v>
      </c>
      <c r="O34" s="20">
        <f t="shared" si="41"/>
        <v>3.0150000000000001</v>
      </c>
      <c r="P34" s="112"/>
      <c r="Q34" s="120">
        <f t="shared" si="42"/>
        <v>3.0150000000000001</v>
      </c>
      <c r="R34" s="2"/>
      <c r="S34" s="2"/>
      <c r="T34" s="2"/>
      <c r="U34" s="2"/>
      <c r="V34" s="2"/>
      <c r="W34" s="2"/>
      <c r="X34" s="2"/>
      <c r="Y34" s="2"/>
    </row>
    <row r="35" spans="2:25" x14ac:dyDescent="0.2">
      <c r="B35" s="166">
        <f t="shared" si="31"/>
        <v>1.1000000000000001</v>
      </c>
      <c r="C35" s="283">
        <f t="shared" si="32"/>
        <v>2035</v>
      </c>
      <c r="D35" s="223"/>
      <c r="E35" s="167">
        <f t="shared" si="33"/>
        <v>0.7370000000000001</v>
      </c>
      <c r="F35" s="20">
        <f t="shared" si="34"/>
        <v>5.8960000000000008</v>
      </c>
      <c r="G35" s="170">
        <f t="shared" si="35"/>
        <v>0.7370000000000001</v>
      </c>
      <c r="H35" s="20">
        <f t="shared" si="36"/>
        <v>5.8960000000000008</v>
      </c>
      <c r="I35" s="20">
        <f t="shared" si="37"/>
        <v>4.7905000000000006</v>
      </c>
      <c r="J35" s="112"/>
      <c r="K35" s="20">
        <f t="shared" si="38"/>
        <v>4.7905000000000006</v>
      </c>
      <c r="L35" s="20">
        <f t="shared" si="39"/>
        <v>3.6850000000000005</v>
      </c>
      <c r="M35" s="112"/>
      <c r="N35" s="20">
        <f t="shared" si="40"/>
        <v>3.6850000000000005</v>
      </c>
      <c r="O35" s="20">
        <f t="shared" si="41"/>
        <v>3.3165000000000004</v>
      </c>
      <c r="P35" s="112"/>
      <c r="Q35" s="120">
        <f t="shared" si="42"/>
        <v>3.3165000000000004</v>
      </c>
      <c r="R35" s="2"/>
      <c r="S35" s="2"/>
      <c r="T35" s="2"/>
      <c r="U35" s="2"/>
      <c r="V35" s="2"/>
      <c r="W35" s="2"/>
      <c r="X35" s="2"/>
      <c r="Y35" s="2"/>
    </row>
    <row r="36" spans="2:25" x14ac:dyDescent="0.2">
      <c r="B36" s="166">
        <f t="shared" si="31"/>
        <v>1.2</v>
      </c>
      <c r="C36" s="283">
        <f t="shared" si="32"/>
        <v>2220</v>
      </c>
      <c r="D36" s="223"/>
      <c r="E36" s="167">
        <f t="shared" si="33"/>
        <v>0.80400000000000005</v>
      </c>
      <c r="F36" s="20">
        <f t="shared" si="34"/>
        <v>6.4320000000000004</v>
      </c>
      <c r="G36" s="170">
        <f t="shared" si="35"/>
        <v>0.80400000000000005</v>
      </c>
      <c r="H36" s="20">
        <f t="shared" si="36"/>
        <v>6.4320000000000004</v>
      </c>
      <c r="I36" s="20">
        <f t="shared" si="37"/>
        <v>5.226</v>
      </c>
      <c r="J36" s="112"/>
      <c r="K36" s="20">
        <f t="shared" si="38"/>
        <v>5.226</v>
      </c>
      <c r="L36" s="20">
        <f t="shared" si="39"/>
        <v>4.0200000000000005</v>
      </c>
      <c r="M36" s="112"/>
      <c r="N36" s="20">
        <f t="shared" si="40"/>
        <v>4.0200000000000005</v>
      </c>
      <c r="O36" s="20">
        <f t="shared" si="41"/>
        <v>3.6180000000000003</v>
      </c>
      <c r="P36" s="112"/>
      <c r="Q36" s="120">
        <f t="shared" si="42"/>
        <v>3.6180000000000003</v>
      </c>
      <c r="R36" s="2"/>
      <c r="S36" s="2"/>
      <c r="T36" s="2"/>
      <c r="U36" s="2"/>
      <c r="V36" s="2"/>
      <c r="W36" s="2"/>
      <c r="X36" s="2"/>
      <c r="Y36" s="2"/>
    </row>
    <row r="37" spans="2:25" x14ac:dyDescent="0.2">
      <c r="B37" s="166">
        <f t="shared" si="31"/>
        <v>1.3</v>
      </c>
      <c r="C37" s="283">
        <f t="shared" si="32"/>
        <v>2410</v>
      </c>
      <c r="D37" s="223"/>
      <c r="E37" s="167">
        <f t="shared" si="33"/>
        <v>0.87100000000000011</v>
      </c>
      <c r="F37" s="180">
        <f t="shared" si="34"/>
        <v>6.9680000000000009</v>
      </c>
      <c r="G37" s="181">
        <f t="shared" si="35"/>
        <v>0.87100000000000011</v>
      </c>
      <c r="H37" s="180">
        <f t="shared" si="36"/>
        <v>6.9680000000000009</v>
      </c>
      <c r="I37" s="180">
        <f t="shared" si="37"/>
        <v>5.6615000000000011</v>
      </c>
      <c r="J37" s="182"/>
      <c r="K37" s="180">
        <f t="shared" si="38"/>
        <v>5.6615000000000011</v>
      </c>
      <c r="L37" s="180">
        <f t="shared" si="39"/>
        <v>4.3550000000000004</v>
      </c>
      <c r="M37" s="182"/>
      <c r="N37" s="180">
        <f t="shared" si="40"/>
        <v>4.3550000000000004</v>
      </c>
      <c r="O37" s="180">
        <f t="shared" si="41"/>
        <v>3.9195000000000007</v>
      </c>
      <c r="P37" s="182"/>
      <c r="Q37" s="183">
        <f t="shared" si="42"/>
        <v>3.9195000000000007</v>
      </c>
      <c r="R37" s="2"/>
      <c r="S37" s="2"/>
      <c r="T37" s="2"/>
      <c r="U37" s="2"/>
      <c r="V37" s="2"/>
      <c r="W37" s="2"/>
      <c r="X37" s="2"/>
      <c r="Y37" s="2"/>
    </row>
    <row r="38" spans="2:25" ht="13.5" thickBot="1" x14ac:dyDescent="0.25">
      <c r="B38" s="168">
        <f t="shared" si="31"/>
        <v>1.4</v>
      </c>
      <c r="C38" s="284">
        <f t="shared" si="32"/>
        <v>2595</v>
      </c>
      <c r="D38" s="222"/>
      <c r="E38" s="66">
        <f t="shared" si="33"/>
        <v>0.93799999999999994</v>
      </c>
      <c r="F38" s="21">
        <f t="shared" si="34"/>
        <v>7.5039999999999996</v>
      </c>
      <c r="G38" s="171">
        <f t="shared" si="35"/>
        <v>0.93799999999999994</v>
      </c>
      <c r="H38" s="21">
        <f t="shared" si="36"/>
        <v>7.5039999999999996</v>
      </c>
      <c r="I38" s="21">
        <f t="shared" si="37"/>
        <v>6.0969999999999995</v>
      </c>
      <c r="J38" s="113"/>
      <c r="K38" s="21">
        <f t="shared" si="38"/>
        <v>6.0969999999999995</v>
      </c>
      <c r="L38" s="21">
        <f t="shared" si="39"/>
        <v>4.6899999999999995</v>
      </c>
      <c r="M38" s="113"/>
      <c r="N38" s="21">
        <f t="shared" si="40"/>
        <v>4.6899999999999995</v>
      </c>
      <c r="O38" s="21">
        <f t="shared" si="41"/>
        <v>4.2210000000000001</v>
      </c>
      <c r="P38" s="113"/>
      <c r="Q38" s="18">
        <f t="shared" si="42"/>
        <v>4.2210000000000001</v>
      </c>
      <c r="R38" s="2"/>
      <c r="S38" s="2"/>
      <c r="T38" s="2"/>
      <c r="U38" s="2"/>
      <c r="V38" s="2"/>
      <c r="W38" s="2"/>
      <c r="X38" s="2"/>
      <c r="Y38" s="2"/>
    </row>
    <row r="39" spans="2:25" x14ac:dyDescent="0.2">
      <c r="B39" s="2"/>
      <c r="C39" s="2"/>
      <c r="D39" s="2"/>
      <c r="E39" s="2"/>
      <c r="F39" s="2"/>
      <c r="G39" s="2"/>
      <c r="H39" s="2"/>
      <c r="I39" s="2"/>
      <c r="J39" s="2"/>
      <c r="K39" s="2"/>
      <c r="L39" s="2"/>
      <c r="M39" s="2"/>
      <c r="N39" s="2"/>
      <c r="O39" s="2"/>
      <c r="P39" s="2"/>
      <c r="Q39" s="2"/>
      <c r="R39" s="2"/>
      <c r="S39" s="2"/>
      <c r="T39" s="2"/>
      <c r="U39" s="2"/>
      <c r="V39" s="2"/>
      <c r="W39" s="2"/>
      <c r="X39" s="2"/>
      <c r="Y39" s="2"/>
    </row>
    <row r="40" spans="2:25" x14ac:dyDescent="0.2">
      <c r="B40" s="2"/>
      <c r="C40" s="2"/>
      <c r="D40" s="2"/>
      <c r="E40" s="2"/>
      <c r="F40" s="2"/>
      <c r="G40" s="2"/>
      <c r="I40" s="8"/>
      <c r="J40" s="2"/>
      <c r="K40" s="2"/>
      <c r="L40" s="2"/>
      <c r="M40" s="8"/>
      <c r="N40" s="2"/>
      <c r="O40" s="2"/>
      <c r="P40" s="2"/>
      <c r="Q40" s="6"/>
      <c r="R40" s="6"/>
      <c r="S40" s="2"/>
      <c r="T40" s="2"/>
      <c r="U40" s="2"/>
      <c r="V40" s="2"/>
      <c r="W40" s="2"/>
      <c r="X40" s="2"/>
      <c r="Y40" s="2"/>
    </row>
    <row r="41" spans="2:25" x14ac:dyDescent="0.2">
      <c r="B41" s="2"/>
      <c r="C41" s="2"/>
      <c r="D41" s="2"/>
      <c r="E41" s="2"/>
      <c r="F41" s="2"/>
      <c r="G41" s="2"/>
      <c r="H41" s="56"/>
      <c r="I41" s="57"/>
      <c r="J41" s="57"/>
      <c r="K41" s="57"/>
      <c r="L41" s="57"/>
      <c r="M41" s="57"/>
      <c r="N41" s="57"/>
      <c r="O41" s="57"/>
      <c r="P41" s="57"/>
      <c r="Q41" s="57"/>
      <c r="R41" s="57"/>
      <c r="S41" s="2"/>
      <c r="T41" s="2"/>
      <c r="U41" s="2"/>
      <c r="V41" s="2"/>
      <c r="W41" s="2"/>
      <c r="X41" s="2"/>
      <c r="Y41" s="2"/>
    </row>
    <row r="42" spans="2:25" x14ac:dyDescent="0.2">
      <c r="B42" s="8" t="s">
        <v>51</v>
      </c>
      <c r="C42" s="8"/>
      <c r="D42" s="8"/>
      <c r="E42" s="2">
        <f>I4*0.95</f>
        <v>42.75</v>
      </c>
      <c r="F42" s="2">
        <f>I4*1.05</f>
        <v>47.25</v>
      </c>
      <c r="G42" s="8" t="s">
        <v>50</v>
      </c>
      <c r="H42" s="57"/>
      <c r="I42" s="57"/>
      <c r="J42" s="57"/>
      <c r="K42" s="57"/>
      <c r="L42" s="57"/>
      <c r="M42" s="57"/>
      <c r="N42" s="57"/>
      <c r="O42" s="57"/>
      <c r="P42" s="57"/>
      <c r="Q42" s="57"/>
      <c r="R42" s="57"/>
      <c r="S42" s="2"/>
      <c r="T42" s="2"/>
      <c r="U42" s="2"/>
      <c r="V42" s="2"/>
      <c r="W42" s="2"/>
      <c r="X42" s="2"/>
      <c r="Y42" s="2"/>
    </row>
    <row r="43" spans="2:25" x14ac:dyDescent="0.2">
      <c r="B43" s="2"/>
      <c r="C43" s="2"/>
      <c r="D43" s="2"/>
      <c r="E43" s="2"/>
      <c r="F43" s="2"/>
      <c r="G43" s="2"/>
      <c r="H43" s="57"/>
      <c r="I43" s="57"/>
      <c r="J43" s="57"/>
      <c r="K43" s="57"/>
      <c r="L43" s="57"/>
      <c r="M43" s="57"/>
      <c r="N43" s="57"/>
      <c r="O43" s="57"/>
      <c r="P43" s="57"/>
      <c r="Q43" s="57"/>
      <c r="R43" s="57"/>
      <c r="S43" s="2"/>
      <c r="T43" s="2"/>
      <c r="U43" s="2"/>
      <c r="V43" s="2"/>
      <c r="W43" s="2"/>
      <c r="X43" s="2"/>
      <c r="Y43" s="2"/>
    </row>
    <row r="44" spans="2:25" x14ac:dyDescent="0.2">
      <c r="B44" s="2"/>
      <c r="C44" s="2"/>
      <c r="D44" s="2"/>
      <c r="E44" s="2"/>
      <c r="F44" s="2"/>
      <c r="G44" s="2"/>
      <c r="H44" s="57"/>
      <c r="I44" s="57"/>
      <c r="J44" s="57"/>
      <c r="K44" s="57"/>
      <c r="L44" s="57"/>
      <c r="M44" s="57"/>
      <c r="N44" s="57"/>
      <c r="O44" s="57"/>
      <c r="P44" s="57"/>
      <c r="Q44" s="57"/>
      <c r="R44" s="57"/>
      <c r="S44" s="2"/>
      <c r="T44" s="2"/>
      <c r="U44" s="2"/>
      <c r="V44" s="2"/>
      <c r="W44" s="2"/>
      <c r="X44" s="2"/>
      <c r="Y44" s="2"/>
    </row>
    <row r="45" spans="2:25" x14ac:dyDescent="0.2">
      <c r="B45" s="2"/>
      <c r="C45" s="2"/>
      <c r="D45" s="2"/>
      <c r="E45" s="2"/>
      <c r="F45" s="2"/>
      <c r="G45" s="2"/>
      <c r="H45" s="57"/>
      <c r="I45" s="57"/>
      <c r="J45" s="57"/>
      <c r="K45" s="57"/>
      <c r="L45" s="57"/>
      <c r="M45" s="57"/>
      <c r="N45" s="57"/>
      <c r="O45" s="57"/>
      <c r="P45" s="57"/>
      <c r="Q45" s="57"/>
      <c r="R45" s="57"/>
      <c r="S45" s="2"/>
      <c r="T45" s="2"/>
      <c r="U45" s="2"/>
      <c r="V45" s="2"/>
      <c r="W45" s="2"/>
      <c r="X45" s="2"/>
      <c r="Y45" s="2"/>
    </row>
    <row r="46" spans="2:25" x14ac:dyDescent="0.2">
      <c r="B46" s="2"/>
      <c r="C46" s="2"/>
      <c r="D46" s="2"/>
      <c r="E46" s="2"/>
      <c r="F46" s="2"/>
      <c r="G46" s="2"/>
      <c r="H46" s="57"/>
      <c r="I46" s="57"/>
      <c r="J46" s="57"/>
      <c r="K46" s="57"/>
      <c r="L46" s="57"/>
      <c r="M46" s="57"/>
      <c r="N46" s="57"/>
      <c r="O46" s="57"/>
      <c r="P46" s="57"/>
      <c r="Q46" s="57"/>
      <c r="R46" s="57"/>
      <c r="S46" s="2"/>
      <c r="T46" s="2"/>
      <c r="U46" s="2"/>
      <c r="V46" s="2"/>
      <c r="W46" s="2"/>
      <c r="X46" s="2"/>
      <c r="Y46" s="2"/>
    </row>
    <row r="47" spans="2:25" x14ac:dyDescent="0.2">
      <c r="B47" s="2"/>
      <c r="C47" s="2"/>
      <c r="D47" s="2"/>
      <c r="E47" s="2"/>
      <c r="F47" s="2"/>
      <c r="G47" s="2"/>
      <c r="H47" s="57"/>
      <c r="I47" s="57"/>
      <c r="J47" s="57"/>
      <c r="K47" s="57"/>
      <c r="L47" s="57"/>
      <c r="M47" s="57"/>
      <c r="N47" s="57"/>
      <c r="O47" s="57"/>
      <c r="P47" s="57"/>
      <c r="Q47" s="57"/>
      <c r="R47" s="57"/>
      <c r="S47" s="2"/>
      <c r="T47" s="2"/>
      <c r="U47" s="2"/>
      <c r="V47" s="2"/>
      <c r="W47" s="2"/>
      <c r="X47" s="2"/>
      <c r="Y47" s="2"/>
    </row>
  </sheetData>
  <mergeCells count="34">
    <mergeCell ref="M1:Y4"/>
    <mergeCell ref="B6:E6"/>
    <mergeCell ref="F6:J6"/>
    <mergeCell ref="K6:O6"/>
    <mergeCell ref="P6:T6"/>
    <mergeCell ref="U6:Y6"/>
    <mergeCell ref="V9:W9"/>
    <mergeCell ref="B7:E7"/>
    <mergeCell ref="G7:H7"/>
    <mergeCell ref="I7:I10"/>
    <mergeCell ref="J7:J10"/>
    <mergeCell ref="L7:M7"/>
    <mergeCell ref="N7:N10"/>
    <mergeCell ref="Y7:Y10"/>
    <mergeCell ref="B8:E8"/>
    <mergeCell ref="G8:H8"/>
    <mergeCell ref="L8:M8"/>
    <mergeCell ref="Q8:R8"/>
    <mergeCell ref="V8:W8"/>
    <mergeCell ref="B9:E9"/>
    <mergeCell ref="G9:H9"/>
    <mergeCell ref="L9:M9"/>
    <mergeCell ref="Q9:R9"/>
    <mergeCell ref="O7:O10"/>
    <mergeCell ref="Q7:R7"/>
    <mergeCell ref="S7:S10"/>
    <mergeCell ref="T7:T10"/>
    <mergeCell ref="V7:W7"/>
    <mergeCell ref="X7:X10"/>
    <mergeCell ref="B26:E26"/>
    <mergeCell ref="F26:H26"/>
    <mergeCell ref="I26:K26"/>
    <mergeCell ref="L26:N26"/>
    <mergeCell ref="O26:Q26"/>
  </mergeCells>
  <conditionalFormatting sqref="S11:T21 I11:J21 N11:O21 X11:Y21">
    <cfRule type="cellIs" dxfId="17" priority="4" stopIfTrue="1" operator="between">
      <formula>$R$5</formula>
      <formula>$V$5</formula>
    </cfRule>
  </conditionalFormatting>
  <conditionalFormatting sqref="H5:V5 E4:G5">
    <cfRule type="cellIs" dxfId="16" priority="3" stopIfTrue="1" operator="between">
      <formula>$R$5</formula>
      <formula>$V$5</formula>
    </cfRule>
  </conditionalFormatting>
  <conditionalFormatting sqref="I4">
    <cfRule type="expression" dxfId="15" priority="2" stopIfTrue="1">
      <formula>"&gt;0.95*$H$4"</formula>
    </cfRule>
  </conditionalFormatting>
  <conditionalFormatting sqref="F11:H21 K11:M21 P11:R21 U11:W21">
    <cfRule type="cellIs" dxfId="14" priority="1" stopIfTrue="1" operator="between">
      <formula>$E$42</formula>
      <formula>$F$42</formula>
    </cfRule>
  </conditionalFormatting>
  <printOptions horizontalCentered="1" verticalCentered="1"/>
  <pageMargins left="0.59055118110236227" right="0.59055118110236227" top="0.59055118110236227" bottom="0.82677165354330717" header="0.51181102362204722" footer="0.47244094488188981"/>
  <pageSetup paperSize="9" scale="76" orientation="landscape" r:id="rId1"/>
  <headerFooter alignWithMargins="0">
    <oddFooter>&amp;RPIB June 2015 Version 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1:X46"/>
  <sheetViews>
    <sheetView zoomScaleNormal="100" workbookViewId="0"/>
  </sheetViews>
  <sheetFormatPr defaultRowHeight="12.75" x14ac:dyDescent="0.2"/>
  <cols>
    <col min="1" max="1" width="2.7109375" style="2" customWidth="1"/>
    <col min="2" max="3" width="14.4257812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75" t="s">
        <v>156</v>
      </c>
      <c r="F2" s="3" t="s">
        <v>102</v>
      </c>
      <c r="G2" s="3"/>
      <c r="H2" s="3"/>
      <c r="I2" s="3"/>
      <c r="J2" s="3"/>
      <c r="K2" s="3"/>
      <c r="L2" s="3"/>
      <c r="M2" s="3"/>
      <c r="N2" s="3"/>
      <c r="O2" s="3"/>
    </row>
    <row r="3" spans="2:23" ht="20.100000000000001" customHeight="1" x14ac:dyDescent="0.2">
      <c r="B3" s="3"/>
    </row>
    <row r="4" spans="2:23" ht="20.100000000000001" customHeight="1" x14ac:dyDescent="0.25">
      <c r="B4" s="1"/>
      <c r="C4" s="23"/>
      <c r="D4" s="5"/>
      <c r="E4" s="24"/>
      <c r="F4" s="24" t="s">
        <v>27</v>
      </c>
      <c r="G4" s="3"/>
      <c r="H4" s="3">
        <v>45</v>
      </c>
      <c r="I4" s="3" t="s">
        <v>50</v>
      </c>
      <c r="J4" s="129"/>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s="6" customFormat="1"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s="6" customFormat="1" ht="20.100000000000001" customHeight="1" x14ac:dyDescent="0.2">
      <c r="B7" s="384" t="s">
        <v>2</v>
      </c>
      <c r="C7" s="407"/>
      <c r="D7" s="36">
        <f>Speeds!D72</f>
        <v>29</v>
      </c>
      <c r="E7" s="358" t="s">
        <v>21</v>
      </c>
      <c r="F7" s="409"/>
      <c r="G7" s="365" t="s">
        <v>22</v>
      </c>
      <c r="H7" s="381" t="s">
        <v>23</v>
      </c>
      <c r="I7" s="19">
        <f>Speeds!D75</f>
        <v>23</v>
      </c>
      <c r="J7" s="358" t="s">
        <v>21</v>
      </c>
      <c r="K7" s="409"/>
      <c r="L7" s="365" t="s">
        <v>22</v>
      </c>
      <c r="M7" s="355" t="s">
        <v>23</v>
      </c>
      <c r="N7" s="9">
        <f>Speeds!D78</f>
        <v>20</v>
      </c>
      <c r="O7" s="358" t="s">
        <v>21</v>
      </c>
      <c r="P7" s="409"/>
      <c r="Q7" s="365" t="s">
        <v>22</v>
      </c>
      <c r="R7" s="355" t="s">
        <v>23</v>
      </c>
      <c r="S7" s="9">
        <f>Speeds!D81</f>
        <v>20</v>
      </c>
      <c r="T7" s="358" t="s">
        <v>21</v>
      </c>
      <c r="U7" s="409"/>
      <c r="V7" s="365" t="s">
        <v>22</v>
      </c>
      <c r="W7" s="355" t="s">
        <v>23</v>
      </c>
    </row>
    <row r="8" spans="2:23" s="6" customFormat="1" ht="20.100000000000001" customHeight="1" x14ac:dyDescent="0.2">
      <c r="B8" s="384" t="s">
        <v>3</v>
      </c>
      <c r="C8" s="407"/>
      <c r="D8" s="209">
        <f>Speeds!D73</f>
        <v>20</v>
      </c>
      <c r="E8" s="385" t="s">
        <v>21</v>
      </c>
      <c r="F8" s="413"/>
      <c r="G8" s="436"/>
      <c r="H8" s="407"/>
      <c r="I8" s="19">
        <f>Speeds!D76</f>
        <v>15</v>
      </c>
      <c r="J8" s="367" t="s">
        <v>21</v>
      </c>
      <c r="K8" s="402"/>
      <c r="L8" s="410"/>
      <c r="M8" s="411"/>
      <c r="N8" s="9">
        <f>Speeds!D79</f>
        <v>12</v>
      </c>
      <c r="O8" s="367" t="s">
        <v>21</v>
      </c>
      <c r="P8" s="402"/>
      <c r="Q8" s="410"/>
      <c r="R8" s="411"/>
      <c r="S8" s="9">
        <f>Speeds!D82</f>
        <v>11</v>
      </c>
      <c r="T8" s="367" t="s">
        <v>21</v>
      </c>
      <c r="U8" s="402"/>
      <c r="V8" s="410"/>
      <c r="W8" s="411"/>
    </row>
    <row r="9" spans="2:23" s="6" customFormat="1" ht="20.100000000000001" customHeight="1" x14ac:dyDescent="0.2">
      <c r="B9" s="384" t="s">
        <v>4</v>
      </c>
      <c r="C9" s="407"/>
      <c r="D9" s="209">
        <f>Speeds!D74</f>
        <v>18</v>
      </c>
      <c r="E9" s="385" t="s">
        <v>21</v>
      </c>
      <c r="F9" s="413"/>
      <c r="G9" s="436"/>
      <c r="H9" s="407"/>
      <c r="I9" s="19">
        <f>Speeds!D77</f>
        <v>13</v>
      </c>
      <c r="J9" s="369" t="s">
        <v>21</v>
      </c>
      <c r="K9" s="420"/>
      <c r="L9" s="410"/>
      <c r="M9" s="411"/>
      <c r="N9" s="9">
        <f>Speeds!D80</f>
        <v>9</v>
      </c>
      <c r="O9" s="369" t="s">
        <v>21</v>
      </c>
      <c r="P9" s="420"/>
      <c r="Q9" s="410"/>
      <c r="R9" s="411"/>
      <c r="S9" s="19">
        <f>Speeds!D83</f>
        <v>8.5</v>
      </c>
      <c r="T9" s="369" t="s">
        <v>21</v>
      </c>
      <c r="U9" s="420"/>
      <c r="V9" s="410"/>
      <c r="W9" s="411"/>
    </row>
    <row r="10" spans="2:23" s="6" customFormat="1" ht="30" customHeight="1" thickBot="1" x14ac:dyDescent="0.25">
      <c r="B10" s="173" t="s">
        <v>20</v>
      </c>
      <c r="C10" s="196" t="s">
        <v>105</v>
      </c>
      <c r="D10" s="65" t="s">
        <v>28</v>
      </c>
      <c r="E10" s="65" t="s">
        <v>29</v>
      </c>
      <c r="F10" s="65" t="s">
        <v>61</v>
      </c>
      <c r="G10" s="436"/>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6" customFormat="1" ht="20.100000000000001" customHeight="1" x14ac:dyDescent="0.2">
      <c r="B11" s="174">
        <v>0.2</v>
      </c>
      <c r="C11" s="221">
        <f t="shared" ref="C11:C23" si="0">MROUND(B11*1852,5)</f>
        <v>370</v>
      </c>
      <c r="D11" s="39">
        <f t="shared" ref="D11:D23" si="1">0.05*$D$7+G11+H11+G11+D30+H11+F30</f>
        <v>26.126000000000001</v>
      </c>
      <c r="E11" s="40">
        <f t="shared" ref="E11:E23" si="2">D11+G11+H11</f>
        <v>35.926000000000002</v>
      </c>
      <c r="F11" s="40">
        <f t="shared" ref="F11:F23" si="3">E11+G11+H11</f>
        <v>45.725999999999999</v>
      </c>
      <c r="G11" s="40">
        <f t="shared" ref="G11:G23" si="4">B11*$D$7</f>
        <v>5.8000000000000007</v>
      </c>
      <c r="H11" s="41">
        <f t="shared" ref="H11:H23" si="5">B11*$D$8</f>
        <v>4</v>
      </c>
      <c r="I11" s="39">
        <f t="shared" ref="I11:I23" si="6">0.05*$I$7+L11+M11+L11+G30+M11+I30</f>
        <v>20.016000000000002</v>
      </c>
      <c r="J11" s="40">
        <f t="shared" ref="J11:J23" si="7">I11+L11+M11</f>
        <v>27.616000000000003</v>
      </c>
      <c r="K11" s="40">
        <f t="shared" ref="K11:K23" si="8">J11+L11+M11</f>
        <v>35.216000000000001</v>
      </c>
      <c r="L11" s="40">
        <f t="shared" ref="L11:L23" si="9">B11*$I$7</f>
        <v>4.6000000000000005</v>
      </c>
      <c r="M11" s="41">
        <f t="shared" ref="M11:M23" si="10">B11*$I$8</f>
        <v>3</v>
      </c>
      <c r="N11" s="39">
        <f t="shared" ref="N11:N23" si="11">0.05*$N$7+Q11+R11+Q11+J30+R11+L30</f>
        <v>16.338000000000001</v>
      </c>
      <c r="O11" s="40">
        <f t="shared" ref="O11:O23" si="12">N11+Q11+R11</f>
        <v>22.738</v>
      </c>
      <c r="P11" s="40">
        <f t="shared" ref="P11:P23" si="13">O11+Q11+R11</f>
        <v>29.137999999999998</v>
      </c>
      <c r="Q11" s="40">
        <f t="shared" ref="Q11:Q23" si="14">B11*$N$7</f>
        <v>4</v>
      </c>
      <c r="R11" s="41">
        <f t="shared" ref="R11:R23" si="15">B11*$N$8</f>
        <v>2.4000000000000004</v>
      </c>
      <c r="S11" s="39">
        <f t="shared" ref="S11:S23" si="16">0.05*$S$7+V11+W11+V11+M30+W11+O30</f>
        <v>15.796999999999999</v>
      </c>
      <c r="T11" s="40">
        <f t="shared" ref="T11:T23" si="17">S11+V11+W11</f>
        <v>21.996999999999996</v>
      </c>
      <c r="U11" s="40">
        <f t="shared" ref="U11:U23" si="18">T11+V11+W11</f>
        <v>28.196999999999996</v>
      </c>
      <c r="V11" s="42">
        <f t="shared" ref="V11:V23" si="19">B11*$S$7</f>
        <v>4</v>
      </c>
      <c r="W11" s="43">
        <f t="shared" ref="W11:W23" si="20">B11*$S$8</f>
        <v>2.2000000000000002</v>
      </c>
    </row>
    <row r="12" spans="2:23" s="6" customFormat="1" ht="20.100000000000001" customHeight="1" x14ac:dyDescent="0.2">
      <c r="B12" s="220">
        <v>0.25</v>
      </c>
      <c r="C12" s="218">
        <f t="shared" si="0"/>
        <v>465</v>
      </c>
      <c r="D12" s="44">
        <f t="shared" si="1"/>
        <v>31.619999999999997</v>
      </c>
      <c r="E12" s="45">
        <f t="shared" si="2"/>
        <v>43.87</v>
      </c>
      <c r="F12" s="45">
        <f t="shared" si="3"/>
        <v>56.12</v>
      </c>
      <c r="G12" s="45">
        <f t="shared" si="4"/>
        <v>7.25</v>
      </c>
      <c r="H12" s="46">
        <f t="shared" si="5"/>
        <v>5</v>
      </c>
      <c r="I12" s="44">
        <f t="shared" si="6"/>
        <v>24.244999999999997</v>
      </c>
      <c r="J12" s="45">
        <f t="shared" si="7"/>
        <v>33.744999999999997</v>
      </c>
      <c r="K12" s="45">
        <f t="shared" si="8"/>
        <v>43.244999999999997</v>
      </c>
      <c r="L12" s="45">
        <f t="shared" si="9"/>
        <v>5.75</v>
      </c>
      <c r="M12" s="46">
        <f t="shared" si="10"/>
        <v>3.75</v>
      </c>
      <c r="N12" s="44">
        <f t="shared" si="11"/>
        <v>19.835000000000001</v>
      </c>
      <c r="O12" s="45">
        <f t="shared" si="12"/>
        <v>27.835000000000001</v>
      </c>
      <c r="P12" s="45">
        <f t="shared" si="13"/>
        <v>35.835000000000001</v>
      </c>
      <c r="Q12" s="45">
        <f t="shared" si="14"/>
        <v>5</v>
      </c>
      <c r="R12" s="46">
        <f t="shared" si="15"/>
        <v>3</v>
      </c>
      <c r="S12" s="44">
        <f t="shared" si="16"/>
        <v>19.177499999999998</v>
      </c>
      <c r="T12" s="45">
        <f t="shared" si="17"/>
        <v>26.927499999999998</v>
      </c>
      <c r="U12" s="45">
        <f t="shared" si="18"/>
        <v>34.677499999999995</v>
      </c>
      <c r="V12" s="47">
        <f t="shared" si="19"/>
        <v>5</v>
      </c>
      <c r="W12" s="48">
        <f t="shared" si="20"/>
        <v>2.75</v>
      </c>
    </row>
    <row r="13" spans="2:23" s="6" customFormat="1" ht="20.100000000000001" customHeight="1" x14ac:dyDescent="0.2">
      <c r="B13" s="175">
        <v>0.3</v>
      </c>
      <c r="C13" s="218">
        <f t="shared" si="0"/>
        <v>555</v>
      </c>
      <c r="D13" s="44">
        <f t="shared" si="1"/>
        <v>37.114000000000004</v>
      </c>
      <c r="E13" s="45">
        <f t="shared" si="2"/>
        <v>51.814000000000007</v>
      </c>
      <c r="F13" s="45">
        <f t="shared" si="3"/>
        <v>66.51400000000001</v>
      </c>
      <c r="G13" s="45">
        <f t="shared" si="4"/>
        <v>8.6999999999999993</v>
      </c>
      <c r="H13" s="46">
        <f t="shared" si="5"/>
        <v>6</v>
      </c>
      <c r="I13" s="44">
        <f t="shared" si="6"/>
        <v>28.474</v>
      </c>
      <c r="J13" s="45">
        <f t="shared" si="7"/>
        <v>39.874000000000002</v>
      </c>
      <c r="K13" s="45">
        <f t="shared" si="8"/>
        <v>51.274000000000001</v>
      </c>
      <c r="L13" s="45">
        <f t="shared" si="9"/>
        <v>6.8999999999999995</v>
      </c>
      <c r="M13" s="46">
        <f t="shared" si="10"/>
        <v>4.5</v>
      </c>
      <c r="N13" s="44">
        <f t="shared" si="11"/>
        <v>23.332000000000001</v>
      </c>
      <c r="O13" s="45">
        <f t="shared" si="12"/>
        <v>32.932000000000002</v>
      </c>
      <c r="P13" s="45">
        <f t="shared" si="13"/>
        <v>42.532000000000004</v>
      </c>
      <c r="Q13" s="45">
        <f t="shared" si="14"/>
        <v>6</v>
      </c>
      <c r="R13" s="46">
        <f t="shared" si="15"/>
        <v>3.5999999999999996</v>
      </c>
      <c r="S13" s="44">
        <f t="shared" si="16"/>
        <v>22.558</v>
      </c>
      <c r="T13" s="45">
        <f t="shared" si="17"/>
        <v>31.858000000000001</v>
      </c>
      <c r="U13" s="45">
        <f t="shared" si="18"/>
        <v>41.158000000000001</v>
      </c>
      <c r="V13" s="47">
        <f t="shared" si="19"/>
        <v>6</v>
      </c>
      <c r="W13" s="48">
        <f t="shared" si="20"/>
        <v>3.3</v>
      </c>
    </row>
    <row r="14" spans="2:23" s="6" customFormat="1" ht="20.100000000000001" customHeight="1" x14ac:dyDescent="0.2">
      <c r="B14" s="175">
        <v>0.35</v>
      </c>
      <c r="C14" s="218">
        <f t="shared" si="0"/>
        <v>650</v>
      </c>
      <c r="D14" s="44">
        <f t="shared" si="1"/>
        <v>42.607999999999997</v>
      </c>
      <c r="E14" s="45">
        <f t="shared" si="2"/>
        <v>59.757999999999996</v>
      </c>
      <c r="F14" s="45">
        <f t="shared" si="3"/>
        <v>76.907999999999987</v>
      </c>
      <c r="G14" s="45">
        <f t="shared" si="4"/>
        <v>10.149999999999999</v>
      </c>
      <c r="H14" s="46">
        <f t="shared" si="5"/>
        <v>7</v>
      </c>
      <c r="I14" s="44">
        <f t="shared" si="6"/>
        <v>32.703000000000003</v>
      </c>
      <c r="J14" s="45">
        <f t="shared" si="7"/>
        <v>46.003</v>
      </c>
      <c r="K14" s="45">
        <f t="shared" si="8"/>
        <v>59.302999999999997</v>
      </c>
      <c r="L14" s="45">
        <f t="shared" si="9"/>
        <v>8.0499999999999989</v>
      </c>
      <c r="M14" s="46">
        <f t="shared" si="10"/>
        <v>5.25</v>
      </c>
      <c r="N14" s="44">
        <f t="shared" si="11"/>
        <v>26.829000000000001</v>
      </c>
      <c r="O14" s="45">
        <f t="shared" si="12"/>
        <v>38.028999999999996</v>
      </c>
      <c r="P14" s="45">
        <f t="shared" si="13"/>
        <v>49.228999999999999</v>
      </c>
      <c r="Q14" s="45">
        <f t="shared" si="14"/>
        <v>7</v>
      </c>
      <c r="R14" s="46">
        <f t="shared" si="15"/>
        <v>4.1999999999999993</v>
      </c>
      <c r="S14" s="44">
        <f t="shared" si="16"/>
        <v>25.938499999999998</v>
      </c>
      <c r="T14" s="45">
        <f t="shared" si="17"/>
        <v>36.788499999999999</v>
      </c>
      <c r="U14" s="45">
        <f t="shared" si="18"/>
        <v>47.638500000000001</v>
      </c>
      <c r="V14" s="47">
        <f t="shared" si="19"/>
        <v>7</v>
      </c>
      <c r="W14" s="48">
        <f t="shared" si="20"/>
        <v>3.8499999999999996</v>
      </c>
    </row>
    <row r="15" spans="2:23" s="6" customFormat="1" ht="20.100000000000001" customHeight="1" x14ac:dyDescent="0.2">
      <c r="B15" s="175">
        <v>0.4</v>
      </c>
      <c r="C15" s="218">
        <f t="shared" si="0"/>
        <v>740</v>
      </c>
      <c r="D15" s="44">
        <f t="shared" si="1"/>
        <v>48.102000000000011</v>
      </c>
      <c r="E15" s="45">
        <f t="shared" si="2"/>
        <v>67.702000000000012</v>
      </c>
      <c r="F15" s="45">
        <f t="shared" si="3"/>
        <v>87.302000000000021</v>
      </c>
      <c r="G15" s="45">
        <f t="shared" si="4"/>
        <v>11.600000000000001</v>
      </c>
      <c r="H15" s="46">
        <f t="shared" si="5"/>
        <v>8</v>
      </c>
      <c r="I15" s="44">
        <f t="shared" si="6"/>
        <v>36.932000000000009</v>
      </c>
      <c r="J15" s="45">
        <f t="shared" si="7"/>
        <v>52.132000000000012</v>
      </c>
      <c r="K15" s="45">
        <f t="shared" si="8"/>
        <v>67.332000000000022</v>
      </c>
      <c r="L15" s="45">
        <f t="shared" si="9"/>
        <v>9.2000000000000011</v>
      </c>
      <c r="M15" s="46">
        <f t="shared" si="10"/>
        <v>6</v>
      </c>
      <c r="N15" s="44">
        <f t="shared" si="11"/>
        <v>30.326000000000004</v>
      </c>
      <c r="O15" s="45">
        <f t="shared" si="12"/>
        <v>43.126000000000005</v>
      </c>
      <c r="P15" s="45">
        <f t="shared" si="13"/>
        <v>55.926000000000002</v>
      </c>
      <c r="Q15" s="45">
        <f t="shared" si="14"/>
        <v>8</v>
      </c>
      <c r="R15" s="46">
        <f t="shared" si="15"/>
        <v>4.8000000000000007</v>
      </c>
      <c r="S15" s="44">
        <f t="shared" si="16"/>
        <v>29.318999999999996</v>
      </c>
      <c r="T15" s="45">
        <f t="shared" si="17"/>
        <v>41.718999999999994</v>
      </c>
      <c r="U15" s="45">
        <f t="shared" si="18"/>
        <v>54.118999999999993</v>
      </c>
      <c r="V15" s="47">
        <f t="shared" si="19"/>
        <v>8</v>
      </c>
      <c r="W15" s="48">
        <f t="shared" si="20"/>
        <v>4.4000000000000004</v>
      </c>
    </row>
    <row r="16" spans="2:23" s="6" customFormat="1" ht="20.100000000000001" customHeight="1" x14ac:dyDescent="0.2">
      <c r="B16" s="175">
        <v>0.45</v>
      </c>
      <c r="C16" s="218">
        <f t="shared" si="0"/>
        <v>835</v>
      </c>
      <c r="D16" s="44">
        <f t="shared" si="1"/>
        <v>53.596000000000004</v>
      </c>
      <c r="E16" s="45">
        <f t="shared" si="2"/>
        <v>75.646000000000001</v>
      </c>
      <c r="F16" s="45">
        <f t="shared" si="3"/>
        <v>97.695999999999998</v>
      </c>
      <c r="G16" s="45">
        <f t="shared" si="4"/>
        <v>13.05</v>
      </c>
      <c r="H16" s="46">
        <f t="shared" si="5"/>
        <v>9</v>
      </c>
      <c r="I16" s="44">
        <f t="shared" si="6"/>
        <v>41.161000000000001</v>
      </c>
      <c r="J16" s="45">
        <f t="shared" si="7"/>
        <v>58.261000000000003</v>
      </c>
      <c r="K16" s="45">
        <f t="shared" si="8"/>
        <v>75.361000000000004</v>
      </c>
      <c r="L16" s="45">
        <f t="shared" si="9"/>
        <v>10.35</v>
      </c>
      <c r="M16" s="46">
        <f t="shared" si="10"/>
        <v>6.75</v>
      </c>
      <c r="N16" s="44">
        <f t="shared" si="11"/>
        <v>33.823</v>
      </c>
      <c r="O16" s="45">
        <f t="shared" si="12"/>
        <v>48.222999999999999</v>
      </c>
      <c r="P16" s="45">
        <f t="shared" si="13"/>
        <v>62.622999999999998</v>
      </c>
      <c r="Q16" s="45">
        <f t="shared" si="14"/>
        <v>9</v>
      </c>
      <c r="R16" s="46">
        <f t="shared" si="15"/>
        <v>5.4</v>
      </c>
      <c r="S16" s="44">
        <f t="shared" si="16"/>
        <v>32.6995</v>
      </c>
      <c r="T16" s="45">
        <f t="shared" si="17"/>
        <v>46.649500000000003</v>
      </c>
      <c r="U16" s="45">
        <f t="shared" si="18"/>
        <v>60.599500000000006</v>
      </c>
      <c r="V16" s="47">
        <f t="shared" si="19"/>
        <v>9</v>
      </c>
      <c r="W16" s="48">
        <f t="shared" si="20"/>
        <v>4.95</v>
      </c>
    </row>
    <row r="17" spans="2:23" s="6" customFormat="1" ht="20.100000000000001" customHeight="1" x14ac:dyDescent="0.2">
      <c r="B17" s="175">
        <v>0.5</v>
      </c>
      <c r="C17" s="218">
        <f t="shared" si="0"/>
        <v>925</v>
      </c>
      <c r="D17" s="44">
        <f t="shared" si="1"/>
        <v>59.09</v>
      </c>
      <c r="E17" s="45">
        <f t="shared" si="2"/>
        <v>83.59</v>
      </c>
      <c r="F17" s="45">
        <f t="shared" si="3"/>
        <v>108.09</v>
      </c>
      <c r="G17" s="45">
        <f t="shared" si="4"/>
        <v>14.5</v>
      </c>
      <c r="H17" s="46">
        <f t="shared" si="5"/>
        <v>10</v>
      </c>
      <c r="I17" s="44">
        <f t="shared" si="6"/>
        <v>45.39</v>
      </c>
      <c r="J17" s="45">
        <f t="shared" si="7"/>
        <v>64.39</v>
      </c>
      <c r="K17" s="45">
        <f t="shared" si="8"/>
        <v>83.39</v>
      </c>
      <c r="L17" s="45">
        <f t="shared" si="9"/>
        <v>11.5</v>
      </c>
      <c r="M17" s="46">
        <f t="shared" si="10"/>
        <v>7.5</v>
      </c>
      <c r="N17" s="44">
        <f t="shared" si="11"/>
        <v>37.32</v>
      </c>
      <c r="O17" s="45">
        <f t="shared" si="12"/>
        <v>53.32</v>
      </c>
      <c r="P17" s="45">
        <f t="shared" si="13"/>
        <v>69.319999999999993</v>
      </c>
      <c r="Q17" s="45">
        <f t="shared" si="14"/>
        <v>10</v>
      </c>
      <c r="R17" s="46">
        <f t="shared" si="15"/>
        <v>6</v>
      </c>
      <c r="S17" s="44">
        <f t="shared" si="16"/>
        <v>36.08</v>
      </c>
      <c r="T17" s="45">
        <f t="shared" si="17"/>
        <v>51.58</v>
      </c>
      <c r="U17" s="45">
        <f t="shared" si="18"/>
        <v>67.08</v>
      </c>
      <c r="V17" s="47">
        <f t="shared" si="19"/>
        <v>10</v>
      </c>
      <c r="W17" s="48">
        <f t="shared" si="20"/>
        <v>5.5</v>
      </c>
    </row>
    <row r="18" spans="2:23" s="6" customFormat="1" ht="20.100000000000001" customHeight="1" x14ac:dyDescent="0.2">
      <c r="B18" s="175">
        <v>0.55000000000000004</v>
      </c>
      <c r="C18" s="218">
        <f t="shared" si="0"/>
        <v>1020</v>
      </c>
      <c r="D18" s="44">
        <f t="shared" si="1"/>
        <v>64.584000000000003</v>
      </c>
      <c r="E18" s="45">
        <f t="shared" si="2"/>
        <v>91.534000000000006</v>
      </c>
      <c r="F18" s="45">
        <f t="shared" si="3"/>
        <v>118.48400000000001</v>
      </c>
      <c r="G18" s="45">
        <f t="shared" si="4"/>
        <v>15.950000000000001</v>
      </c>
      <c r="H18" s="46">
        <f t="shared" si="5"/>
        <v>11</v>
      </c>
      <c r="I18" s="44">
        <f t="shared" si="6"/>
        <v>49.619000000000007</v>
      </c>
      <c r="J18" s="45">
        <f t="shared" si="7"/>
        <v>70.519000000000005</v>
      </c>
      <c r="K18" s="45">
        <f t="shared" si="8"/>
        <v>91.419000000000011</v>
      </c>
      <c r="L18" s="45">
        <f t="shared" si="9"/>
        <v>12.65</v>
      </c>
      <c r="M18" s="46">
        <f t="shared" si="10"/>
        <v>8.25</v>
      </c>
      <c r="N18" s="44">
        <f t="shared" si="11"/>
        <v>40.817000000000007</v>
      </c>
      <c r="O18" s="45">
        <f t="shared" si="12"/>
        <v>58.417000000000009</v>
      </c>
      <c r="P18" s="45">
        <f t="shared" si="13"/>
        <v>76.016999999999996</v>
      </c>
      <c r="Q18" s="45">
        <f t="shared" si="14"/>
        <v>11</v>
      </c>
      <c r="R18" s="46">
        <f t="shared" si="15"/>
        <v>6.6000000000000005</v>
      </c>
      <c r="S18" s="44">
        <f t="shared" si="16"/>
        <v>39.460500000000003</v>
      </c>
      <c r="T18" s="45">
        <f t="shared" si="17"/>
        <v>56.510500000000008</v>
      </c>
      <c r="U18" s="45">
        <f t="shared" si="18"/>
        <v>73.560500000000005</v>
      </c>
      <c r="V18" s="47">
        <f t="shared" si="19"/>
        <v>11</v>
      </c>
      <c r="W18" s="48">
        <f t="shared" si="20"/>
        <v>6.0500000000000007</v>
      </c>
    </row>
    <row r="19" spans="2:23" s="6" customFormat="1" ht="20.100000000000001" customHeight="1" x14ac:dyDescent="0.2">
      <c r="B19" s="175">
        <v>0.6</v>
      </c>
      <c r="C19" s="218">
        <f t="shared" si="0"/>
        <v>1110</v>
      </c>
      <c r="D19" s="44">
        <f t="shared" si="1"/>
        <v>70.078000000000003</v>
      </c>
      <c r="E19" s="45">
        <f t="shared" si="2"/>
        <v>99.478000000000009</v>
      </c>
      <c r="F19" s="45">
        <f t="shared" si="3"/>
        <v>128.87800000000001</v>
      </c>
      <c r="G19" s="45">
        <f t="shared" si="4"/>
        <v>17.399999999999999</v>
      </c>
      <c r="H19" s="46">
        <f t="shared" si="5"/>
        <v>12</v>
      </c>
      <c r="I19" s="44">
        <f t="shared" si="6"/>
        <v>53.848000000000006</v>
      </c>
      <c r="J19" s="45">
        <f t="shared" si="7"/>
        <v>76.64800000000001</v>
      </c>
      <c r="K19" s="45">
        <f t="shared" si="8"/>
        <v>99.448000000000008</v>
      </c>
      <c r="L19" s="45">
        <f t="shared" si="9"/>
        <v>13.799999999999999</v>
      </c>
      <c r="M19" s="46">
        <f t="shared" si="10"/>
        <v>9</v>
      </c>
      <c r="N19" s="44">
        <f t="shared" si="11"/>
        <v>44.314</v>
      </c>
      <c r="O19" s="45">
        <f t="shared" si="12"/>
        <v>63.513999999999996</v>
      </c>
      <c r="P19" s="45">
        <f t="shared" si="13"/>
        <v>82.713999999999999</v>
      </c>
      <c r="Q19" s="45">
        <f t="shared" si="14"/>
        <v>12</v>
      </c>
      <c r="R19" s="46">
        <f t="shared" si="15"/>
        <v>7.1999999999999993</v>
      </c>
      <c r="S19" s="44">
        <f t="shared" si="16"/>
        <v>42.841000000000001</v>
      </c>
      <c r="T19" s="45">
        <f t="shared" si="17"/>
        <v>61.441000000000003</v>
      </c>
      <c r="U19" s="45">
        <f t="shared" si="18"/>
        <v>80.040999999999997</v>
      </c>
      <c r="V19" s="47">
        <f t="shared" si="19"/>
        <v>12</v>
      </c>
      <c r="W19" s="48">
        <f t="shared" si="20"/>
        <v>6.6</v>
      </c>
    </row>
    <row r="20" spans="2:23" s="6" customFormat="1" ht="20.100000000000001" customHeight="1" x14ac:dyDescent="0.2">
      <c r="B20" s="175">
        <v>0.65</v>
      </c>
      <c r="C20" s="218">
        <f t="shared" si="0"/>
        <v>1205</v>
      </c>
      <c r="D20" s="44">
        <f t="shared" si="1"/>
        <v>75.572000000000003</v>
      </c>
      <c r="E20" s="45">
        <f t="shared" si="2"/>
        <v>107.422</v>
      </c>
      <c r="F20" s="45">
        <f t="shared" si="3"/>
        <v>139.27199999999999</v>
      </c>
      <c r="G20" s="45">
        <f t="shared" si="4"/>
        <v>18.850000000000001</v>
      </c>
      <c r="H20" s="46">
        <f t="shared" si="5"/>
        <v>13</v>
      </c>
      <c r="I20" s="44">
        <f t="shared" si="6"/>
        <v>58.077000000000005</v>
      </c>
      <c r="J20" s="45">
        <f t="shared" si="7"/>
        <v>82.777000000000001</v>
      </c>
      <c r="K20" s="45">
        <f t="shared" si="8"/>
        <v>107.477</v>
      </c>
      <c r="L20" s="45">
        <f t="shared" si="9"/>
        <v>14.950000000000001</v>
      </c>
      <c r="M20" s="46">
        <f t="shared" si="10"/>
        <v>9.75</v>
      </c>
      <c r="N20" s="44">
        <f t="shared" si="11"/>
        <v>47.811</v>
      </c>
      <c r="O20" s="45">
        <f t="shared" si="12"/>
        <v>68.611000000000004</v>
      </c>
      <c r="P20" s="45">
        <f t="shared" si="13"/>
        <v>89.411000000000001</v>
      </c>
      <c r="Q20" s="45">
        <f t="shared" si="14"/>
        <v>13</v>
      </c>
      <c r="R20" s="46">
        <f t="shared" si="15"/>
        <v>7.8000000000000007</v>
      </c>
      <c r="S20" s="44">
        <f t="shared" si="16"/>
        <v>46.221499999999999</v>
      </c>
      <c r="T20" s="45">
        <f t="shared" si="17"/>
        <v>66.371499999999997</v>
      </c>
      <c r="U20" s="45">
        <f t="shared" si="18"/>
        <v>86.521500000000003</v>
      </c>
      <c r="V20" s="47">
        <f t="shared" si="19"/>
        <v>13</v>
      </c>
      <c r="W20" s="48">
        <f t="shared" si="20"/>
        <v>7.15</v>
      </c>
    </row>
    <row r="21" spans="2:23" s="6" customFormat="1" ht="20.100000000000001" customHeight="1" x14ac:dyDescent="0.2">
      <c r="B21" s="175">
        <v>0.7</v>
      </c>
      <c r="C21" s="218">
        <f t="shared" si="0"/>
        <v>1295</v>
      </c>
      <c r="D21" s="44">
        <f t="shared" si="1"/>
        <v>81.066000000000003</v>
      </c>
      <c r="E21" s="45">
        <f t="shared" si="2"/>
        <v>115.366</v>
      </c>
      <c r="F21" s="45">
        <f t="shared" si="3"/>
        <v>149.666</v>
      </c>
      <c r="G21" s="45">
        <f t="shared" si="4"/>
        <v>20.299999999999997</v>
      </c>
      <c r="H21" s="46">
        <f t="shared" si="5"/>
        <v>14</v>
      </c>
      <c r="I21" s="44">
        <f t="shared" si="6"/>
        <v>62.305999999999997</v>
      </c>
      <c r="J21" s="45">
        <f t="shared" si="7"/>
        <v>88.905999999999992</v>
      </c>
      <c r="K21" s="45">
        <f t="shared" si="8"/>
        <v>115.50599999999999</v>
      </c>
      <c r="L21" s="45">
        <f t="shared" si="9"/>
        <v>16.099999999999998</v>
      </c>
      <c r="M21" s="46">
        <f t="shared" si="10"/>
        <v>10.5</v>
      </c>
      <c r="N21" s="44">
        <f t="shared" si="11"/>
        <v>51.308</v>
      </c>
      <c r="O21" s="45">
        <f t="shared" si="12"/>
        <v>73.707999999999998</v>
      </c>
      <c r="P21" s="45">
        <f t="shared" si="13"/>
        <v>96.108000000000004</v>
      </c>
      <c r="Q21" s="45">
        <f t="shared" si="14"/>
        <v>14</v>
      </c>
      <c r="R21" s="46">
        <f t="shared" si="15"/>
        <v>8.3999999999999986</v>
      </c>
      <c r="S21" s="44">
        <f t="shared" si="16"/>
        <v>49.601999999999997</v>
      </c>
      <c r="T21" s="45">
        <f t="shared" si="17"/>
        <v>71.301999999999992</v>
      </c>
      <c r="U21" s="45">
        <f t="shared" si="18"/>
        <v>93.001999999999995</v>
      </c>
      <c r="V21" s="47">
        <f t="shared" si="19"/>
        <v>14</v>
      </c>
      <c r="W21" s="48">
        <f t="shared" si="20"/>
        <v>7.6999999999999993</v>
      </c>
    </row>
    <row r="22" spans="2:23" s="6" customFormat="1" ht="20.100000000000001" customHeight="1" x14ac:dyDescent="0.2">
      <c r="B22" s="175">
        <v>0.75</v>
      </c>
      <c r="C22" s="218">
        <f t="shared" si="0"/>
        <v>1390</v>
      </c>
      <c r="D22" s="44">
        <f t="shared" si="1"/>
        <v>86.56</v>
      </c>
      <c r="E22" s="45">
        <f t="shared" si="2"/>
        <v>123.31</v>
      </c>
      <c r="F22" s="45">
        <f t="shared" si="3"/>
        <v>160.06</v>
      </c>
      <c r="G22" s="45">
        <f t="shared" si="4"/>
        <v>21.75</v>
      </c>
      <c r="H22" s="46">
        <f t="shared" si="5"/>
        <v>15</v>
      </c>
      <c r="I22" s="44">
        <f t="shared" si="6"/>
        <v>66.535000000000011</v>
      </c>
      <c r="J22" s="45">
        <f t="shared" si="7"/>
        <v>95.035000000000011</v>
      </c>
      <c r="K22" s="45">
        <f t="shared" si="8"/>
        <v>123.53500000000001</v>
      </c>
      <c r="L22" s="45">
        <f t="shared" si="9"/>
        <v>17.25</v>
      </c>
      <c r="M22" s="46">
        <f t="shared" si="10"/>
        <v>11.25</v>
      </c>
      <c r="N22" s="44">
        <f t="shared" si="11"/>
        <v>54.805</v>
      </c>
      <c r="O22" s="45">
        <f t="shared" si="12"/>
        <v>78.805000000000007</v>
      </c>
      <c r="P22" s="45">
        <f t="shared" si="13"/>
        <v>102.80500000000001</v>
      </c>
      <c r="Q22" s="45">
        <f t="shared" si="14"/>
        <v>15</v>
      </c>
      <c r="R22" s="46">
        <f t="shared" si="15"/>
        <v>9</v>
      </c>
      <c r="S22" s="44">
        <f t="shared" si="16"/>
        <v>52.982499999999995</v>
      </c>
      <c r="T22" s="45">
        <f t="shared" si="17"/>
        <v>76.232499999999987</v>
      </c>
      <c r="U22" s="45">
        <f t="shared" si="18"/>
        <v>99.482499999999987</v>
      </c>
      <c r="V22" s="47">
        <f t="shared" si="19"/>
        <v>15</v>
      </c>
      <c r="W22" s="48">
        <f t="shared" si="20"/>
        <v>8.25</v>
      </c>
    </row>
    <row r="23" spans="2:23" s="6" customFormat="1" ht="20.100000000000001" customHeight="1" thickBot="1" x14ac:dyDescent="0.25">
      <c r="B23" s="176">
        <v>0.8</v>
      </c>
      <c r="C23" s="217">
        <f t="shared" si="0"/>
        <v>1480</v>
      </c>
      <c r="D23" s="49">
        <f t="shared" si="1"/>
        <v>92.054000000000016</v>
      </c>
      <c r="E23" s="50">
        <f t="shared" si="2"/>
        <v>131.25400000000002</v>
      </c>
      <c r="F23" s="50">
        <f t="shared" si="3"/>
        <v>170.45400000000001</v>
      </c>
      <c r="G23" s="50">
        <f t="shared" si="4"/>
        <v>23.200000000000003</v>
      </c>
      <c r="H23" s="51">
        <f t="shared" si="5"/>
        <v>16</v>
      </c>
      <c r="I23" s="49">
        <f t="shared" si="6"/>
        <v>70.76400000000001</v>
      </c>
      <c r="J23" s="50">
        <f t="shared" si="7"/>
        <v>101.16400000000002</v>
      </c>
      <c r="K23" s="50">
        <f t="shared" si="8"/>
        <v>131.56400000000002</v>
      </c>
      <c r="L23" s="50">
        <f t="shared" si="9"/>
        <v>18.400000000000002</v>
      </c>
      <c r="M23" s="51">
        <f t="shared" si="10"/>
        <v>12</v>
      </c>
      <c r="N23" s="49">
        <f t="shared" si="11"/>
        <v>58.302000000000007</v>
      </c>
      <c r="O23" s="50">
        <f t="shared" si="12"/>
        <v>83.902000000000015</v>
      </c>
      <c r="P23" s="50">
        <f t="shared" si="13"/>
        <v>109.50200000000001</v>
      </c>
      <c r="Q23" s="50">
        <f t="shared" si="14"/>
        <v>16</v>
      </c>
      <c r="R23" s="51">
        <f t="shared" si="15"/>
        <v>9.6000000000000014</v>
      </c>
      <c r="S23" s="49">
        <f t="shared" si="16"/>
        <v>56.362999999999992</v>
      </c>
      <c r="T23" s="52">
        <f t="shared" si="17"/>
        <v>81.162999999999997</v>
      </c>
      <c r="U23" s="50">
        <f t="shared" si="18"/>
        <v>105.96299999999999</v>
      </c>
      <c r="V23" s="53">
        <f t="shared" si="19"/>
        <v>16</v>
      </c>
      <c r="W23" s="54">
        <f t="shared" si="20"/>
        <v>8.8000000000000007</v>
      </c>
    </row>
    <row r="24" spans="2:23" ht="20.100000000000001" customHeight="1" x14ac:dyDescent="0.25">
      <c r="B24" s="1"/>
      <c r="D24" s="3"/>
      <c r="E24" s="3"/>
      <c r="F24" s="3"/>
      <c r="G24" s="3"/>
      <c r="H24" s="3"/>
      <c r="I24" s="3"/>
      <c r="J24" s="3"/>
      <c r="K24" s="3"/>
      <c r="L24" s="3"/>
      <c r="M24" s="3"/>
      <c r="N24" s="3"/>
    </row>
    <row r="27" spans="2:23" ht="13.5" customHeight="1" thickBot="1" x14ac:dyDescent="0.25"/>
    <row r="28" spans="2:23" s="6" customFormat="1" ht="18" customHeight="1" x14ac:dyDescent="0.2">
      <c r="B28" s="437" t="s">
        <v>24</v>
      </c>
      <c r="C28" s="438"/>
      <c r="D28" s="439" t="s">
        <v>8</v>
      </c>
      <c r="E28" s="439"/>
      <c r="F28" s="439"/>
      <c r="G28" s="439" t="s">
        <v>9</v>
      </c>
      <c r="H28" s="439"/>
      <c r="I28" s="439"/>
      <c r="J28" s="439" t="s">
        <v>10</v>
      </c>
      <c r="K28" s="439"/>
      <c r="L28" s="439"/>
      <c r="M28" s="439" t="s">
        <v>11</v>
      </c>
      <c r="N28" s="439"/>
      <c r="O28" s="440"/>
    </row>
    <row r="29" spans="2:23" s="6" customFormat="1" ht="56.25" customHeight="1" thickBot="1" x14ac:dyDescent="0.25">
      <c r="B29" s="32" t="s">
        <v>25</v>
      </c>
      <c r="C29" s="33" t="s">
        <v>6</v>
      </c>
      <c r="D29" s="34" t="s">
        <v>5</v>
      </c>
      <c r="E29" s="34" t="s">
        <v>6</v>
      </c>
      <c r="F29" s="34" t="s">
        <v>7</v>
      </c>
      <c r="G29" s="34" t="s">
        <v>5</v>
      </c>
      <c r="H29" s="34" t="s">
        <v>6</v>
      </c>
      <c r="I29" s="34" t="s">
        <v>7</v>
      </c>
      <c r="J29" s="34" t="s">
        <v>5</v>
      </c>
      <c r="K29" s="34" t="s">
        <v>6</v>
      </c>
      <c r="L29" s="34" t="s">
        <v>7</v>
      </c>
      <c r="M29" s="34" t="s">
        <v>5</v>
      </c>
      <c r="N29" s="34" t="s">
        <v>6</v>
      </c>
      <c r="O29" s="35" t="s">
        <v>7</v>
      </c>
    </row>
    <row r="30" spans="2:23" s="6" customFormat="1" ht="15" customHeight="1" x14ac:dyDescent="0.2">
      <c r="B30" s="318">
        <f t="shared" ref="B30:B37" si="21">B11</f>
        <v>0.2</v>
      </c>
      <c r="C30" s="317">
        <f>0.66*B30</f>
        <v>0.13200000000000001</v>
      </c>
      <c r="D30" s="55">
        <f t="shared" ref="D30:D42" si="22">E30*($D$9)</f>
        <v>2.3760000000000003</v>
      </c>
      <c r="E30" s="55">
        <f t="shared" ref="E30:E42" si="23">0.66*B30</f>
        <v>0.13200000000000001</v>
      </c>
      <c r="F30" s="55">
        <f t="shared" ref="F30:F42" si="24">0.15*$D$9</f>
        <v>2.6999999999999997</v>
      </c>
      <c r="G30" s="55">
        <f t="shared" ref="G30:G42" si="25">H30*($I$9)</f>
        <v>1.7160000000000002</v>
      </c>
      <c r="H30" s="55">
        <f t="shared" ref="H30:H42" si="26">0.66*B30</f>
        <v>0.13200000000000001</v>
      </c>
      <c r="I30" s="55">
        <f t="shared" ref="I30:I42" si="27">0.15*$I$9</f>
        <v>1.95</v>
      </c>
      <c r="J30" s="55">
        <f t="shared" ref="J30:J42" si="28">K30*($N$9)</f>
        <v>1.1880000000000002</v>
      </c>
      <c r="K30" s="55">
        <f t="shared" ref="K30:K42" si="29">0.66*B30</f>
        <v>0.13200000000000001</v>
      </c>
      <c r="L30" s="55">
        <f t="shared" ref="L30:L42" si="30">0.15*$N$9</f>
        <v>1.3499999999999999</v>
      </c>
      <c r="M30" s="55">
        <f t="shared" ref="M30:M42" si="31">N30*($S$9)</f>
        <v>1.1220000000000001</v>
      </c>
      <c r="N30" s="55">
        <f t="shared" ref="N30:N42" si="32">0.66*B30</f>
        <v>0.13200000000000001</v>
      </c>
      <c r="O30" s="314">
        <f t="shared" ref="O30:O42" si="33">0.15*$S$9</f>
        <v>1.2749999999999999</v>
      </c>
    </row>
    <row r="31" spans="2:23" s="6" customFormat="1" ht="15" customHeight="1" x14ac:dyDescent="0.2">
      <c r="B31" s="316">
        <f t="shared" si="21"/>
        <v>0.25</v>
      </c>
      <c r="C31" s="315">
        <f>0.66*B31</f>
        <v>0.16500000000000001</v>
      </c>
      <c r="D31" s="55">
        <f t="shared" si="22"/>
        <v>2.97</v>
      </c>
      <c r="E31" s="47">
        <f t="shared" si="23"/>
        <v>0.16500000000000001</v>
      </c>
      <c r="F31" s="55">
        <f t="shared" si="24"/>
        <v>2.6999999999999997</v>
      </c>
      <c r="G31" s="55">
        <f t="shared" si="25"/>
        <v>2.145</v>
      </c>
      <c r="H31" s="47">
        <f t="shared" si="26"/>
        <v>0.16500000000000001</v>
      </c>
      <c r="I31" s="55">
        <f t="shared" si="27"/>
        <v>1.95</v>
      </c>
      <c r="J31" s="55">
        <f t="shared" si="28"/>
        <v>1.4850000000000001</v>
      </c>
      <c r="K31" s="47">
        <f t="shared" si="29"/>
        <v>0.16500000000000001</v>
      </c>
      <c r="L31" s="55">
        <f t="shared" si="30"/>
        <v>1.3499999999999999</v>
      </c>
      <c r="M31" s="55">
        <f t="shared" si="31"/>
        <v>1.4025000000000001</v>
      </c>
      <c r="N31" s="47">
        <f t="shared" si="32"/>
        <v>0.16500000000000001</v>
      </c>
      <c r="O31" s="314">
        <f t="shared" si="33"/>
        <v>1.2749999999999999</v>
      </c>
    </row>
    <row r="32" spans="2:23" s="6" customFormat="1" ht="15" customHeight="1" x14ac:dyDescent="0.2">
      <c r="B32" s="175">
        <f t="shared" si="21"/>
        <v>0.3</v>
      </c>
      <c r="C32" s="315">
        <f>0.66*B32</f>
        <v>0.19800000000000001</v>
      </c>
      <c r="D32" s="55">
        <f t="shared" si="22"/>
        <v>3.5640000000000001</v>
      </c>
      <c r="E32" s="47">
        <f t="shared" si="23"/>
        <v>0.19800000000000001</v>
      </c>
      <c r="F32" s="55">
        <f t="shared" si="24"/>
        <v>2.6999999999999997</v>
      </c>
      <c r="G32" s="55">
        <f t="shared" si="25"/>
        <v>2.5740000000000003</v>
      </c>
      <c r="H32" s="47">
        <f t="shared" si="26"/>
        <v>0.19800000000000001</v>
      </c>
      <c r="I32" s="55">
        <f t="shared" si="27"/>
        <v>1.95</v>
      </c>
      <c r="J32" s="55">
        <f t="shared" si="28"/>
        <v>1.782</v>
      </c>
      <c r="K32" s="47">
        <f t="shared" si="29"/>
        <v>0.19800000000000001</v>
      </c>
      <c r="L32" s="55">
        <f t="shared" si="30"/>
        <v>1.3499999999999999</v>
      </c>
      <c r="M32" s="55">
        <f t="shared" si="31"/>
        <v>1.6830000000000001</v>
      </c>
      <c r="N32" s="47">
        <f t="shared" si="32"/>
        <v>0.19800000000000001</v>
      </c>
      <c r="O32" s="314">
        <f t="shared" si="33"/>
        <v>1.2749999999999999</v>
      </c>
    </row>
    <row r="33" spans="2:24" s="6" customFormat="1" ht="15" customHeight="1" x14ac:dyDescent="0.2">
      <c r="B33" s="175">
        <f t="shared" si="21"/>
        <v>0.35</v>
      </c>
      <c r="C33" s="315">
        <f t="shared" ref="C33:C42" si="34">0.67*B33</f>
        <v>0.23449999999999999</v>
      </c>
      <c r="D33" s="55">
        <f t="shared" si="22"/>
        <v>4.1579999999999995</v>
      </c>
      <c r="E33" s="47">
        <f t="shared" si="23"/>
        <v>0.23099999999999998</v>
      </c>
      <c r="F33" s="55">
        <f t="shared" si="24"/>
        <v>2.6999999999999997</v>
      </c>
      <c r="G33" s="55">
        <f t="shared" si="25"/>
        <v>3.0029999999999997</v>
      </c>
      <c r="H33" s="47">
        <f t="shared" si="26"/>
        <v>0.23099999999999998</v>
      </c>
      <c r="I33" s="55">
        <f t="shared" si="27"/>
        <v>1.95</v>
      </c>
      <c r="J33" s="55">
        <f t="shared" si="28"/>
        <v>2.0789999999999997</v>
      </c>
      <c r="K33" s="47">
        <f t="shared" si="29"/>
        <v>0.23099999999999998</v>
      </c>
      <c r="L33" s="55">
        <f t="shared" si="30"/>
        <v>1.3499999999999999</v>
      </c>
      <c r="M33" s="55">
        <f t="shared" si="31"/>
        <v>1.9634999999999998</v>
      </c>
      <c r="N33" s="47">
        <f t="shared" si="32"/>
        <v>0.23099999999999998</v>
      </c>
      <c r="O33" s="314">
        <f t="shared" si="33"/>
        <v>1.2749999999999999</v>
      </c>
    </row>
    <row r="34" spans="2:24" s="6" customFormat="1" ht="15" customHeight="1" x14ac:dyDescent="0.2">
      <c r="B34" s="175">
        <f t="shared" si="21"/>
        <v>0.4</v>
      </c>
      <c r="C34" s="315">
        <f t="shared" si="34"/>
        <v>0.26800000000000002</v>
      </c>
      <c r="D34" s="55">
        <f t="shared" si="22"/>
        <v>4.7520000000000007</v>
      </c>
      <c r="E34" s="47">
        <f t="shared" si="23"/>
        <v>0.26400000000000001</v>
      </c>
      <c r="F34" s="55">
        <f t="shared" si="24"/>
        <v>2.6999999999999997</v>
      </c>
      <c r="G34" s="55">
        <f t="shared" si="25"/>
        <v>3.4320000000000004</v>
      </c>
      <c r="H34" s="47">
        <f t="shared" si="26"/>
        <v>0.26400000000000001</v>
      </c>
      <c r="I34" s="55">
        <f t="shared" si="27"/>
        <v>1.95</v>
      </c>
      <c r="J34" s="55">
        <f t="shared" si="28"/>
        <v>2.3760000000000003</v>
      </c>
      <c r="K34" s="47">
        <f t="shared" si="29"/>
        <v>0.26400000000000001</v>
      </c>
      <c r="L34" s="55">
        <f t="shared" si="30"/>
        <v>1.3499999999999999</v>
      </c>
      <c r="M34" s="55">
        <f t="shared" si="31"/>
        <v>2.2440000000000002</v>
      </c>
      <c r="N34" s="47">
        <f t="shared" si="32"/>
        <v>0.26400000000000001</v>
      </c>
      <c r="O34" s="314">
        <f t="shared" si="33"/>
        <v>1.2749999999999999</v>
      </c>
    </row>
    <row r="35" spans="2:24" s="6" customFormat="1" ht="15" customHeight="1" x14ac:dyDescent="0.2">
      <c r="B35" s="175">
        <f t="shared" si="21"/>
        <v>0.45</v>
      </c>
      <c r="C35" s="315">
        <f t="shared" si="34"/>
        <v>0.30150000000000005</v>
      </c>
      <c r="D35" s="55">
        <f t="shared" si="22"/>
        <v>5.346000000000001</v>
      </c>
      <c r="E35" s="47">
        <f t="shared" si="23"/>
        <v>0.29700000000000004</v>
      </c>
      <c r="F35" s="55">
        <f t="shared" si="24"/>
        <v>2.6999999999999997</v>
      </c>
      <c r="G35" s="55">
        <f t="shared" si="25"/>
        <v>3.8610000000000007</v>
      </c>
      <c r="H35" s="47">
        <f t="shared" si="26"/>
        <v>0.29700000000000004</v>
      </c>
      <c r="I35" s="55">
        <f t="shared" si="27"/>
        <v>1.95</v>
      </c>
      <c r="J35" s="55">
        <f t="shared" si="28"/>
        <v>2.6730000000000005</v>
      </c>
      <c r="K35" s="47">
        <f t="shared" si="29"/>
        <v>0.29700000000000004</v>
      </c>
      <c r="L35" s="55">
        <f t="shared" si="30"/>
        <v>1.3499999999999999</v>
      </c>
      <c r="M35" s="55">
        <f t="shared" si="31"/>
        <v>2.5245000000000002</v>
      </c>
      <c r="N35" s="47">
        <f t="shared" si="32"/>
        <v>0.29700000000000004</v>
      </c>
      <c r="O35" s="314">
        <f t="shared" si="33"/>
        <v>1.2749999999999999</v>
      </c>
    </row>
    <row r="36" spans="2:24" s="6" customFormat="1" ht="15" customHeight="1" x14ac:dyDescent="0.2">
      <c r="B36" s="175">
        <f t="shared" si="21"/>
        <v>0.5</v>
      </c>
      <c r="C36" s="315">
        <f t="shared" si="34"/>
        <v>0.33500000000000002</v>
      </c>
      <c r="D36" s="55">
        <f t="shared" si="22"/>
        <v>5.94</v>
      </c>
      <c r="E36" s="47">
        <f t="shared" si="23"/>
        <v>0.33</v>
      </c>
      <c r="F36" s="55">
        <f t="shared" si="24"/>
        <v>2.6999999999999997</v>
      </c>
      <c r="G36" s="55">
        <f t="shared" si="25"/>
        <v>4.29</v>
      </c>
      <c r="H36" s="47">
        <f t="shared" si="26"/>
        <v>0.33</v>
      </c>
      <c r="I36" s="55">
        <f t="shared" si="27"/>
        <v>1.95</v>
      </c>
      <c r="J36" s="55">
        <f t="shared" si="28"/>
        <v>2.97</v>
      </c>
      <c r="K36" s="47">
        <f t="shared" si="29"/>
        <v>0.33</v>
      </c>
      <c r="L36" s="55">
        <f t="shared" si="30"/>
        <v>1.3499999999999999</v>
      </c>
      <c r="M36" s="55">
        <f t="shared" si="31"/>
        <v>2.8050000000000002</v>
      </c>
      <c r="N36" s="47">
        <f t="shared" si="32"/>
        <v>0.33</v>
      </c>
      <c r="O36" s="314">
        <f t="shared" si="33"/>
        <v>1.2749999999999999</v>
      </c>
    </row>
    <row r="37" spans="2:24" s="6" customFormat="1" ht="15" customHeight="1" x14ac:dyDescent="0.2">
      <c r="B37" s="175">
        <f t="shared" si="21"/>
        <v>0.55000000000000004</v>
      </c>
      <c r="C37" s="315">
        <f t="shared" si="34"/>
        <v>0.36850000000000005</v>
      </c>
      <c r="D37" s="55">
        <f t="shared" si="22"/>
        <v>6.5340000000000007</v>
      </c>
      <c r="E37" s="47">
        <f t="shared" si="23"/>
        <v>0.36300000000000004</v>
      </c>
      <c r="F37" s="55">
        <f t="shared" si="24"/>
        <v>2.6999999999999997</v>
      </c>
      <c r="G37" s="55">
        <f t="shared" si="25"/>
        <v>4.7190000000000003</v>
      </c>
      <c r="H37" s="47">
        <f t="shared" si="26"/>
        <v>0.36300000000000004</v>
      </c>
      <c r="I37" s="55">
        <f t="shared" si="27"/>
        <v>1.95</v>
      </c>
      <c r="J37" s="55">
        <f t="shared" si="28"/>
        <v>3.2670000000000003</v>
      </c>
      <c r="K37" s="47">
        <f t="shared" si="29"/>
        <v>0.36300000000000004</v>
      </c>
      <c r="L37" s="55">
        <f t="shared" si="30"/>
        <v>1.3499999999999999</v>
      </c>
      <c r="M37" s="55">
        <f t="shared" si="31"/>
        <v>3.0855000000000006</v>
      </c>
      <c r="N37" s="47">
        <f t="shared" si="32"/>
        <v>0.36300000000000004</v>
      </c>
      <c r="O37" s="314">
        <f t="shared" si="33"/>
        <v>1.2749999999999999</v>
      </c>
    </row>
    <row r="38" spans="2:24" s="6" customFormat="1" ht="15" customHeight="1" x14ac:dyDescent="0.2">
      <c r="B38" s="175">
        <v>0.6</v>
      </c>
      <c r="C38" s="315">
        <f t="shared" si="34"/>
        <v>0.40200000000000002</v>
      </c>
      <c r="D38" s="55">
        <f t="shared" si="22"/>
        <v>7.1280000000000001</v>
      </c>
      <c r="E38" s="47">
        <f t="shared" si="23"/>
        <v>0.39600000000000002</v>
      </c>
      <c r="F38" s="55">
        <f t="shared" si="24"/>
        <v>2.6999999999999997</v>
      </c>
      <c r="G38" s="55">
        <f t="shared" si="25"/>
        <v>5.1480000000000006</v>
      </c>
      <c r="H38" s="47">
        <f t="shared" si="26"/>
        <v>0.39600000000000002</v>
      </c>
      <c r="I38" s="55">
        <f t="shared" si="27"/>
        <v>1.95</v>
      </c>
      <c r="J38" s="55">
        <f t="shared" si="28"/>
        <v>3.5640000000000001</v>
      </c>
      <c r="K38" s="47">
        <f t="shared" si="29"/>
        <v>0.39600000000000002</v>
      </c>
      <c r="L38" s="55">
        <f t="shared" si="30"/>
        <v>1.3499999999999999</v>
      </c>
      <c r="M38" s="55">
        <f t="shared" si="31"/>
        <v>3.3660000000000001</v>
      </c>
      <c r="N38" s="47">
        <f t="shared" si="32"/>
        <v>0.39600000000000002</v>
      </c>
      <c r="O38" s="314">
        <f t="shared" si="33"/>
        <v>1.2749999999999999</v>
      </c>
    </row>
    <row r="39" spans="2:24" s="6" customFormat="1" ht="15" customHeight="1" x14ac:dyDescent="0.2">
      <c r="B39" s="175">
        <v>0.65</v>
      </c>
      <c r="C39" s="315">
        <f t="shared" si="34"/>
        <v>0.43550000000000005</v>
      </c>
      <c r="D39" s="55">
        <f t="shared" si="22"/>
        <v>7.7220000000000013</v>
      </c>
      <c r="E39" s="47">
        <f t="shared" si="23"/>
        <v>0.42900000000000005</v>
      </c>
      <c r="F39" s="55">
        <f t="shared" si="24"/>
        <v>2.6999999999999997</v>
      </c>
      <c r="G39" s="55">
        <f t="shared" si="25"/>
        <v>5.5770000000000008</v>
      </c>
      <c r="H39" s="47">
        <f t="shared" si="26"/>
        <v>0.42900000000000005</v>
      </c>
      <c r="I39" s="55">
        <f t="shared" si="27"/>
        <v>1.95</v>
      </c>
      <c r="J39" s="55">
        <f t="shared" si="28"/>
        <v>3.8610000000000007</v>
      </c>
      <c r="K39" s="47">
        <f t="shared" si="29"/>
        <v>0.42900000000000005</v>
      </c>
      <c r="L39" s="55">
        <f t="shared" si="30"/>
        <v>1.3499999999999999</v>
      </c>
      <c r="M39" s="55">
        <f t="shared" si="31"/>
        <v>3.6465000000000005</v>
      </c>
      <c r="N39" s="47">
        <f t="shared" si="32"/>
        <v>0.42900000000000005</v>
      </c>
      <c r="O39" s="314">
        <f t="shared" si="33"/>
        <v>1.2749999999999999</v>
      </c>
    </row>
    <row r="40" spans="2:24" s="6" customFormat="1" ht="15" customHeight="1" x14ac:dyDescent="0.2">
      <c r="B40" s="175">
        <v>0.7</v>
      </c>
      <c r="C40" s="315">
        <f t="shared" si="34"/>
        <v>0.46899999999999997</v>
      </c>
      <c r="D40" s="55">
        <f t="shared" si="22"/>
        <v>8.3159999999999989</v>
      </c>
      <c r="E40" s="47">
        <f t="shared" si="23"/>
        <v>0.46199999999999997</v>
      </c>
      <c r="F40" s="55">
        <f t="shared" si="24"/>
        <v>2.6999999999999997</v>
      </c>
      <c r="G40" s="55">
        <f t="shared" si="25"/>
        <v>6.0059999999999993</v>
      </c>
      <c r="H40" s="47">
        <f t="shared" si="26"/>
        <v>0.46199999999999997</v>
      </c>
      <c r="I40" s="55">
        <f t="shared" si="27"/>
        <v>1.95</v>
      </c>
      <c r="J40" s="55">
        <f t="shared" si="28"/>
        <v>4.1579999999999995</v>
      </c>
      <c r="K40" s="47">
        <f t="shared" si="29"/>
        <v>0.46199999999999997</v>
      </c>
      <c r="L40" s="55">
        <f t="shared" si="30"/>
        <v>1.3499999999999999</v>
      </c>
      <c r="M40" s="55">
        <f t="shared" si="31"/>
        <v>3.9269999999999996</v>
      </c>
      <c r="N40" s="47">
        <f t="shared" si="32"/>
        <v>0.46199999999999997</v>
      </c>
      <c r="O40" s="314">
        <f t="shared" si="33"/>
        <v>1.2749999999999999</v>
      </c>
    </row>
    <row r="41" spans="2:24" s="6" customFormat="1" ht="15" customHeight="1" x14ac:dyDescent="0.2">
      <c r="B41" s="175">
        <f>B22</f>
        <v>0.75</v>
      </c>
      <c r="C41" s="315">
        <f t="shared" si="34"/>
        <v>0.50250000000000006</v>
      </c>
      <c r="D41" s="55">
        <f t="shared" si="22"/>
        <v>8.91</v>
      </c>
      <c r="E41" s="47">
        <f t="shared" si="23"/>
        <v>0.495</v>
      </c>
      <c r="F41" s="55">
        <f t="shared" si="24"/>
        <v>2.6999999999999997</v>
      </c>
      <c r="G41" s="55">
        <f t="shared" si="25"/>
        <v>6.4349999999999996</v>
      </c>
      <c r="H41" s="47">
        <f t="shared" si="26"/>
        <v>0.495</v>
      </c>
      <c r="I41" s="55">
        <f t="shared" si="27"/>
        <v>1.95</v>
      </c>
      <c r="J41" s="55">
        <f t="shared" si="28"/>
        <v>4.4550000000000001</v>
      </c>
      <c r="K41" s="47">
        <f t="shared" si="29"/>
        <v>0.495</v>
      </c>
      <c r="L41" s="55">
        <f t="shared" si="30"/>
        <v>1.3499999999999999</v>
      </c>
      <c r="M41" s="55">
        <f t="shared" si="31"/>
        <v>4.2074999999999996</v>
      </c>
      <c r="N41" s="47">
        <f t="shared" si="32"/>
        <v>0.495</v>
      </c>
      <c r="O41" s="314">
        <f t="shared" si="33"/>
        <v>1.2749999999999999</v>
      </c>
      <c r="X41" s="313"/>
    </row>
    <row r="42" spans="2:24" s="6" customFormat="1" ht="15" customHeight="1" thickBot="1" x14ac:dyDescent="0.25">
      <c r="B42" s="176">
        <f>B23</f>
        <v>0.8</v>
      </c>
      <c r="C42" s="312">
        <f t="shared" si="34"/>
        <v>0.53600000000000003</v>
      </c>
      <c r="D42" s="53">
        <f t="shared" si="22"/>
        <v>9.5040000000000013</v>
      </c>
      <c r="E42" s="53">
        <f t="shared" si="23"/>
        <v>0.52800000000000002</v>
      </c>
      <c r="F42" s="53">
        <f t="shared" si="24"/>
        <v>2.6999999999999997</v>
      </c>
      <c r="G42" s="53">
        <f t="shared" si="25"/>
        <v>6.8640000000000008</v>
      </c>
      <c r="H42" s="53">
        <f t="shared" si="26"/>
        <v>0.52800000000000002</v>
      </c>
      <c r="I42" s="53">
        <f t="shared" si="27"/>
        <v>1.95</v>
      </c>
      <c r="J42" s="53">
        <f t="shared" si="28"/>
        <v>4.7520000000000007</v>
      </c>
      <c r="K42" s="53">
        <f t="shared" si="29"/>
        <v>0.52800000000000002</v>
      </c>
      <c r="L42" s="53">
        <f t="shared" si="30"/>
        <v>1.3499999999999999</v>
      </c>
      <c r="M42" s="53">
        <f t="shared" si="31"/>
        <v>4.4880000000000004</v>
      </c>
      <c r="N42" s="53">
        <f t="shared" si="32"/>
        <v>0.52800000000000002</v>
      </c>
      <c r="O42" s="54">
        <f t="shared" si="33"/>
        <v>1.2749999999999999</v>
      </c>
    </row>
    <row r="46" spans="2:24" x14ac:dyDescent="0.2">
      <c r="B46" s="8" t="s">
        <v>51</v>
      </c>
      <c r="C46" s="2">
        <f>H4*0.95</f>
        <v>42.75</v>
      </c>
      <c r="D46" s="2">
        <f>H4*1.05</f>
        <v>47.25</v>
      </c>
      <c r="E46" s="8" t="s">
        <v>50</v>
      </c>
    </row>
  </sheetData>
  <mergeCells count="33">
    <mergeCell ref="B28:C28"/>
    <mergeCell ref="D28:F28"/>
    <mergeCell ref="G28:I28"/>
    <mergeCell ref="J28:L28"/>
    <mergeCell ref="M28:O28"/>
    <mergeCell ref="B7:C7"/>
    <mergeCell ref="E7:F7"/>
    <mergeCell ref="W7:W10"/>
    <mergeCell ref="B8:C8"/>
    <mergeCell ref="E8:F8"/>
    <mergeCell ref="J8:K8"/>
    <mergeCell ref="O8:P8"/>
    <mergeCell ref="T8:U8"/>
    <mergeCell ref="B9:C9"/>
    <mergeCell ref="E9:F9"/>
    <mergeCell ref="J9:K9"/>
    <mergeCell ref="L7:L10"/>
    <mergeCell ref="V7:V10"/>
    <mergeCell ref="M7:M10"/>
    <mergeCell ref="O7:P7"/>
    <mergeCell ref="Q7:Q10"/>
    <mergeCell ref="B6:C6"/>
    <mergeCell ref="D6:H6"/>
    <mergeCell ref="I6:M6"/>
    <mergeCell ref="N6:R6"/>
    <mergeCell ref="S6:W6"/>
    <mergeCell ref="G7:G10"/>
    <mergeCell ref="H7:H10"/>
    <mergeCell ref="J7:K7"/>
    <mergeCell ref="T7:U7"/>
    <mergeCell ref="O9:P9"/>
    <mergeCell ref="T9:U9"/>
    <mergeCell ref="R7:R10"/>
  </mergeCells>
  <conditionalFormatting sqref="Q11:R23 G11:H23 L11:M23 V11:W23">
    <cfRule type="cellIs" dxfId="13" priority="3" stopIfTrue="1" operator="between">
      <formula>$P$5</formula>
      <formula>$T$5</formula>
    </cfRule>
  </conditionalFormatting>
  <conditionalFormatting sqref="C4:F5 M4:T5 G5:L5">
    <cfRule type="cellIs" dxfId="12" priority="2" stopIfTrue="1" operator="between">
      <formula>$P$5</formula>
      <formula>$T$5</formula>
    </cfRule>
  </conditionalFormatting>
  <conditionalFormatting sqref="D11:F23 I11:K23 N11:P23 S11:U23">
    <cfRule type="cellIs" dxfId="11" priority="1" stopIfTrue="1" operator="between">
      <formula>$C$46</formula>
      <formula>$D$46</formula>
    </cfRule>
  </conditionalFormatting>
  <printOptions horizontalCentered="1" verticalCentered="1"/>
  <pageMargins left="0.47244094488188981" right="0.51181102362204722" top="0.59055118110236227" bottom="0.59055118110236227" header="0.51181102362204722" footer="0.51181102362204722"/>
  <pageSetup paperSize="9" scale="87" firstPageNumber="0" orientation="landscape" horizontalDpi="300" verticalDpi="300" r:id="rId1"/>
  <headerFooter alignWithMargins="0">
    <oddFooter>&amp;RPIB June 2015 version 4</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B1:W51"/>
  <sheetViews>
    <sheetView zoomScale="96" zoomScaleNormal="96" workbookViewId="0"/>
  </sheetViews>
  <sheetFormatPr defaultRowHeight="12.75" x14ac:dyDescent="0.2"/>
  <cols>
    <col min="1" max="1" width="2.5703125" style="129" customWidth="1"/>
    <col min="2" max="2" width="15" style="129" customWidth="1"/>
    <col min="3" max="3" width="13.7109375" style="129" customWidth="1"/>
    <col min="4" max="22" width="6.5703125" style="129" customWidth="1"/>
    <col min="23" max="23" width="6.7109375" style="129" customWidth="1"/>
    <col min="24" max="16384" width="9.140625" style="129"/>
  </cols>
  <sheetData>
    <row r="1" spans="2:23" s="210" customFormat="1" ht="20.100000000000001" customHeight="1" x14ac:dyDescent="0.2">
      <c r="B1" s="114" t="s">
        <v>0</v>
      </c>
      <c r="C1" s="6"/>
      <c r="D1" s="6"/>
      <c r="E1" s="6"/>
      <c r="F1" s="6"/>
      <c r="G1" s="6"/>
      <c r="H1" s="6"/>
      <c r="I1" s="6"/>
      <c r="J1" s="6"/>
      <c r="K1" s="389" t="s">
        <v>157</v>
      </c>
      <c r="L1" s="435"/>
      <c r="M1" s="435"/>
      <c r="N1" s="435"/>
      <c r="O1" s="435"/>
      <c r="P1" s="435"/>
      <c r="Q1" s="435"/>
      <c r="R1" s="435"/>
      <c r="S1" s="435"/>
      <c r="T1" s="435"/>
      <c r="U1" s="435"/>
      <c r="V1" s="435"/>
      <c r="W1" s="435"/>
    </row>
    <row r="2" spans="2:23" s="210" customFormat="1" ht="20.100000000000001" customHeight="1" x14ac:dyDescent="0.2">
      <c r="B2" s="178" t="s">
        <v>156</v>
      </c>
      <c r="C2" s="6"/>
      <c r="E2" s="116" t="s">
        <v>73</v>
      </c>
      <c r="F2" s="6"/>
      <c r="G2" s="6"/>
      <c r="H2" s="116"/>
      <c r="I2" s="6"/>
      <c r="K2" s="435"/>
      <c r="L2" s="435"/>
      <c r="M2" s="435"/>
      <c r="N2" s="435"/>
      <c r="O2" s="435"/>
      <c r="P2" s="435"/>
      <c r="Q2" s="435"/>
      <c r="R2" s="435"/>
      <c r="S2" s="435"/>
      <c r="T2" s="435"/>
      <c r="U2" s="435"/>
      <c r="V2" s="435"/>
      <c r="W2" s="435"/>
    </row>
    <row r="3" spans="2:23" s="211" customFormat="1" ht="33.75" customHeight="1" x14ac:dyDescent="0.2">
      <c r="B3" s="116"/>
      <c r="C3" s="116"/>
      <c r="D3" s="116"/>
      <c r="F3" s="116"/>
      <c r="G3" s="172"/>
      <c r="H3" s="116"/>
      <c r="I3" s="116"/>
      <c r="K3" s="435"/>
      <c r="L3" s="435"/>
      <c r="M3" s="435"/>
      <c r="N3" s="435"/>
      <c r="O3" s="435"/>
      <c r="P3" s="435"/>
      <c r="Q3" s="435"/>
      <c r="R3" s="435"/>
      <c r="S3" s="435"/>
      <c r="T3" s="435"/>
      <c r="U3" s="435"/>
      <c r="V3" s="435"/>
      <c r="W3" s="435"/>
    </row>
    <row r="4" spans="2:23" s="210" customFormat="1" ht="20.100000000000001" customHeight="1" x14ac:dyDescent="0.2">
      <c r="B4" s="114"/>
      <c r="C4" s="117"/>
      <c r="D4" s="25"/>
      <c r="E4" s="118" t="s">
        <v>27</v>
      </c>
      <c r="F4" s="116"/>
      <c r="G4" s="163">
        <v>45</v>
      </c>
      <c r="H4" s="116" t="s">
        <v>50</v>
      </c>
      <c r="K4" s="435"/>
      <c r="L4" s="435"/>
      <c r="M4" s="435"/>
      <c r="N4" s="435"/>
      <c r="O4" s="435"/>
      <c r="P4" s="435"/>
      <c r="Q4" s="435"/>
      <c r="R4" s="435"/>
      <c r="S4" s="435"/>
      <c r="T4" s="435"/>
      <c r="U4" s="435"/>
      <c r="V4" s="435"/>
      <c r="W4" s="435"/>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Speeds!D72</f>
        <v>29</v>
      </c>
      <c r="E7" s="358" t="s">
        <v>21</v>
      </c>
      <c r="F7" s="409"/>
      <c r="G7" s="387" t="s">
        <v>22</v>
      </c>
      <c r="H7" s="381" t="s">
        <v>23</v>
      </c>
      <c r="I7" s="19">
        <f>Speeds!D75</f>
        <v>23</v>
      </c>
      <c r="J7" s="358" t="s">
        <v>21</v>
      </c>
      <c r="K7" s="409"/>
      <c r="L7" s="365" t="str">
        <f>G7</f>
        <v>Up Time (mins)</v>
      </c>
      <c r="M7" s="355" t="s">
        <v>23</v>
      </c>
      <c r="N7" s="9">
        <f>Speeds!D78</f>
        <v>20</v>
      </c>
      <c r="O7" s="358" t="s">
        <v>21</v>
      </c>
      <c r="P7" s="409"/>
      <c r="Q7" s="365" t="str">
        <f>G7</f>
        <v>Up Time (mins)</v>
      </c>
      <c r="R7" s="355" t="s">
        <v>23</v>
      </c>
      <c r="S7" s="9">
        <f>Speeds!D81</f>
        <v>20</v>
      </c>
      <c r="T7" s="358" t="s">
        <v>21</v>
      </c>
      <c r="U7" s="409"/>
      <c r="V7" s="365" t="str">
        <f>G7</f>
        <v>Up Time (mins)</v>
      </c>
      <c r="W7" s="355" t="s">
        <v>23</v>
      </c>
    </row>
    <row r="8" spans="2:23" ht="20.100000000000001" customHeight="1" x14ac:dyDescent="0.2">
      <c r="B8" s="384" t="s">
        <v>3</v>
      </c>
      <c r="C8" s="407"/>
      <c r="D8" s="209">
        <f>Speeds!D73</f>
        <v>20</v>
      </c>
      <c r="E8" s="385" t="s">
        <v>21</v>
      </c>
      <c r="F8" s="413"/>
      <c r="G8" s="414"/>
      <c r="H8" s="407"/>
      <c r="I8" s="19">
        <f>Speeds!D76</f>
        <v>15</v>
      </c>
      <c r="J8" s="367" t="s">
        <v>21</v>
      </c>
      <c r="K8" s="402"/>
      <c r="L8" s="410"/>
      <c r="M8" s="411"/>
      <c r="N8" s="9">
        <f>Speeds!D79</f>
        <v>12</v>
      </c>
      <c r="O8" s="367" t="s">
        <v>21</v>
      </c>
      <c r="P8" s="402"/>
      <c r="Q8" s="410"/>
      <c r="R8" s="411"/>
      <c r="S8" s="9">
        <f>Speeds!D82</f>
        <v>11</v>
      </c>
      <c r="T8" s="367" t="s">
        <v>21</v>
      </c>
      <c r="U8" s="402"/>
      <c r="V8" s="410"/>
      <c r="W8" s="411"/>
    </row>
    <row r="9" spans="2:23" ht="20.100000000000001" customHeight="1" x14ac:dyDescent="0.2">
      <c r="B9" s="384" t="s">
        <v>4</v>
      </c>
      <c r="C9" s="407"/>
      <c r="D9" s="209">
        <f>Speeds!D74</f>
        <v>18</v>
      </c>
      <c r="E9" s="385" t="s">
        <v>21</v>
      </c>
      <c r="F9" s="413"/>
      <c r="G9" s="414"/>
      <c r="H9" s="407"/>
      <c r="I9" s="19">
        <f>Speeds!D77</f>
        <v>13</v>
      </c>
      <c r="J9" s="369" t="s">
        <v>21</v>
      </c>
      <c r="K9" s="420"/>
      <c r="L9" s="410"/>
      <c r="M9" s="411"/>
      <c r="N9" s="9">
        <f>Speeds!D80</f>
        <v>9</v>
      </c>
      <c r="O9" s="369" t="s">
        <v>21</v>
      </c>
      <c r="P9" s="420"/>
      <c r="Q9" s="410"/>
      <c r="R9" s="411"/>
      <c r="S9" s="19">
        <f>Speeds!D83</f>
        <v>8.5</v>
      </c>
      <c r="T9" s="369" t="s">
        <v>21</v>
      </c>
      <c r="U9" s="420"/>
      <c r="V9" s="410"/>
      <c r="W9" s="411"/>
    </row>
    <row r="10" spans="2:23" ht="30" customHeight="1" thickBot="1" x14ac:dyDescent="0.25">
      <c r="B10" s="32" t="s">
        <v>150</v>
      </c>
      <c r="C10" s="319" t="s">
        <v>105</v>
      </c>
      <c r="D10" s="123" t="s">
        <v>70</v>
      </c>
      <c r="E10" s="122" t="s">
        <v>71</v>
      </c>
      <c r="F10" s="122" t="s">
        <v>72</v>
      </c>
      <c r="G10" s="414"/>
      <c r="H10" s="408"/>
      <c r="I10" s="123" t="s">
        <v>70</v>
      </c>
      <c r="J10" s="122" t="s">
        <v>71</v>
      </c>
      <c r="K10" s="122" t="s">
        <v>72</v>
      </c>
      <c r="L10" s="410"/>
      <c r="M10" s="412"/>
      <c r="N10" s="123" t="s">
        <v>70</v>
      </c>
      <c r="O10" s="122" t="s">
        <v>71</v>
      </c>
      <c r="P10" s="122" t="s">
        <v>72</v>
      </c>
      <c r="Q10" s="410"/>
      <c r="R10" s="412"/>
      <c r="S10" s="123" t="s">
        <v>70</v>
      </c>
      <c r="T10" s="122" t="s">
        <v>71</v>
      </c>
      <c r="U10" s="122" t="s">
        <v>72</v>
      </c>
      <c r="V10" s="410"/>
      <c r="W10" s="412"/>
    </row>
    <row r="11" spans="2:23" s="210" customFormat="1" ht="20.100000000000001" customHeight="1" x14ac:dyDescent="0.2">
      <c r="B11" s="174">
        <v>0.2</v>
      </c>
      <c r="C11" s="221">
        <f t="shared" ref="C11:C23" si="0">MROUND(B11*1852,5)</f>
        <v>370</v>
      </c>
      <c r="D11" s="39">
        <f t="shared" ref="D11:D23" si="1">0.05*D$7+$B11*$D$7+H11+G11+D30+H11+F30</f>
        <v>25.873999999999999</v>
      </c>
      <c r="E11" s="40">
        <f t="shared" ref="E11:E23" si="2">D11+G11+H11</f>
        <v>35.673999999999999</v>
      </c>
      <c r="F11" s="40">
        <f t="shared" ref="F11:F23" si="3">E11+G11+H11</f>
        <v>45.474000000000004</v>
      </c>
      <c r="G11" s="40">
        <f t="shared" ref="G11:G23" si="4">B11*$D$7</f>
        <v>5.8000000000000007</v>
      </c>
      <c r="H11" s="41">
        <f t="shared" ref="H11:H23" si="5">B11*$D$8</f>
        <v>4</v>
      </c>
      <c r="I11" s="39">
        <f t="shared" ref="I11:I23" si="6">0.05*I$7+B11*$I$7+M11+L11+G30+M11+I30</f>
        <v>19.834000000000003</v>
      </c>
      <c r="J11" s="40">
        <f t="shared" ref="J11:J23" si="7">I11+L11+M11</f>
        <v>27.434000000000005</v>
      </c>
      <c r="K11" s="40">
        <f t="shared" ref="K11:K23" si="8">J11+L11+M11</f>
        <v>35.034000000000006</v>
      </c>
      <c r="L11" s="40">
        <f t="shared" ref="L11:L23" si="9">B11*$I$7</f>
        <v>4.6000000000000005</v>
      </c>
      <c r="M11" s="41">
        <f t="shared" ref="M11:M23" si="10">B11*$I$8</f>
        <v>3</v>
      </c>
      <c r="N11" s="39">
        <f t="shared" ref="N11:N23" si="11">0.05*N$7+B11*$N$7+R11+Q11+J30+R11+L30</f>
        <v>16.212</v>
      </c>
      <c r="O11" s="40">
        <f t="shared" ref="O11:O23" si="12">N11+Q11+R11</f>
        <v>22.612000000000002</v>
      </c>
      <c r="P11" s="40">
        <f t="shared" ref="P11:P23" si="13">O11+Q11+R11</f>
        <v>29.012</v>
      </c>
      <c r="Q11" s="40">
        <f t="shared" ref="Q11:Q23" si="14">B11*$N$7</f>
        <v>4</v>
      </c>
      <c r="R11" s="41">
        <f t="shared" ref="R11:R23" si="15">B11*$N$8</f>
        <v>2.4000000000000004</v>
      </c>
      <c r="S11" s="39">
        <f t="shared" ref="S11:S23" si="16">0.05*$N$7+B11*$S$7+W11+V11+M30+W11+O30</f>
        <v>15.677999999999997</v>
      </c>
      <c r="T11" s="40">
        <f t="shared" ref="T11:T23" si="17">S11+V11+W11</f>
        <v>21.877999999999997</v>
      </c>
      <c r="U11" s="40">
        <f t="shared" ref="U11:U23" si="18">T11+V11+W11</f>
        <v>28.077999999999996</v>
      </c>
      <c r="V11" s="42">
        <f t="shared" ref="V11:V23" si="19">B11*$S$7</f>
        <v>4</v>
      </c>
      <c r="W11" s="43">
        <f t="shared" ref="W11:W23" si="20">B11*$S$8</f>
        <v>2.2000000000000002</v>
      </c>
    </row>
    <row r="12" spans="2:23" s="210" customFormat="1" ht="20.100000000000001" customHeight="1" x14ac:dyDescent="0.2">
      <c r="B12" s="175">
        <v>0.25</v>
      </c>
      <c r="C12" s="218">
        <f t="shared" si="0"/>
        <v>465</v>
      </c>
      <c r="D12" s="44">
        <f t="shared" si="1"/>
        <v>31.98</v>
      </c>
      <c r="E12" s="45">
        <f t="shared" si="2"/>
        <v>44.230000000000004</v>
      </c>
      <c r="F12" s="45">
        <f t="shared" si="3"/>
        <v>56.480000000000004</v>
      </c>
      <c r="G12" s="45">
        <f t="shared" si="4"/>
        <v>7.25</v>
      </c>
      <c r="H12" s="46">
        <f t="shared" si="5"/>
        <v>5</v>
      </c>
      <c r="I12" s="44">
        <f t="shared" si="6"/>
        <v>24.505000000000003</v>
      </c>
      <c r="J12" s="45">
        <f t="shared" si="7"/>
        <v>34.005000000000003</v>
      </c>
      <c r="K12" s="45">
        <f t="shared" si="8"/>
        <v>43.505000000000003</v>
      </c>
      <c r="L12" s="45">
        <f t="shared" si="9"/>
        <v>5.75</v>
      </c>
      <c r="M12" s="46">
        <f t="shared" si="10"/>
        <v>3.75</v>
      </c>
      <c r="N12" s="44">
        <f t="shared" si="11"/>
        <v>20.015000000000001</v>
      </c>
      <c r="O12" s="45">
        <f t="shared" si="12"/>
        <v>28.015000000000001</v>
      </c>
      <c r="P12" s="45">
        <f t="shared" si="13"/>
        <v>36.015000000000001</v>
      </c>
      <c r="Q12" s="45">
        <f t="shared" si="14"/>
        <v>5</v>
      </c>
      <c r="R12" s="46">
        <f t="shared" si="15"/>
        <v>3</v>
      </c>
      <c r="S12" s="44">
        <f t="shared" si="16"/>
        <v>19.347499999999997</v>
      </c>
      <c r="T12" s="45">
        <f t="shared" si="17"/>
        <v>27.097499999999997</v>
      </c>
      <c r="U12" s="45">
        <f t="shared" si="18"/>
        <v>34.847499999999997</v>
      </c>
      <c r="V12" s="47">
        <f t="shared" si="19"/>
        <v>5</v>
      </c>
      <c r="W12" s="48">
        <f t="shared" si="20"/>
        <v>2.75</v>
      </c>
    </row>
    <row r="13" spans="2:23" s="210" customFormat="1" ht="20.100000000000001" customHeight="1" x14ac:dyDescent="0.2">
      <c r="B13" s="175">
        <v>0.3</v>
      </c>
      <c r="C13" s="218">
        <f t="shared" si="0"/>
        <v>555</v>
      </c>
      <c r="D13" s="44">
        <f t="shared" si="1"/>
        <v>38.085999999999999</v>
      </c>
      <c r="E13" s="45">
        <f t="shared" si="2"/>
        <v>52.786000000000001</v>
      </c>
      <c r="F13" s="45">
        <f t="shared" si="3"/>
        <v>67.486000000000004</v>
      </c>
      <c r="G13" s="45">
        <f t="shared" si="4"/>
        <v>8.6999999999999993</v>
      </c>
      <c r="H13" s="46">
        <f t="shared" si="5"/>
        <v>6</v>
      </c>
      <c r="I13" s="44">
        <f t="shared" si="6"/>
        <v>29.175999999999998</v>
      </c>
      <c r="J13" s="45">
        <f t="shared" si="7"/>
        <v>40.576000000000001</v>
      </c>
      <c r="K13" s="45">
        <f t="shared" si="8"/>
        <v>51.975999999999999</v>
      </c>
      <c r="L13" s="45">
        <f t="shared" si="9"/>
        <v>6.8999999999999995</v>
      </c>
      <c r="M13" s="46">
        <f t="shared" si="10"/>
        <v>4.5</v>
      </c>
      <c r="N13" s="44">
        <f t="shared" si="11"/>
        <v>23.818000000000001</v>
      </c>
      <c r="O13" s="45">
        <f t="shared" si="12"/>
        <v>33.417999999999999</v>
      </c>
      <c r="P13" s="45">
        <f t="shared" si="13"/>
        <v>43.018000000000001</v>
      </c>
      <c r="Q13" s="45">
        <f t="shared" si="14"/>
        <v>6</v>
      </c>
      <c r="R13" s="46">
        <f t="shared" si="15"/>
        <v>3.5999999999999996</v>
      </c>
      <c r="S13" s="44">
        <f t="shared" si="16"/>
        <v>23.017000000000003</v>
      </c>
      <c r="T13" s="45">
        <f t="shared" si="17"/>
        <v>32.317</v>
      </c>
      <c r="U13" s="45">
        <f t="shared" si="18"/>
        <v>41.616999999999997</v>
      </c>
      <c r="V13" s="47">
        <f t="shared" si="19"/>
        <v>6</v>
      </c>
      <c r="W13" s="48">
        <f t="shared" si="20"/>
        <v>3.3</v>
      </c>
    </row>
    <row r="14" spans="2:23" s="210" customFormat="1" ht="20.100000000000001" customHeight="1" x14ac:dyDescent="0.2">
      <c r="B14" s="175">
        <v>0.35</v>
      </c>
      <c r="C14" s="218">
        <f t="shared" si="0"/>
        <v>650</v>
      </c>
      <c r="D14" s="44">
        <f t="shared" si="1"/>
        <v>44.191999999999993</v>
      </c>
      <c r="E14" s="45">
        <f t="shared" si="2"/>
        <v>61.341999999999992</v>
      </c>
      <c r="F14" s="45">
        <f t="shared" si="3"/>
        <v>78.49199999999999</v>
      </c>
      <c r="G14" s="45">
        <f t="shared" si="4"/>
        <v>10.149999999999999</v>
      </c>
      <c r="H14" s="46">
        <f t="shared" si="5"/>
        <v>7</v>
      </c>
      <c r="I14" s="44">
        <f t="shared" si="6"/>
        <v>33.847000000000001</v>
      </c>
      <c r="J14" s="45">
        <f t="shared" si="7"/>
        <v>47.146999999999998</v>
      </c>
      <c r="K14" s="45">
        <f t="shared" si="8"/>
        <v>60.446999999999996</v>
      </c>
      <c r="L14" s="45">
        <f t="shared" si="9"/>
        <v>8.0499999999999989</v>
      </c>
      <c r="M14" s="46">
        <f t="shared" si="10"/>
        <v>5.25</v>
      </c>
      <c r="N14" s="44">
        <f t="shared" si="11"/>
        <v>27.620999999999995</v>
      </c>
      <c r="O14" s="45">
        <f t="shared" si="12"/>
        <v>38.820999999999998</v>
      </c>
      <c r="P14" s="45">
        <f t="shared" si="13"/>
        <v>50.021000000000001</v>
      </c>
      <c r="Q14" s="45">
        <f t="shared" si="14"/>
        <v>7</v>
      </c>
      <c r="R14" s="46">
        <f t="shared" si="15"/>
        <v>4.1999999999999993</v>
      </c>
      <c r="S14" s="44">
        <f t="shared" si="16"/>
        <v>26.686499999999999</v>
      </c>
      <c r="T14" s="45">
        <f t="shared" si="17"/>
        <v>37.536499999999997</v>
      </c>
      <c r="U14" s="45">
        <f t="shared" si="18"/>
        <v>48.386499999999998</v>
      </c>
      <c r="V14" s="47">
        <f t="shared" si="19"/>
        <v>7</v>
      </c>
      <c r="W14" s="48">
        <f t="shared" si="20"/>
        <v>3.8499999999999996</v>
      </c>
    </row>
    <row r="15" spans="2:23" s="210" customFormat="1" ht="20.100000000000001" customHeight="1" x14ac:dyDescent="0.2">
      <c r="B15" s="175">
        <v>0.4</v>
      </c>
      <c r="C15" s="218">
        <f t="shared" si="0"/>
        <v>740</v>
      </c>
      <c r="D15" s="44">
        <f t="shared" si="1"/>
        <v>50.298000000000002</v>
      </c>
      <c r="E15" s="45">
        <f t="shared" si="2"/>
        <v>69.897999999999996</v>
      </c>
      <c r="F15" s="45">
        <f t="shared" si="3"/>
        <v>89.49799999999999</v>
      </c>
      <c r="G15" s="45">
        <f t="shared" si="4"/>
        <v>11.600000000000001</v>
      </c>
      <c r="H15" s="46">
        <f t="shared" si="5"/>
        <v>8</v>
      </c>
      <c r="I15" s="44">
        <f t="shared" si="6"/>
        <v>38.518000000000008</v>
      </c>
      <c r="J15" s="45">
        <f t="shared" si="7"/>
        <v>53.718000000000011</v>
      </c>
      <c r="K15" s="45">
        <f t="shared" si="8"/>
        <v>68.918000000000006</v>
      </c>
      <c r="L15" s="45">
        <f t="shared" si="9"/>
        <v>9.2000000000000011</v>
      </c>
      <c r="M15" s="46">
        <f t="shared" si="10"/>
        <v>6</v>
      </c>
      <c r="N15" s="44">
        <f t="shared" si="11"/>
        <v>31.423999999999999</v>
      </c>
      <c r="O15" s="45">
        <f t="shared" si="12"/>
        <v>44.224000000000004</v>
      </c>
      <c r="P15" s="45">
        <f t="shared" si="13"/>
        <v>57.024000000000001</v>
      </c>
      <c r="Q15" s="45">
        <f t="shared" si="14"/>
        <v>8</v>
      </c>
      <c r="R15" s="46">
        <f t="shared" si="15"/>
        <v>4.8000000000000007</v>
      </c>
      <c r="S15" s="44">
        <f t="shared" si="16"/>
        <v>30.355999999999995</v>
      </c>
      <c r="T15" s="45">
        <f t="shared" si="17"/>
        <v>42.755999999999993</v>
      </c>
      <c r="U15" s="45">
        <f t="shared" si="18"/>
        <v>55.155999999999992</v>
      </c>
      <c r="V15" s="47">
        <f t="shared" si="19"/>
        <v>8</v>
      </c>
      <c r="W15" s="48">
        <f t="shared" si="20"/>
        <v>4.4000000000000004</v>
      </c>
    </row>
    <row r="16" spans="2:23" s="210" customFormat="1" ht="20.100000000000001" customHeight="1" x14ac:dyDescent="0.2">
      <c r="B16" s="175">
        <v>0.45</v>
      </c>
      <c r="C16" s="218">
        <f t="shared" si="0"/>
        <v>835</v>
      </c>
      <c r="D16" s="106">
        <f t="shared" si="1"/>
        <v>56.403999999999996</v>
      </c>
      <c r="E16" s="107">
        <f t="shared" si="2"/>
        <v>78.453999999999994</v>
      </c>
      <c r="F16" s="107">
        <f t="shared" si="3"/>
        <v>100.50399999999999</v>
      </c>
      <c r="G16" s="107">
        <f t="shared" si="4"/>
        <v>13.05</v>
      </c>
      <c r="H16" s="108">
        <f t="shared" si="5"/>
        <v>9</v>
      </c>
      <c r="I16" s="106">
        <f t="shared" si="6"/>
        <v>43.189</v>
      </c>
      <c r="J16" s="107">
        <f t="shared" si="7"/>
        <v>60.289000000000001</v>
      </c>
      <c r="K16" s="107">
        <f t="shared" si="8"/>
        <v>77.388999999999996</v>
      </c>
      <c r="L16" s="107">
        <f t="shared" si="9"/>
        <v>10.35</v>
      </c>
      <c r="M16" s="108">
        <f t="shared" si="10"/>
        <v>6.75</v>
      </c>
      <c r="N16" s="106">
        <f t="shared" si="11"/>
        <v>35.227000000000004</v>
      </c>
      <c r="O16" s="107">
        <f t="shared" si="12"/>
        <v>49.627000000000002</v>
      </c>
      <c r="P16" s="107">
        <f t="shared" si="13"/>
        <v>64.027000000000001</v>
      </c>
      <c r="Q16" s="107">
        <f t="shared" si="14"/>
        <v>9</v>
      </c>
      <c r="R16" s="108">
        <f t="shared" si="15"/>
        <v>5.4</v>
      </c>
      <c r="S16" s="106">
        <f t="shared" si="16"/>
        <v>34.025500000000001</v>
      </c>
      <c r="T16" s="107">
        <f t="shared" si="17"/>
        <v>47.975500000000004</v>
      </c>
      <c r="U16" s="107">
        <f t="shared" si="18"/>
        <v>61.925500000000007</v>
      </c>
      <c r="V16" s="109">
        <f t="shared" si="19"/>
        <v>9</v>
      </c>
      <c r="W16" s="110">
        <f t="shared" si="20"/>
        <v>4.95</v>
      </c>
    </row>
    <row r="17" spans="2:23" s="210" customFormat="1" ht="20.100000000000001" customHeight="1" x14ac:dyDescent="0.2">
      <c r="B17" s="175">
        <v>0.5</v>
      </c>
      <c r="C17" s="218">
        <f t="shared" si="0"/>
        <v>925</v>
      </c>
      <c r="D17" s="106">
        <f t="shared" si="1"/>
        <v>62.510000000000005</v>
      </c>
      <c r="E17" s="107">
        <f t="shared" si="2"/>
        <v>87.01</v>
      </c>
      <c r="F17" s="107">
        <f t="shared" si="3"/>
        <v>111.51</v>
      </c>
      <c r="G17" s="107">
        <f t="shared" si="4"/>
        <v>14.5</v>
      </c>
      <c r="H17" s="108">
        <f t="shared" si="5"/>
        <v>10</v>
      </c>
      <c r="I17" s="106">
        <f t="shared" si="6"/>
        <v>47.86</v>
      </c>
      <c r="J17" s="107">
        <f t="shared" si="7"/>
        <v>66.86</v>
      </c>
      <c r="K17" s="107">
        <f t="shared" si="8"/>
        <v>85.86</v>
      </c>
      <c r="L17" s="107">
        <f t="shared" si="9"/>
        <v>11.5</v>
      </c>
      <c r="M17" s="108">
        <f t="shared" si="10"/>
        <v>7.5</v>
      </c>
      <c r="N17" s="106">
        <f t="shared" si="11"/>
        <v>39.03</v>
      </c>
      <c r="O17" s="107">
        <f t="shared" si="12"/>
        <v>55.03</v>
      </c>
      <c r="P17" s="107">
        <f t="shared" si="13"/>
        <v>71.03</v>
      </c>
      <c r="Q17" s="107">
        <f t="shared" si="14"/>
        <v>10</v>
      </c>
      <c r="R17" s="108">
        <f t="shared" si="15"/>
        <v>6</v>
      </c>
      <c r="S17" s="106">
        <f t="shared" si="16"/>
        <v>37.694999999999993</v>
      </c>
      <c r="T17" s="107">
        <f t="shared" si="17"/>
        <v>53.194999999999993</v>
      </c>
      <c r="U17" s="107">
        <f t="shared" si="18"/>
        <v>68.694999999999993</v>
      </c>
      <c r="V17" s="109">
        <f t="shared" si="19"/>
        <v>10</v>
      </c>
      <c r="W17" s="110">
        <f t="shared" si="20"/>
        <v>5.5</v>
      </c>
    </row>
    <row r="18" spans="2:23" s="210" customFormat="1" ht="20.100000000000001" customHeight="1" x14ac:dyDescent="0.2">
      <c r="B18" s="175">
        <v>0.55000000000000004</v>
      </c>
      <c r="C18" s="218">
        <f t="shared" si="0"/>
        <v>1020</v>
      </c>
      <c r="D18" s="106">
        <f t="shared" si="1"/>
        <v>68.616</v>
      </c>
      <c r="E18" s="107">
        <f t="shared" si="2"/>
        <v>95.566000000000003</v>
      </c>
      <c r="F18" s="107">
        <f t="shared" si="3"/>
        <v>122.51600000000001</v>
      </c>
      <c r="G18" s="107">
        <f t="shared" si="4"/>
        <v>15.950000000000001</v>
      </c>
      <c r="H18" s="108">
        <f t="shared" si="5"/>
        <v>11</v>
      </c>
      <c r="I18" s="106">
        <f t="shared" si="6"/>
        <v>52.531000000000006</v>
      </c>
      <c r="J18" s="107">
        <f t="shared" si="7"/>
        <v>73.431000000000012</v>
      </c>
      <c r="K18" s="107">
        <f t="shared" si="8"/>
        <v>94.331000000000017</v>
      </c>
      <c r="L18" s="107">
        <f t="shared" si="9"/>
        <v>12.65</v>
      </c>
      <c r="M18" s="108">
        <f t="shared" si="10"/>
        <v>8.25</v>
      </c>
      <c r="N18" s="106">
        <f t="shared" si="11"/>
        <v>42.832999999999998</v>
      </c>
      <c r="O18" s="107">
        <f t="shared" si="12"/>
        <v>60.433</v>
      </c>
      <c r="P18" s="107">
        <f t="shared" si="13"/>
        <v>78.032999999999987</v>
      </c>
      <c r="Q18" s="107">
        <f t="shared" si="14"/>
        <v>11</v>
      </c>
      <c r="R18" s="108">
        <f t="shared" si="15"/>
        <v>6.6000000000000005</v>
      </c>
      <c r="S18" s="106">
        <f t="shared" si="16"/>
        <v>41.364500000000007</v>
      </c>
      <c r="T18" s="107">
        <f t="shared" si="17"/>
        <v>58.414500000000004</v>
      </c>
      <c r="U18" s="107">
        <f t="shared" si="18"/>
        <v>75.464500000000001</v>
      </c>
      <c r="V18" s="109">
        <f t="shared" si="19"/>
        <v>11</v>
      </c>
      <c r="W18" s="110">
        <f t="shared" si="20"/>
        <v>6.0500000000000007</v>
      </c>
    </row>
    <row r="19" spans="2:23" s="210" customFormat="1" ht="20.100000000000001" customHeight="1" x14ac:dyDescent="0.2">
      <c r="B19" s="175">
        <v>0.6</v>
      </c>
      <c r="C19" s="218">
        <f t="shared" si="0"/>
        <v>1110</v>
      </c>
      <c r="D19" s="106">
        <f t="shared" si="1"/>
        <v>74.722000000000008</v>
      </c>
      <c r="E19" s="107">
        <f t="shared" si="2"/>
        <v>104.12200000000001</v>
      </c>
      <c r="F19" s="107">
        <f t="shared" si="3"/>
        <v>133.52200000000002</v>
      </c>
      <c r="G19" s="107">
        <f t="shared" si="4"/>
        <v>17.399999999999999</v>
      </c>
      <c r="H19" s="108">
        <f t="shared" si="5"/>
        <v>12</v>
      </c>
      <c r="I19" s="106">
        <f t="shared" si="6"/>
        <v>57.201999999999998</v>
      </c>
      <c r="J19" s="107">
        <f t="shared" si="7"/>
        <v>80.001999999999995</v>
      </c>
      <c r="K19" s="107">
        <f t="shared" si="8"/>
        <v>102.80199999999999</v>
      </c>
      <c r="L19" s="107">
        <f t="shared" si="9"/>
        <v>13.799999999999999</v>
      </c>
      <c r="M19" s="108">
        <f t="shared" si="10"/>
        <v>9</v>
      </c>
      <c r="N19" s="106">
        <f t="shared" si="11"/>
        <v>46.636000000000003</v>
      </c>
      <c r="O19" s="107">
        <f t="shared" si="12"/>
        <v>65.835999999999999</v>
      </c>
      <c r="P19" s="107">
        <f t="shared" si="13"/>
        <v>85.036000000000001</v>
      </c>
      <c r="Q19" s="107">
        <f t="shared" si="14"/>
        <v>12</v>
      </c>
      <c r="R19" s="108">
        <f t="shared" si="15"/>
        <v>7.1999999999999993</v>
      </c>
      <c r="S19" s="106">
        <f t="shared" si="16"/>
        <v>45.034000000000006</v>
      </c>
      <c r="T19" s="107">
        <f t="shared" si="17"/>
        <v>63.634000000000007</v>
      </c>
      <c r="U19" s="107">
        <f t="shared" si="18"/>
        <v>82.234000000000009</v>
      </c>
      <c r="V19" s="109">
        <f t="shared" si="19"/>
        <v>12</v>
      </c>
      <c r="W19" s="110">
        <f t="shared" si="20"/>
        <v>6.6</v>
      </c>
    </row>
    <row r="20" spans="2:23" s="210" customFormat="1" ht="20.100000000000001" customHeight="1" x14ac:dyDescent="0.2">
      <c r="B20" s="175">
        <v>0.65</v>
      </c>
      <c r="C20" s="218">
        <f t="shared" si="0"/>
        <v>1205</v>
      </c>
      <c r="D20" s="106">
        <f t="shared" si="1"/>
        <v>80.828000000000003</v>
      </c>
      <c r="E20" s="107">
        <f t="shared" si="2"/>
        <v>112.678</v>
      </c>
      <c r="F20" s="107">
        <f t="shared" si="3"/>
        <v>144.52799999999999</v>
      </c>
      <c r="G20" s="107">
        <f t="shared" si="4"/>
        <v>18.850000000000001</v>
      </c>
      <c r="H20" s="108">
        <f t="shared" si="5"/>
        <v>13</v>
      </c>
      <c r="I20" s="106">
        <f t="shared" si="6"/>
        <v>61.873000000000012</v>
      </c>
      <c r="J20" s="107">
        <f t="shared" si="7"/>
        <v>86.573000000000008</v>
      </c>
      <c r="K20" s="107">
        <f t="shared" si="8"/>
        <v>111.27300000000001</v>
      </c>
      <c r="L20" s="107">
        <f t="shared" si="9"/>
        <v>14.950000000000001</v>
      </c>
      <c r="M20" s="108">
        <f t="shared" si="10"/>
        <v>9.75</v>
      </c>
      <c r="N20" s="106">
        <f t="shared" si="11"/>
        <v>50.438999999999993</v>
      </c>
      <c r="O20" s="107">
        <f t="shared" si="12"/>
        <v>71.23899999999999</v>
      </c>
      <c r="P20" s="107">
        <f t="shared" si="13"/>
        <v>92.038999999999987</v>
      </c>
      <c r="Q20" s="107">
        <f t="shared" si="14"/>
        <v>13</v>
      </c>
      <c r="R20" s="108">
        <f t="shared" si="15"/>
        <v>7.8000000000000007</v>
      </c>
      <c r="S20" s="106">
        <f t="shared" si="16"/>
        <v>48.703499999999991</v>
      </c>
      <c r="T20" s="107">
        <f t="shared" si="17"/>
        <v>68.853499999999997</v>
      </c>
      <c r="U20" s="107">
        <f t="shared" si="18"/>
        <v>89.003500000000003</v>
      </c>
      <c r="V20" s="109">
        <f t="shared" si="19"/>
        <v>13</v>
      </c>
      <c r="W20" s="110">
        <f t="shared" si="20"/>
        <v>7.15</v>
      </c>
    </row>
    <row r="21" spans="2:23" s="210" customFormat="1" ht="20.100000000000001" customHeight="1" x14ac:dyDescent="0.2">
      <c r="B21" s="175">
        <v>0.7</v>
      </c>
      <c r="C21" s="218">
        <f t="shared" si="0"/>
        <v>1295</v>
      </c>
      <c r="D21" s="106">
        <f t="shared" si="1"/>
        <v>86.933999999999997</v>
      </c>
      <c r="E21" s="107">
        <f t="shared" si="2"/>
        <v>121.23399999999999</v>
      </c>
      <c r="F21" s="107">
        <f t="shared" si="3"/>
        <v>155.53399999999999</v>
      </c>
      <c r="G21" s="107">
        <f t="shared" si="4"/>
        <v>20.299999999999997</v>
      </c>
      <c r="H21" s="108">
        <f t="shared" si="5"/>
        <v>14</v>
      </c>
      <c r="I21" s="106">
        <f t="shared" si="6"/>
        <v>66.543999999999997</v>
      </c>
      <c r="J21" s="107">
        <f t="shared" si="7"/>
        <v>93.143999999999991</v>
      </c>
      <c r="K21" s="107">
        <f t="shared" si="8"/>
        <v>119.74399999999999</v>
      </c>
      <c r="L21" s="107">
        <f t="shared" si="9"/>
        <v>16.099999999999998</v>
      </c>
      <c r="M21" s="108">
        <f t="shared" si="10"/>
        <v>10.5</v>
      </c>
      <c r="N21" s="106">
        <f t="shared" si="11"/>
        <v>54.24199999999999</v>
      </c>
      <c r="O21" s="107">
        <f t="shared" si="12"/>
        <v>76.641999999999996</v>
      </c>
      <c r="P21" s="107">
        <f t="shared" si="13"/>
        <v>99.042000000000002</v>
      </c>
      <c r="Q21" s="107">
        <f t="shared" si="14"/>
        <v>14</v>
      </c>
      <c r="R21" s="108">
        <f t="shared" si="15"/>
        <v>8.3999999999999986</v>
      </c>
      <c r="S21" s="106">
        <f t="shared" si="16"/>
        <v>52.372999999999998</v>
      </c>
      <c r="T21" s="107">
        <f t="shared" si="17"/>
        <v>74.072999999999993</v>
      </c>
      <c r="U21" s="107">
        <f t="shared" si="18"/>
        <v>95.772999999999996</v>
      </c>
      <c r="V21" s="109">
        <f t="shared" si="19"/>
        <v>14</v>
      </c>
      <c r="W21" s="110">
        <f t="shared" si="20"/>
        <v>7.6999999999999993</v>
      </c>
    </row>
    <row r="22" spans="2:23" s="210" customFormat="1" ht="20.100000000000001" customHeight="1" x14ac:dyDescent="0.2">
      <c r="B22" s="175">
        <v>0.75</v>
      </c>
      <c r="C22" s="218">
        <f t="shared" si="0"/>
        <v>1390</v>
      </c>
      <c r="D22" s="106">
        <f t="shared" si="1"/>
        <v>93.04</v>
      </c>
      <c r="E22" s="107">
        <f t="shared" si="2"/>
        <v>129.79000000000002</v>
      </c>
      <c r="F22" s="107">
        <f t="shared" si="3"/>
        <v>166.54000000000002</v>
      </c>
      <c r="G22" s="107">
        <f t="shared" si="4"/>
        <v>21.75</v>
      </c>
      <c r="H22" s="108">
        <f t="shared" si="5"/>
        <v>15</v>
      </c>
      <c r="I22" s="106">
        <f t="shared" si="6"/>
        <v>71.215000000000003</v>
      </c>
      <c r="J22" s="107">
        <f t="shared" si="7"/>
        <v>99.715000000000003</v>
      </c>
      <c r="K22" s="107">
        <f t="shared" si="8"/>
        <v>128.215</v>
      </c>
      <c r="L22" s="107">
        <f t="shared" si="9"/>
        <v>17.25</v>
      </c>
      <c r="M22" s="108">
        <f t="shared" si="10"/>
        <v>11.25</v>
      </c>
      <c r="N22" s="106">
        <f t="shared" si="11"/>
        <v>58.045000000000002</v>
      </c>
      <c r="O22" s="107">
        <f t="shared" si="12"/>
        <v>82.045000000000002</v>
      </c>
      <c r="P22" s="107">
        <f t="shared" si="13"/>
        <v>106.045</v>
      </c>
      <c r="Q22" s="107">
        <f t="shared" si="14"/>
        <v>15</v>
      </c>
      <c r="R22" s="108">
        <f t="shared" si="15"/>
        <v>9</v>
      </c>
      <c r="S22" s="106">
        <f t="shared" si="16"/>
        <v>56.042500000000004</v>
      </c>
      <c r="T22" s="107">
        <f t="shared" si="17"/>
        <v>79.292500000000004</v>
      </c>
      <c r="U22" s="107">
        <f t="shared" si="18"/>
        <v>102.5425</v>
      </c>
      <c r="V22" s="109">
        <f t="shared" si="19"/>
        <v>15</v>
      </c>
      <c r="W22" s="110">
        <f t="shared" si="20"/>
        <v>8.25</v>
      </c>
    </row>
    <row r="23" spans="2:23" s="210" customFormat="1" ht="20.100000000000001" customHeight="1" thickBot="1" x14ac:dyDescent="0.25">
      <c r="B23" s="176">
        <v>0.8</v>
      </c>
      <c r="C23" s="217">
        <f t="shared" si="0"/>
        <v>1480</v>
      </c>
      <c r="D23" s="49">
        <f t="shared" si="1"/>
        <v>99.146000000000001</v>
      </c>
      <c r="E23" s="50">
        <f t="shared" si="2"/>
        <v>138.346</v>
      </c>
      <c r="F23" s="50">
        <f t="shared" si="3"/>
        <v>177.54599999999999</v>
      </c>
      <c r="G23" s="50">
        <f t="shared" si="4"/>
        <v>23.200000000000003</v>
      </c>
      <c r="H23" s="51">
        <f t="shared" si="5"/>
        <v>16</v>
      </c>
      <c r="I23" s="49">
        <f t="shared" si="6"/>
        <v>75.88600000000001</v>
      </c>
      <c r="J23" s="50">
        <f t="shared" si="7"/>
        <v>106.28600000000002</v>
      </c>
      <c r="K23" s="50">
        <f t="shared" si="8"/>
        <v>136.68600000000004</v>
      </c>
      <c r="L23" s="50">
        <f t="shared" si="9"/>
        <v>18.400000000000002</v>
      </c>
      <c r="M23" s="51">
        <f t="shared" si="10"/>
        <v>12</v>
      </c>
      <c r="N23" s="49">
        <f t="shared" si="11"/>
        <v>61.847999999999999</v>
      </c>
      <c r="O23" s="50">
        <f t="shared" si="12"/>
        <v>87.448000000000008</v>
      </c>
      <c r="P23" s="50">
        <f t="shared" si="13"/>
        <v>113.048</v>
      </c>
      <c r="Q23" s="50">
        <f t="shared" si="14"/>
        <v>16</v>
      </c>
      <c r="R23" s="51">
        <f t="shared" si="15"/>
        <v>9.6000000000000014</v>
      </c>
      <c r="S23" s="49">
        <f t="shared" si="16"/>
        <v>59.711999999999989</v>
      </c>
      <c r="T23" s="52">
        <f t="shared" si="17"/>
        <v>84.511999999999986</v>
      </c>
      <c r="U23" s="50">
        <f t="shared" si="18"/>
        <v>109.31199999999998</v>
      </c>
      <c r="V23" s="53">
        <f t="shared" si="19"/>
        <v>16</v>
      </c>
      <c r="W23" s="54">
        <f t="shared" si="20"/>
        <v>8.8000000000000007</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x14ac:dyDescent="0.2">
      <c r="B25" s="2"/>
      <c r="C25" s="2"/>
      <c r="D25" s="2"/>
      <c r="E25" s="2"/>
      <c r="F25" s="2"/>
      <c r="G25" s="2"/>
      <c r="H25" s="2"/>
      <c r="I25" s="2"/>
      <c r="J25" s="2"/>
      <c r="K25" s="2"/>
      <c r="L25" s="2"/>
      <c r="M25" s="2"/>
      <c r="N25" s="2"/>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ht="13.5" thickBot="1" x14ac:dyDescent="0.25">
      <c r="B27" s="2"/>
      <c r="C27" s="2"/>
      <c r="D27" s="2"/>
      <c r="E27" s="2"/>
      <c r="F27" s="2"/>
      <c r="G27" s="2"/>
      <c r="H27" s="2"/>
      <c r="I27" s="2"/>
      <c r="J27" s="2"/>
      <c r="K27" s="2"/>
      <c r="L27" s="2"/>
      <c r="M27" s="2"/>
      <c r="N27" s="2"/>
      <c r="O27" s="2"/>
      <c r="P27" s="2"/>
      <c r="Q27" s="2"/>
      <c r="R27" s="2"/>
      <c r="S27" s="2"/>
      <c r="T27" s="2"/>
      <c r="U27" s="2"/>
      <c r="V27" s="2"/>
      <c r="W27" s="2"/>
    </row>
    <row r="28" spans="2:23" x14ac:dyDescent="0.2">
      <c r="B28" s="353" t="s">
        <v>24</v>
      </c>
      <c r="C28" s="354"/>
      <c r="D28" s="351" t="s">
        <v>8</v>
      </c>
      <c r="E28" s="351"/>
      <c r="F28" s="351"/>
      <c r="G28" s="351" t="s">
        <v>9</v>
      </c>
      <c r="H28" s="351"/>
      <c r="I28" s="351"/>
      <c r="J28" s="351" t="s">
        <v>10</v>
      </c>
      <c r="K28" s="351"/>
      <c r="L28" s="351"/>
      <c r="M28" s="351" t="s">
        <v>11</v>
      </c>
      <c r="N28" s="351"/>
      <c r="O28" s="352"/>
      <c r="P28" s="2"/>
      <c r="Q28" s="2"/>
      <c r="R28" s="2"/>
      <c r="S28" s="2"/>
      <c r="T28" s="2"/>
      <c r="U28" s="2"/>
      <c r="V28" s="2"/>
      <c r="W28" s="2"/>
    </row>
    <row r="29" spans="2:23" ht="39" thickBot="1" x14ac:dyDescent="0.25">
      <c r="B29" s="32" t="s">
        <v>25</v>
      </c>
      <c r="C29" s="33" t="s">
        <v>6</v>
      </c>
      <c r="D29" s="34" t="s">
        <v>5</v>
      </c>
      <c r="E29" s="34" t="s">
        <v>69</v>
      </c>
      <c r="F29" s="34" t="s">
        <v>7</v>
      </c>
      <c r="G29" s="34" t="s">
        <v>5</v>
      </c>
      <c r="H29" s="34"/>
      <c r="I29" s="34" t="s">
        <v>7</v>
      </c>
      <c r="J29" s="34" t="s">
        <v>5</v>
      </c>
      <c r="K29" s="34"/>
      <c r="L29" s="34" t="s">
        <v>7</v>
      </c>
      <c r="M29" s="34" t="s">
        <v>5</v>
      </c>
      <c r="N29" s="34"/>
      <c r="O29" s="35" t="s">
        <v>7</v>
      </c>
      <c r="P29" s="2"/>
      <c r="Q29" s="2"/>
      <c r="R29" s="2"/>
      <c r="S29" s="2"/>
      <c r="T29" s="2"/>
      <c r="U29" s="2"/>
      <c r="V29" s="2"/>
      <c r="W29" s="2"/>
    </row>
    <row r="30" spans="2:23" x14ac:dyDescent="0.2">
      <c r="B30" s="164">
        <f t="shared" ref="B30:B37" si="21">B11</f>
        <v>0.2</v>
      </c>
      <c r="C30" s="63">
        <f t="shared" ref="C30:C42" si="22">0.67*B30</f>
        <v>0.13400000000000001</v>
      </c>
      <c r="D30" s="30">
        <f t="shared" ref="D30:D42" si="23">C30*($D$9)</f>
        <v>2.4119999999999999</v>
      </c>
      <c r="E30" s="169">
        <f t="shared" ref="E30:E42" si="24">0.67*B30</f>
        <v>0.13400000000000001</v>
      </c>
      <c r="F30" s="30">
        <f t="shared" ref="F30:F42" si="25">E30*$D$9</f>
        <v>2.4119999999999999</v>
      </c>
      <c r="G30" s="30">
        <f t="shared" ref="G30:G42" si="26">C30*($I$9)</f>
        <v>1.742</v>
      </c>
      <c r="H30" s="111"/>
      <c r="I30" s="30">
        <f t="shared" ref="I30:I42" si="27">E30*$I$9</f>
        <v>1.742</v>
      </c>
      <c r="J30" s="30">
        <f t="shared" ref="J30:J42" si="28">C30*($N$9)</f>
        <v>1.206</v>
      </c>
      <c r="K30" s="111"/>
      <c r="L30" s="30">
        <f t="shared" ref="L30:L42" si="29">E30*$N$9</f>
        <v>1.206</v>
      </c>
      <c r="M30" s="30">
        <f t="shared" ref="M30:M42" si="30">E30*($S$9)</f>
        <v>1.139</v>
      </c>
      <c r="N30" s="111"/>
      <c r="O30" s="31">
        <f t="shared" ref="O30:O42" si="31">E30*$S$9</f>
        <v>1.139</v>
      </c>
      <c r="P30" s="2"/>
      <c r="Q30" s="2"/>
      <c r="R30" s="2"/>
      <c r="S30" s="2"/>
      <c r="T30" s="2"/>
      <c r="U30" s="2"/>
      <c r="V30" s="2"/>
      <c r="W30" s="2"/>
    </row>
    <row r="31" spans="2:23" x14ac:dyDescent="0.2">
      <c r="B31" s="165">
        <f t="shared" si="21"/>
        <v>0.25</v>
      </c>
      <c r="C31" s="64">
        <f t="shared" si="22"/>
        <v>0.16750000000000001</v>
      </c>
      <c r="D31" s="30">
        <f t="shared" si="23"/>
        <v>3.0150000000000001</v>
      </c>
      <c r="E31" s="170">
        <f t="shared" si="24"/>
        <v>0.16750000000000001</v>
      </c>
      <c r="F31" s="30">
        <f t="shared" si="25"/>
        <v>3.0150000000000001</v>
      </c>
      <c r="G31" s="30">
        <f t="shared" si="26"/>
        <v>2.1775000000000002</v>
      </c>
      <c r="H31" s="112"/>
      <c r="I31" s="30">
        <f t="shared" si="27"/>
        <v>2.1775000000000002</v>
      </c>
      <c r="J31" s="30">
        <f t="shared" si="28"/>
        <v>1.5075000000000001</v>
      </c>
      <c r="K31" s="112"/>
      <c r="L31" s="30">
        <f t="shared" si="29"/>
        <v>1.5075000000000001</v>
      </c>
      <c r="M31" s="30">
        <f t="shared" si="30"/>
        <v>1.4237500000000001</v>
      </c>
      <c r="N31" s="112"/>
      <c r="O31" s="31">
        <f t="shared" si="31"/>
        <v>1.4237500000000001</v>
      </c>
      <c r="P31" s="2"/>
      <c r="Q31" s="2"/>
      <c r="R31" s="2"/>
      <c r="S31" s="2"/>
      <c r="T31" s="2"/>
      <c r="U31" s="2"/>
      <c r="V31" s="2"/>
      <c r="W31" s="2"/>
    </row>
    <row r="32" spans="2:23" x14ac:dyDescent="0.2">
      <c r="B32" s="165">
        <f t="shared" si="21"/>
        <v>0.3</v>
      </c>
      <c r="C32" s="64">
        <f t="shared" si="22"/>
        <v>0.20100000000000001</v>
      </c>
      <c r="D32" s="30">
        <f t="shared" si="23"/>
        <v>3.6180000000000003</v>
      </c>
      <c r="E32" s="170">
        <f t="shared" si="24"/>
        <v>0.20100000000000001</v>
      </c>
      <c r="F32" s="30">
        <f t="shared" si="25"/>
        <v>3.6180000000000003</v>
      </c>
      <c r="G32" s="30">
        <f t="shared" si="26"/>
        <v>2.613</v>
      </c>
      <c r="H32" s="112"/>
      <c r="I32" s="30">
        <f t="shared" si="27"/>
        <v>2.613</v>
      </c>
      <c r="J32" s="30">
        <f t="shared" si="28"/>
        <v>1.8090000000000002</v>
      </c>
      <c r="K32" s="112"/>
      <c r="L32" s="30">
        <f t="shared" si="29"/>
        <v>1.8090000000000002</v>
      </c>
      <c r="M32" s="30">
        <f t="shared" si="30"/>
        <v>1.7085000000000001</v>
      </c>
      <c r="N32" s="112"/>
      <c r="O32" s="31">
        <f t="shared" si="31"/>
        <v>1.7085000000000001</v>
      </c>
      <c r="P32" s="2"/>
      <c r="Q32" s="2"/>
      <c r="R32" s="2"/>
      <c r="S32" s="2"/>
      <c r="T32" s="2"/>
      <c r="U32" s="2"/>
      <c r="V32" s="2"/>
      <c r="W32" s="2"/>
    </row>
    <row r="33" spans="2:23" x14ac:dyDescent="0.2">
      <c r="B33" s="165">
        <f t="shared" si="21"/>
        <v>0.35</v>
      </c>
      <c r="C33" s="64">
        <f t="shared" si="22"/>
        <v>0.23449999999999999</v>
      </c>
      <c r="D33" s="30">
        <f t="shared" si="23"/>
        <v>4.2210000000000001</v>
      </c>
      <c r="E33" s="170">
        <f t="shared" si="24"/>
        <v>0.23449999999999999</v>
      </c>
      <c r="F33" s="30">
        <f t="shared" si="25"/>
        <v>4.2210000000000001</v>
      </c>
      <c r="G33" s="30">
        <f t="shared" si="26"/>
        <v>3.0484999999999998</v>
      </c>
      <c r="H33" s="112"/>
      <c r="I33" s="30">
        <f t="shared" si="27"/>
        <v>3.0484999999999998</v>
      </c>
      <c r="J33" s="30">
        <f t="shared" si="28"/>
        <v>2.1105</v>
      </c>
      <c r="K33" s="112"/>
      <c r="L33" s="30">
        <f t="shared" si="29"/>
        <v>2.1105</v>
      </c>
      <c r="M33" s="30">
        <f t="shared" si="30"/>
        <v>1.99325</v>
      </c>
      <c r="N33" s="112"/>
      <c r="O33" s="31">
        <f t="shared" si="31"/>
        <v>1.99325</v>
      </c>
      <c r="P33" s="2"/>
      <c r="Q33" s="2"/>
      <c r="R33" s="2"/>
      <c r="S33" s="2"/>
      <c r="T33" s="2"/>
      <c r="U33" s="2"/>
      <c r="V33" s="2"/>
      <c r="W33" s="2"/>
    </row>
    <row r="34" spans="2:23" x14ac:dyDescent="0.2">
      <c r="B34" s="165">
        <f t="shared" si="21"/>
        <v>0.4</v>
      </c>
      <c r="C34" s="64">
        <f t="shared" si="22"/>
        <v>0.26800000000000002</v>
      </c>
      <c r="D34" s="30">
        <f t="shared" si="23"/>
        <v>4.8239999999999998</v>
      </c>
      <c r="E34" s="170">
        <f t="shared" si="24"/>
        <v>0.26800000000000002</v>
      </c>
      <c r="F34" s="30">
        <f t="shared" si="25"/>
        <v>4.8239999999999998</v>
      </c>
      <c r="G34" s="30">
        <f t="shared" si="26"/>
        <v>3.484</v>
      </c>
      <c r="H34" s="112"/>
      <c r="I34" s="30">
        <f t="shared" si="27"/>
        <v>3.484</v>
      </c>
      <c r="J34" s="30">
        <f t="shared" si="28"/>
        <v>2.4119999999999999</v>
      </c>
      <c r="K34" s="112"/>
      <c r="L34" s="30">
        <f t="shared" si="29"/>
        <v>2.4119999999999999</v>
      </c>
      <c r="M34" s="30">
        <f t="shared" si="30"/>
        <v>2.278</v>
      </c>
      <c r="N34" s="112"/>
      <c r="O34" s="31">
        <f t="shared" si="31"/>
        <v>2.278</v>
      </c>
      <c r="P34" s="2"/>
      <c r="Q34" s="2"/>
      <c r="R34" s="2"/>
      <c r="S34" s="2"/>
      <c r="T34" s="2"/>
      <c r="U34" s="2"/>
      <c r="V34" s="2"/>
      <c r="W34" s="2"/>
    </row>
    <row r="35" spans="2:23" x14ac:dyDescent="0.2">
      <c r="B35" s="166">
        <f t="shared" si="21"/>
        <v>0.45</v>
      </c>
      <c r="C35" s="167">
        <f t="shared" si="22"/>
        <v>0.30150000000000005</v>
      </c>
      <c r="D35" s="20">
        <f t="shared" si="23"/>
        <v>5.4270000000000005</v>
      </c>
      <c r="E35" s="170">
        <f t="shared" si="24"/>
        <v>0.30150000000000005</v>
      </c>
      <c r="F35" s="20">
        <f t="shared" si="25"/>
        <v>5.4270000000000005</v>
      </c>
      <c r="G35" s="20">
        <f t="shared" si="26"/>
        <v>3.9195000000000007</v>
      </c>
      <c r="H35" s="112"/>
      <c r="I35" s="20">
        <f t="shared" si="27"/>
        <v>3.9195000000000007</v>
      </c>
      <c r="J35" s="20">
        <f t="shared" si="28"/>
        <v>2.7135000000000002</v>
      </c>
      <c r="K35" s="112"/>
      <c r="L35" s="20">
        <f t="shared" si="29"/>
        <v>2.7135000000000002</v>
      </c>
      <c r="M35" s="20">
        <f t="shared" si="30"/>
        <v>2.5627500000000003</v>
      </c>
      <c r="N35" s="112"/>
      <c r="O35" s="120">
        <f t="shared" si="31"/>
        <v>2.5627500000000003</v>
      </c>
      <c r="P35" s="2"/>
      <c r="Q35" s="2"/>
      <c r="R35" s="2"/>
      <c r="S35" s="2"/>
      <c r="T35" s="2"/>
      <c r="U35" s="2"/>
      <c r="V35" s="2"/>
      <c r="W35" s="2"/>
    </row>
    <row r="36" spans="2:23" x14ac:dyDescent="0.2">
      <c r="B36" s="166">
        <f t="shared" si="21"/>
        <v>0.5</v>
      </c>
      <c r="C36" s="167">
        <f t="shared" si="22"/>
        <v>0.33500000000000002</v>
      </c>
      <c r="D36" s="20">
        <f t="shared" si="23"/>
        <v>6.03</v>
      </c>
      <c r="E36" s="170">
        <f t="shared" si="24"/>
        <v>0.33500000000000002</v>
      </c>
      <c r="F36" s="20">
        <f t="shared" si="25"/>
        <v>6.03</v>
      </c>
      <c r="G36" s="20">
        <f t="shared" si="26"/>
        <v>4.3550000000000004</v>
      </c>
      <c r="H36" s="112"/>
      <c r="I36" s="20">
        <f t="shared" si="27"/>
        <v>4.3550000000000004</v>
      </c>
      <c r="J36" s="20">
        <f t="shared" si="28"/>
        <v>3.0150000000000001</v>
      </c>
      <c r="K36" s="112"/>
      <c r="L36" s="20">
        <f t="shared" si="29"/>
        <v>3.0150000000000001</v>
      </c>
      <c r="M36" s="20">
        <f t="shared" si="30"/>
        <v>2.8475000000000001</v>
      </c>
      <c r="N36" s="112"/>
      <c r="O36" s="120">
        <f t="shared" si="31"/>
        <v>2.8475000000000001</v>
      </c>
      <c r="P36" s="2"/>
      <c r="Q36" s="2"/>
      <c r="R36" s="2"/>
      <c r="S36" s="2"/>
      <c r="T36" s="2"/>
      <c r="U36" s="2"/>
      <c r="V36" s="2"/>
      <c r="W36" s="2"/>
    </row>
    <row r="37" spans="2:23" x14ac:dyDescent="0.2">
      <c r="B37" s="166">
        <f t="shared" si="21"/>
        <v>0.55000000000000004</v>
      </c>
      <c r="C37" s="167">
        <f t="shared" si="22"/>
        <v>0.36850000000000005</v>
      </c>
      <c r="D37" s="20">
        <f t="shared" si="23"/>
        <v>6.6330000000000009</v>
      </c>
      <c r="E37" s="170">
        <f t="shared" si="24"/>
        <v>0.36850000000000005</v>
      </c>
      <c r="F37" s="20">
        <f t="shared" si="25"/>
        <v>6.6330000000000009</v>
      </c>
      <c r="G37" s="20">
        <f t="shared" si="26"/>
        <v>4.7905000000000006</v>
      </c>
      <c r="H37" s="112"/>
      <c r="I37" s="20">
        <f t="shared" si="27"/>
        <v>4.7905000000000006</v>
      </c>
      <c r="J37" s="20">
        <f t="shared" si="28"/>
        <v>3.3165000000000004</v>
      </c>
      <c r="K37" s="112"/>
      <c r="L37" s="20">
        <f t="shared" si="29"/>
        <v>3.3165000000000004</v>
      </c>
      <c r="M37" s="20">
        <f t="shared" si="30"/>
        <v>3.1322500000000004</v>
      </c>
      <c r="N37" s="112"/>
      <c r="O37" s="120">
        <f t="shared" si="31"/>
        <v>3.1322500000000004</v>
      </c>
      <c r="P37" s="2"/>
      <c r="Q37" s="2"/>
      <c r="R37" s="2"/>
      <c r="S37" s="2"/>
      <c r="T37" s="2"/>
      <c r="U37" s="2"/>
      <c r="V37" s="2"/>
      <c r="W37" s="2"/>
    </row>
    <row r="38" spans="2:23" x14ac:dyDescent="0.2">
      <c r="B38" s="166">
        <v>0.6</v>
      </c>
      <c r="C38" s="167">
        <f t="shared" si="22"/>
        <v>0.40200000000000002</v>
      </c>
      <c r="D38" s="20">
        <f t="shared" si="23"/>
        <v>7.2360000000000007</v>
      </c>
      <c r="E38" s="170">
        <f t="shared" si="24"/>
        <v>0.40200000000000002</v>
      </c>
      <c r="F38" s="20">
        <f t="shared" si="25"/>
        <v>7.2360000000000007</v>
      </c>
      <c r="G38" s="20">
        <f t="shared" si="26"/>
        <v>5.226</v>
      </c>
      <c r="H38" s="112"/>
      <c r="I38" s="20">
        <f t="shared" si="27"/>
        <v>5.226</v>
      </c>
      <c r="J38" s="20">
        <f t="shared" si="28"/>
        <v>3.6180000000000003</v>
      </c>
      <c r="K38" s="112"/>
      <c r="L38" s="20">
        <f t="shared" si="29"/>
        <v>3.6180000000000003</v>
      </c>
      <c r="M38" s="20">
        <f t="shared" si="30"/>
        <v>3.4170000000000003</v>
      </c>
      <c r="N38" s="112"/>
      <c r="O38" s="120">
        <f t="shared" si="31"/>
        <v>3.4170000000000003</v>
      </c>
      <c r="P38" s="2"/>
      <c r="Q38" s="2"/>
      <c r="R38" s="2"/>
      <c r="S38" s="2"/>
      <c r="T38" s="2"/>
      <c r="U38" s="2"/>
      <c r="V38" s="2"/>
      <c r="W38" s="2"/>
    </row>
    <row r="39" spans="2:23" x14ac:dyDescent="0.2">
      <c r="B39" s="166">
        <v>0.65</v>
      </c>
      <c r="C39" s="167">
        <f t="shared" si="22"/>
        <v>0.43550000000000005</v>
      </c>
      <c r="D39" s="20">
        <f t="shared" si="23"/>
        <v>7.8390000000000013</v>
      </c>
      <c r="E39" s="170">
        <f t="shared" si="24"/>
        <v>0.43550000000000005</v>
      </c>
      <c r="F39" s="20">
        <f t="shared" si="25"/>
        <v>7.8390000000000013</v>
      </c>
      <c r="G39" s="20">
        <f t="shared" si="26"/>
        <v>5.6615000000000011</v>
      </c>
      <c r="H39" s="112"/>
      <c r="I39" s="20">
        <f t="shared" si="27"/>
        <v>5.6615000000000011</v>
      </c>
      <c r="J39" s="20">
        <f t="shared" si="28"/>
        <v>3.9195000000000007</v>
      </c>
      <c r="K39" s="112"/>
      <c r="L39" s="20">
        <f t="shared" si="29"/>
        <v>3.9195000000000007</v>
      </c>
      <c r="M39" s="20">
        <f t="shared" si="30"/>
        <v>3.7017500000000005</v>
      </c>
      <c r="N39" s="112"/>
      <c r="O39" s="120">
        <f t="shared" si="31"/>
        <v>3.7017500000000005</v>
      </c>
      <c r="P39" s="2"/>
      <c r="Q39" s="2"/>
      <c r="R39" s="2"/>
      <c r="S39" s="2"/>
      <c r="T39" s="2"/>
      <c r="U39" s="2"/>
      <c r="V39" s="2"/>
      <c r="W39" s="2"/>
    </row>
    <row r="40" spans="2:23" x14ac:dyDescent="0.2">
      <c r="B40" s="166">
        <v>0.7</v>
      </c>
      <c r="C40" s="167">
        <f t="shared" si="22"/>
        <v>0.46899999999999997</v>
      </c>
      <c r="D40" s="20">
        <f t="shared" si="23"/>
        <v>8.4420000000000002</v>
      </c>
      <c r="E40" s="170">
        <f t="shared" si="24"/>
        <v>0.46899999999999997</v>
      </c>
      <c r="F40" s="20">
        <f t="shared" si="25"/>
        <v>8.4420000000000002</v>
      </c>
      <c r="G40" s="20">
        <f t="shared" si="26"/>
        <v>6.0969999999999995</v>
      </c>
      <c r="H40" s="112"/>
      <c r="I40" s="20">
        <f t="shared" si="27"/>
        <v>6.0969999999999995</v>
      </c>
      <c r="J40" s="20">
        <f t="shared" si="28"/>
        <v>4.2210000000000001</v>
      </c>
      <c r="K40" s="112"/>
      <c r="L40" s="20">
        <f t="shared" si="29"/>
        <v>4.2210000000000001</v>
      </c>
      <c r="M40" s="20">
        <f t="shared" si="30"/>
        <v>3.9864999999999999</v>
      </c>
      <c r="N40" s="112"/>
      <c r="O40" s="120">
        <f t="shared" si="31"/>
        <v>3.9864999999999999</v>
      </c>
      <c r="P40" s="2"/>
      <c r="Q40" s="2"/>
      <c r="R40" s="2"/>
      <c r="S40" s="2"/>
      <c r="T40" s="2"/>
      <c r="U40" s="2"/>
      <c r="V40" s="2"/>
      <c r="W40" s="2"/>
    </row>
    <row r="41" spans="2:23" x14ac:dyDescent="0.2">
      <c r="B41" s="166">
        <f>B22</f>
        <v>0.75</v>
      </c>
      <c r="C41" s="167">
        <f t="shared" si="22"/>
        <v>0.50250000000000006</v>
      </c>
      <c r="D41" s="20">
        <f t="shared" si="23"/>
        <v>9.0450000000000017</v>
      </c>
      <c r="E41" s="170">
        <f t="shared" si="24"/>
        <v>0.50250000000000006</v>
      </c>
      <c r="F41" s="20">
        <f t="shared" si="25"/>
        <v>9.0450000000000017</v>
      </c>
      <c r="G41" s="20">
        <f t="shared" si="26"/>
        <v>6.5325000000000006</v>
      </c>
      <c r="H41" s="112"/>
      <c r="I41" s="20">
        <f t="shared" si="27"/>
        <v>6.5325000000000006</v>
      </c>
      <c r="J41" s="20">
        <f t="shared" si="28"/>
        <v>4.5225000000000009</v>
      </c>
      <c r="K41" s="112"/>
      <c r="L41" s="20">
        <f t="shared" si="29"/>
        <v>4.5225000000000009</v>
      </c>
      <c r="M41" s="20">
        <f t="shared" si="30"/>
        <v>4.2712500000000002</v>
      </c>
      <c r="N41" s="112"/>
      <c r="O41" s="120">
        <f t="shared" si="31"/>
        <v>4.2712500000000002</v>
      </c>
      <c r="P41" s="2"/>
      <c r="Q41" s="2"/>
      <c r="R41" s="2"/>
      <c r="S41" s="2"/>
      <c r="T41" s="2"/>
      <c r="U41" s="2"/>
      <c r="V41" s="2"/>
      <c r="W41" s="2"/>
    </row>
    <row r="42" spans="2:23" ht="13.5" thickBot="1" x14ac:dyDescent="0.25">
      <c r="B42" s="168">
        <f>B23</f>
        <v>0.8</v>
      </c>
      <c r="C42" s="66">
        <f t="shared" si="22"/>
        <v>0.53600000000000003</v>
      </c>
      <c r="D42" s="21">
        <f t="shared" si="23"/>
        <v>9.6479999999999997</v>
      </c>
      <c r="E42" s="171">
        <f t="shared" si="24"/>
        <v>0.53600000000000003</v>
      </c>
      <c r="F42" s="21">
        <f t="shared" si="25"/>
        <v>9.6479999999999997</v>
      </c>
      <c r="G42" s="21">
        <f t="shared" si="26"/>
        <v>6.968</v>
      </c>
      <c r="H42" s="113"/>
      <c r="I42" s="21">
        <f t="shared" si="27"/>
        <v>6.968</v>
      </c>
      <c r="J42" s="21">
        <f t="shared" si="28"/>
        <v>4.8239999999999998</v>
      </c>
      <c r="K42" s="113"/>
      <c r="L42" s="21">
        <f t="shared" si="29"/>
        <v>4.8239999999999998</v>
      </c>
      <c r="M42" s="21">
        <f t="shared" si="30"/>
        <v>4.556</v>
      </c>
      <c r="N42" s="113"/>
      <c r="O42" s="18">
        <f t="shared" si="31"/>
        <v>4.556</v>
      </c>
      <c r="P42" s="2"/>
      <c r="Q42" s="2"/>
      <c r="R42" s="2"/>
      <c r="S42" s="2"/>
      <c r="T42" s="2"/>
      <c r="U42" s="2"/>
      <c r="V42" s="2"/>
      <c r="W42" s="2"/>
    </row>
    <row r="43" spans="2:23" x14ac:dyDescent="0.2">
      <c r="B43" s="2"/>
      <c r="C43" s="2"/>
      <c r="D43" s="2"/>
      <c r="E43" s="2"/>
      <c r="F43" s="2"/>
      <c r="G43" s="2"/>
      <c r="H43" s="2"/>
      <c r="I43" s="2"/>
      <c r="J43" s="2"/>
      <c r="K43" s="2"/>
      <c r="L43" s="2"/>
      <c r="M43" s="2"/>
      <c r="N43" s="2"/>
      <c r="O43" s="2"/>
      <c r="P43" s="2"/>
      <c r="Q43" s="2"/>
      <c r="R43" s="2"/>
      <c r="S43" s="2"/>
      <c r="T43" s="2"/>
      <c r="U43" s="2"/>
      <c r="V43" s="2"/>
      <c r="W43" s="2"/>
    </row>
    <row r="44" spans="2:23" x14ac:dyDescent="0.2">
      <c r="B44" s="2"/>
      <c r="C44" s="2"/>
      <c r="D44" s="2"/>
      <c r="E44" s="2"/>
      <c r="G44" s="8"/>
      <c r="H44" s="2"/>
      <c r="I44" s="2"/>
      <c r="J44" s="2"/>
      <c r="K44" s="8"/>
      <c r="L44" s="2"/>
      <c r="M44" s="2"/>
      <c r="N44" s="2"/>
      <c r="O44" s="6"/>
      <c r="P44" s="6"/>
      <c r="Q44" s="2"/>
      <c r="R44" s="2"/>
      <c r="S44" s="2"/>
      <c r="T44" s="2"/>
      <c r="U44" s="2"/>
      <c r="V44" s="2"/>
      <c r="W44" s="2"/>
    </row>
    <row r="45" spans="2:23" x14ac:dyDescent="0.2">
      <c r="B45" s="2"/>
      <c r="C45" s="2"/>
      <c r="D45" s="2"/>
      <c r="E45" s="2"/>
      <c r="F45" s="56"/>
      <c r="G45" s="201"/>
      <c r="H45" s="201"/>
      <c r="I45" s="201"/>
      <c r="J45" s="201"/>
      <c r="K45" s="201"/>
      <c r="L45" s="201"/>
      <c r="M45" s="201"/>
      <c r="N45" s="201"/>
      <c r="O45" s="201"/>
      <c r="P45" s="201"/>
      <c r="Q45" s="2"/>
      <c r="R45" s="2"/>
      <c r="S45" s="2"/>
      <c r="T45" s="2"/>
      <c r="U45" s="2"/>
      <c r="V45" s="2"/>
      <c r="W45" s="2"/>
    </row>
    <row r="46" spans="2:23" x14ac:dyDescent="0.2">
      <c r="B46" s="8" t="s">
        <v>51</v>
      </c>
      <c r="C46" s="2">
        <f>G4*0.95</f>
        <v>42.75</v>
      </c>
      <c r="D46" s="2">
        <f>G4*1.05</f>
        <v>47.25</v>
      </c>
      <c r="E46" s="8" t="s">
        <v>50</v>
      </c>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row r="48" spans="2:23" x14ac:dyDescent="0.2">
      <c r="B48" s="2"/>
      <c r="C48" s="2"/>
      <c r="D48" s="2"/>
      <c r="E48" s="2"/>
      <c r="F48" s="201"/>
      <c r="G48" s="201"/>
      <c r="H48" s="201"/>
      <c r="I48" s="201"/>
      <c r="J48" s="201"/>
      <c r="K48" s="201"/>
      <c r="L48" s="201"/>
      <c r="M48" s="201"/>
      <c r="N48" s="201"/>
      <c r="O48" s="201"/>
      <c r="P48" s="201"/>
      <c r="Q48" s="2"/>
      <c r="R48" s="2"/>
      <c r="S48" s="2"/>
      <c r="T48" s="2"/>
      <c r="U48" s="2"/>
      <c r="V48" s="2"/>
      <c r="W48" s="2"/>
    </row>
    <row r="49" spans="2:23" x14ac:dyDescent="0.2">
      <c r="B49" s="2"/>
      <c r="C49" s="2"/>
      <c r="D49" s="2"/>
      <c r="E49" s="2"/>
      <c r="F49" s="201"/>
      <c r="G49" s="201"/>
      <c r="H49" s="201"/>
      <c r="I49" s="201"/>
      <c r="J49" s="201"/>
      <c r="K49" s="201"/>
      <c r="L49" s="201"/>
      <c r="M49" s="201"/>
      <c r="N49" s="201"/>
      <c r="O49" s="201"/>
      <c r="P49" s="201"/>
      <c r="Q49" s="2"/>
      <c r="R49" s="2"/>
      <c r="S49" s="2"/>
      <c r="T49" s="2"/>
      <c r="U49" s="2"/>
      <c r="V49" s="2"/>
      <c r="W49" s="2"/>
    </row>
    <row r="50" spans="2:23" x14ac:dyDescent="0.2">
      <c r="B50" s="2"/>
      <c r="C50" s="2"/>
      <c r="D50" s="2"/>
      <c r="E50" s="2"/>
      <c r="F50" s="201"/>
      <c r="G50" s="201"/>
      <c r="H50" s="201"/>
      <c r="I50" s="201"/>
      <c r="J50" s="201"/>
      <c r="K50" s="201"/>
      <c r="L50" s="201"/>
      <c r="M50" s="201"/>
      <c r="N50" s="201"/>
      <c r="O50" s="201"/>
      <c r="P50" s="201"/>
      <c r="Q50" s="2"/>
      <c r="R50" s="2"/>
      <c r="S50" s="2"/>
      <c r="T50" s="2"/>
      <c r="U50" s="2"/>
      <c r="V50" s="2"/>
      <c r="W50" s="2"/>
    </row>
    <row r="51" spans="2:23" x14ac:dyDescent="0.2">
      <c r="B51" s="2"/>
      <c r="C51" s="2"/>
      <c r="D51" s="2"/>
      <c r="E51" s="2"/>
      <c r="F51" s="201"/>
      <c r="G51" s="201"/>
      <c r="H51" s="201"/>
      <c r="I51" s="201"/>
      <c r="J51" s="201"/>
      <c r="K51" s="201"/>
      <c r="L51" s="201"/>
      <c r="M51" s="201"/>
      <c r="N51" s="201"/>
      <c r="O51" s="201"/>
      <c r="P51" s="201"/>
      <c r="Q51" s="2"/>
      <c r="R51" s="2"/>
      <c r="S51" s="2"/>
      <c r="T51" s="2"/>
      <c r="U51" s="2"/>
      <c r="V51" s="2"/>
      <c r="W51" s="2"/>
    </row>
  </sheetData>
  <mergeCells count="34">
    <mergeCell ref="K1:W4"/>
    <mergeCell ref="B6:C6"/>
    <mergeCell ref="D6:H6"/>
    <mergeCell ref="I6:M6"/>
    <mergeCell ref="N6:R6"/>
    <mergeCell ref="S6:W6"/>
    <mergeCell ref="W7:W10"/>
    <mergeCell ref="B8:C8"/>
    <mergeCell ref="E8:F8"/>
    <mergeCell ref="J8:K8"/>
    <mergeCell ref="O8:P8"/>
    <mergeCell ref="T8:U8"/>
    <mergeCell ref="B9:C9"/>
    <mergeCell ref="E9:F9"/>
    <mergeCell ref="J9:K9"/>
    <mergeCell ref="O9:P9"/>
    <mergeCell ref="T9:U9"/>
    <mergeCell ref="B7:C7"/>
    <mergeCell ref="E7:F7"/>
    <mergeCell ref="G7:G10"/>
    <mergeCell ref="H7:H10"/>
    <mergeCell ref="J7:K7"/>
    <mergeCell ref="R7:R10"/>
    <mergeCell ref="T7:U7"/>
    <mergeCell ref="V7:V10"/>
    <mergeCell ref="B28:C28"/>
    <mergeCell ref="D28:F28"/>
    <mergeCell ref="G28:I28"/>
    <mergeCell ref="J28:L28"/>
    <mergeCell ref="M28:O28"/>
    <mergeCell ref="L7:L10"/>
    <mergeCell ref="M7:M10"/>
    <mergeCell ref="O7:P7"/>
    <mergeCell ref="Q7:Q10"/>
  </mergeCells>
  <conditionalFormatting sqref="Q11:R23 G11:H23 L11:M23 V11:W23">
    <cfRule type="cellIs" dxfId="10" priority="4" stopIfTrue="1" operator="between">
      <formula>$P$5</formula>
      <formula>$T$5</formula>
    </cfRule>
  </conditionalFormatting>
  <conditionalFormatting sqref="F5:T5 C4:E5">
    <cfRule type="cellIs" dxfId="9" priority="3" stopIfTrue="1" operator="between">
      <formula>$P$5</formula>
      <formula>$T$5</formula>
    </cfRule>
  </conditionalFormatting>
  <conditionalFormatting sqref="G4">
    <cfRule type="expression" dxfId="8" priority="2" stopIfTrue="1">
      <formula>"&gt;0.95*$H$4"</formula>
    </cfRule>
  </conditionalFormatting>
  <conditionalFormatting sqref="D11:F23 I11:K23 N11:P23 S11:U23">
    <cfRule type="cellIs" dxfId="7" priority="1" stopIfTrue="1" operator="between">
      <formula>$C$46</formula>
      <formula>$D$46</formula>
    </cfRule>
  </conditionalFormatting>
  <printOptions horizontalCentered="1" verticalCentered="1"/>
  <pageMargins left="0.51181102362204722" right="0.43307086614173229" top="0.59055118110236227" bottom="0.82677165354330717" header="0.51181102362204722" footer="0.47244094488188981"/>
  <pageSetup paperSize="9" scale="87" orientation="landscape" r:id="rId1"/>
  <headerFooter alignWithMargins="0">
    <oddFooter>&amp;RPIB June 2015 version 4</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B1:X42"/>
  <sheetViews>
    <sheetView zoomScaleNormal="100" workbookViewId="0"/>
  </sheetViews>
  <sheetFormatPr defaultRowHeight="12.75" x14ac:dyDescent="0.2"/>
  <cols>
    <col min="1" max="1" width="2.7109375" style="2" customWidth="1"/>
    <col min="2" max="3" width="13.8554687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75" t="s">
        <v>158</v>
      </c>
      <c r="F2" s="3" t="s">
        <v>102</v>
      </c>
      <c r="G2" s="3"/>
      <c r="H2" s="3"/>
      <c r="I2" s="3"/>
      <c r="J2" s="3"/>
      <c r="K2" s="3"/>
      <c r="L2" s="3"/>
      <c r="M2" s="3"/>
      <c r="N2" s="3"/>
      <c r="O2" s="3"/>
    </row>
    <row r="3" spans="2:23" ht="20.100000000000001" customHeight="1" x14ac:dyDescent="0.2">
      <c r="B3" s="3"/>
    </row>
    <row r="4" spans="2:23" ht="20.100000000000001" customHeight="1" x14ac:dyDescent="0.25">
      <c r="B4" s="1"/>
      <c r="C4" s="23"/>
      <c r="D4" s="5"/>
      <c r="E4" s="24"/>
      <c r="F4" s="24" t="s">
        <v>27</v>
      </c>
      <c r="G4" s="3"/>
      <c r="H4" s="3">
        <v>45</v>
      </c>
      <c r="I4" s="3" t="s">
        <v>50</v>
      </c>
      <c r="J4" s="129"/>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s="6" customFormat="1"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s="6" customFormat="1" ht="20.100000000000001" customHeight="1" x14ac:dyDescent="0.2">
      <c r="B7" s="384" t="s">
        <v>2</v>
      </c>
      <c r="C7" s="407"/>
      <c r="D7" s="36">
        <f>Speeds!I72</f>
        <v>31</v>
      </c>
      <c r="E7" s="358" t="s">
        <v>21</v>
      </c>
      <c r="F7" s="409"/>
      <c r="G7" s="365" t="s">
        <v>22</v>
      </c>
      <c r="H7" s="381" t="s">
        <v>23</v>
      </c>
      <c r="I7" s="19">
        <f>Speeds!I75</f>
        <v>25</v>
      </c>
      <c r="J7" s="358" t="s">
        <v>21</v>
      </c>
      <c r="K7" s="409"/>
      <c r="L7" s="365" t="s">
        <v>22</v>
      </c>
      <c r="M7" s="355" t="s">
        <v>23</v>
      </c>
      <c r="N7" s="9">
        <f>Speeds!I78</f>
        <v>23</v>
      </c>
      <c r="O7" s="358" t="s">
        <v>21</v>
      </c>
      <c r="P7" s="409"/>
      <c r="Q7" s="365" t="s">
        <v>22</v>
      </c>
      <c r="R7" s="355" t="s">
        <v>23</v>
      </c>
      <c r="S7" s="9">
        <f>Speeds!I81</f>
        <v>23</v>
      </c>
      <c r="T7" s="358" t="s">
        <v>21</v>
      </c>
      <c r="U7" s="409"/>
      <c r="V7" s="365" t="s">
        <v>22</v>
      </c>
      <c r="W7" s="355" t="s">
        <v>23</v>
      </c>
    </row>
    <row r="8" spans="2:23" s="6" customFormat="1" ht="20.100000000000001" customHeight="1" x14ac:dyDescent="0.2">
      <c r="B8" s="384" t="s">
        <v>3</v>
      </c>
      <c r="C8" s="407"/>
      <c r="D8" s="209">
        <f>Speeds!I73</f>
        <v>22</v>
      </c>
      <c r="E8" s="385" t="s">
        <v>21</v>
      </c>
      <c r="F8" s="413"/>
      <c r="G8" s="436"/>
      <c r="H8" s="407"/>
      <c r="I8" s="19">
        <f>Speeds!I76</f>
        <v>16.5</v>
      </c>
      <c r="J8" s="367" t="s">
        <v>21</v>
      </c>
      <c r="K8" s="402"/>
      <c r="L8" s="410"/>
      <c r="M8" s="411"/>
      <c r="N8" s="9">
        <f>Speeds!I79</f>
        <v>13</v>
      </c>
      <c r="O8" s="367" t="s">
        <v>21</v>
      </c>
      <c r="P8" s="402"/>
      <c r="Q8" s="410"/>
      <c r="R8" s="411"/>
      <c r="S8" s="9">
        <f>Speeds!I82</f>
        <v>12</v>
      </c>
      <c r="T8" s="367" t="s">
        <v>21</v>
      </c>
      <c r="U8" s="402"/>
      <c r="V8" s="410"/>
      <c r="W8" s="411"/>
    </row>
    <row r="9" spans="2:23" s="6" customFormat="1" ht="20.100000000000001" customHeight="1" x14ac:dyDescent="0.2">
      <c r="B9" s="384" t="s">
        <v>4</v>
      </c>
      <c r="C9" s="407"/>
      <c r="D9" s="209">
        <f>Speeds!I74</f>
        <v>20</v>
      </c>
      <c r="E9" s="385" t="s">
        <v>21</v>
      </c>
      <c r="F9" s="413"/>
      <c r="G9" s="436"/>
      <c r="H9" s="407"/>
      <c r="I9" s="19">
        <f>Speeds!I77</f>
        <v>14.5</v>
      </c>
      <c r="J9" s="369" t="s">
        <v>21</v>
      </c>
      <c r="K9" s="420"/>
      <c r="L9" s="410"/>
      <c r="M9" s="411"/>
      <c r="N9" s="9">
        <f>Speeds!I80</f>
        <v>10</v>
      </c>
      <c r="O9" s="369" t="s">
        <v>21</v>
      </c>
      <c r="P9" s="420"/>
      <c r="Q9" s="410"/>
      <c r="R9" s="411"/>
      <c r="S9" s="19">
        <f>Speeds!I83</f>
        <v>9.5</v>
      </c>
      <c r="T9" s="369" t="s">
        <v>21</v>
      </c>
      <c r="U9" s="420"/>
      <c r="V9" s="410"/>
      <c r="W9" s="411"/>
    </row>
    <row r="10" spans="2:23" s="6" customFormat="1" ht="30" customHeight="1" thickBot="1" x14ac:dyDescent="0.25">
      <c r="B10" s="173" t="s">
        <v>20</v>
      </c>
      <c r="C10" s="196" t="s">
        <v>105</v>
      </c>
      <c r="D10" s="65" t="s">
        <v>28</v>
      </c>
      <c r="E10" s="65" t="s">
        <v>29</v>
      </c>
      <c r="F10" s="65" t="s">
        <v>61</v>
      </c>
      <c r="G10" s="436"/>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6" customFormat="1" ht="20.100000000000001" customHeight="1" x14ac:dyDescent="0.2">
      <c r="B11" s="174">
        <v>0.2</v>
      </c>
      <c r="C11" s="237">
        <f t="shared" ref="C11:C21" si="0">MROUND(B11*1852,5)</f>
        <v>370</v>
      </c>
      <c r="D11" s="39">
        <f t="shared" ref="D11:D21" si="1">0.05*D$7+G11+H11+G11+D28+H11+F28</f>
        <v>28.39</v>
      </c>
      <c r="E11" s="40">
        <f t="shared" ref="E11:E21" si="2">D11+G11+H11</f>
        <v>38.99</v>
      </c>
      <c r="F11" s="40">
        <f t="shared" ref="F11:F21" si="3">E11+G11+H11</f>
        <v>49.59</v>
      </c>
      <c r="G11" s="40">
        <f t="shared" ref="G11:G21" si="4">B11*$D$7</f>
        <v>6.2</v>
      </c>
      <c r="H11" s="41">
        <f t="shared" ref="H11:H21" si="5">B11*$D$8</f>
        <v>4.4000000000000004</v>
      </c>
      <c r="I11" s="39">
        <f t="shared" ref="I11:I21" si="6">0.05*I$7+L11+M11+L11+G28+M11+I28</f>
        <v>21.939000000000004</v>
      </c>
      <c r="J11" s="40">
        <f t="shared" ref="J11:J21" si="7">I11+L11+M11</f>
        <v>30.239000000000004</v>
      </c>
      <c r="K11" s="40">
        <f t="shared" ref="K11:K21" si="8">J11+L11+M11</f>
        <v>38.539000000000001</v>
      </c>
      <c r="L11" s="40">
        <f t="shared" ref="L11:L21" si="9">B11*$I$7</f>
        <v>5</v>
      </c>
      <c r="M11" s="41">
        <f t="shared" ref="M11:M21" si="10">B11*$I$8</f>
        <v>3.3000000000000003</v>
      </c>
      <c r="N11" s="39">
        <f t="shared" ref="N11:N21" si="11">0.05*N$7+Q11+R11+Q11+J28+R11+L28</f>
        <v>18.370000000000005</v>
      </c>
      <c r="O11" s="40">
        <f t="shared" ref="O11:O21" si="12">N11+Q11+R11</f>
        <v>25.570000000000007</v>
      </c>
      <c r="P11" s="40">
        <f t="shared" ref="P11:P21" si="13">O11+Q11+R11</f>
        <v>32.77000000000001</v>
      </c>
      <c r="Q11" s="40">
        <f t="shared" ref="Q11:Q21" si="14">B11*$N$7</f>
        <v>4.6000000000000005</v>
      </c>
      <c r="R11" s="41">
        <f t="shared" ref="R11:R21" si="15">B11*$N$8</f>
        <v>2.6</v>
      </c>
      <c r="S11" s="39">
        <f t="shared" ref="S11:S21" si="16">0.05*S$7+V11+W11+V11+M28+W11+O28</f>
        <v>17.829000000000004</v>
      </c>
      <c r="T11" s="40">
        <f t="shared" ref="T11:T21" si="17">S11+V11+W11</f>
        <v>24.829000000000008</v>
      </c>
      <c r="U11" s="40">
        <f t="shared" ref="U11:U21" si="18">T11+V11+W11</f>
        <v>31.829000000000008</v>
      </c>
      <c r="V11" s="42">
        <f t="shared" ref="V11:V21" si="19">B11*$S$7</f>
        <v>4.6000000000000005</v>
      </c>
      <c r="W11" s="43">
        <f t="shared" ref="W11:W21" si="20">B11*$S$8</f>
        <v>2.4000000000000004</v>
      </c>
    </row>
    <row r="12" spans="2:23" s="6" customFormat="1" ht="20.100000000000001" customHeight="1" x14ac:dyDescent="0.2">
      <c r="B12" s="220">
        <v>0.25</v>
      </c>
      <c r="C12" s="230">
        <f t="shared" si="0"/>
        <v>465</v>
      </c>
      <c r="D12" s="44">
        <f t="shared" si="1"/>
        <v>34.35</v>
      </c>
      <c r="E12" s="45">
        <f t="shared" si="2"/>
        <v>47.6</v>
      </c>
      <c r="F12" s="45">
        <f t="shared" si="3"/>
        <v>60.85</v>
      </c>
      <c r="G12" s="45">
        <f t="shared" si="4"/>
        <v>7.75</v>
      </c>
      <c r="H12" s="46">
        <f t="shared" si="5"/>
        <v>5.5</v>
      </c>
      <c r="I12" s="44">
        <f t="shared" si="6"/>
        <v>26.567499999999999</v>
      </c>
      <c r="J12" s="45">
        <f t="shared" si="7"/>
        <v>36.942499999999995</v>
      </c>
      <c r="K12" s="45">
        <f t="shared" si="8"/>
        <v>47.317499999999995</v>
      </c>
      <c r="L12" s="45">
        <f t="shared" si="9"/>
        <v>6.25</v>
      </c>
      <c r="M12" s="46">
        <f t="shared" si="10"/>
        <v>4.125</v>
      </c>
      <c r="N12" s="44">
        <f t="shared" si="11"/>
        <v>22.3</v>
      </c>
      <c r="O12" s="45">
        <f t="shared" si="12"/>
        <v>31.3</v>
      </c>
      <c r="P12" s="45">
        <f t="shared" si="13"/>
        <v>40.299999999999997</v>
      </c>
      <c r="Q12" s="45">
        <f t="shared" si="14"/>
        <v>5.75</v>
      </c>
      <c r="R12" s="46">
        <f t="shared" si="15"/>
        <v>3.25</v>
      </c>
      <c r="S12" s="44">
        <f t="shared" si="16"/>
        <v>21.642500000000002</v>
      </c>
      <c r="T12" s="45">
        <f t="shared" si="17"/>
        <v>30.392500000000002</v>
      </c>
      <c r="U12" s="45">
        <f t="shared" si="18"/>
        <v>39.142499999999998</v>
      </c>
      <c r="V12" s="47">
        <f t="shared" si="19"/>
        <v>5.75</v>
      </c>
      <c r="W12" s="48">
        <f t="shared" si="20"/>
        <v>3</v>
      </c>
    </row>
    <row r="13" spans="2:23" s="6" customFormat="1" ht="20.100000000000001" customHeight="1" x14ac:dyDescent="0.2">
      <c r="B13" s="175">
        <v>0.3</v>
      </c>
      <c r="C13" s="230">
        <f t="shared" si="0"/>
        <v>555</v>
      </c>
      <c r="D13" s="44">
        <f t="shared" si="1"/>
        <v>40.31</v>
      </c>
      <c r="E13" s="45">
        <f t="shared" si="2"/>
        <v>56.21</v>
      </c>
      <c r="F13" s="45">
        <f t="shared" si="3"/>
        <v>72.11</v>
      </c>
      <c r="G13" s="45">
        <f t="shared" si="4"/>
        <v>9.2999999999999989</v>
      </c>
      <c r="H13" s="46">
        <f t="shared" si="5"/>
        <v>6.6</v>
      </c>
      <c r="I13" s="44">
        <f t="shared" si="6"/>
        <v>31.195999999999998</v>
      </c>
      <c r="J13" s="45">
        <f t="shared" si="7"/>
        <v>43.646000000000001</v>
      </c>
      <c r="K13" s="45">
        <f t="shared" si="8"/>
        <v>56.096000000000004</v>
      </c>
      <c r="L13" s="45">
        <f t="shared" si="9"/>
        <v>7.5</v>
      </c>
      <c r="M13" s="46">
        <f t="shared" si="10"/>
        <v>4.95</v>
      </c>
      <c r="N13" s="44">
        <f t="shared" si="11"/>
        <v>26.229999999999997</v>
      </c>
      <c r="O13" s="45">
        <f t="shared" si="12"/>
        <v>37.029999999999994</v>
      </c>
      <c r="P13" s="45">
        <f t="shared" si="13"/>
        <v>47.829999999999991</v>
      </c>
      <c r="Q13" s="45">
        <f t="shared" si="14"/>
        <v>6.8999999999999995</v>
      </c>
      <c r="R13" s="46">
        <f t="shared" si="15"/>
        <v>3.9</v>
      </c>
      <c r="S13" s="44">
        <f t="shared" si="16"/>
        <v>25.456</v>
      </c>
      <c r="T13" s="45">
        <f t="shared" si="17"/>
        <v>35.956000000000003</v>
      </c>
      <c r="U13" s="45">
        <f t="shared" si="18"/>
        <v>46.456000000000003</v>
      </c>
      <c r="V13" s="47">
        <f t="shared" si="19"/>
        <v>6.8999999999999995</v>
      </c>
      <c r="W13" s="48">
        <f t="shared" si="20"/>
        <v>3.5999999999999996</v>
      </c>
    </row>
    <row r="14" spans="2:23" s="6" customFormat="1" ht="20.100000000000001" customHeight="1" x14ac:dyDescent="0.2">
      <c r="B14" s="175">
        <v>0.35</v>
      </c>
      <c r="C14" s="230">
        <f t="shared" si="0"/>
        <v>650</v>
      </c>
      <c r="D14" s="44">
        <f t="shared" si="1"/>
        <v>46.269999999999996</v>
      </c>
      <c r="E14" s="45">
        <f t="shared" si="2"/>
        <v>64.819999999999993</v>
      </c>
      <c r="F14" s="45">
        <f t="shared" si="3"/>
        <v>83.36999999999999</v>
      </c>
      <c r="G14" s="45">
        <f t="shared" si="4"/>
        <v>10.85</v>
      </c>
      <c r="H14" s="46">
        <f t="shared" si="5"/>
        <v>7.6999999999999993</v>
      </c>
      <c r="I14" s="44">
        <f t="shared" si="6"/>
        <v>35.824499999999993</v>
      </c>
      <c r="J14" s="45">
        <f t="shared" si="7"/>
        <v>50.349499999999992</v>
      </c>
      <c r="K14" s="45">
        <f t="shared" si="8"/>
        <v>64.874499999999998</v>
      </c>
      <c r="L14" s="45">
        <f t="shared" si="9"/>
        <v>8.75</v>
      </c>
      <c r="M14" s="46">
        <f t="shared" si="10"/>
        <v>5.7749999999999995</v>
      </c>
      <c r="N14" s="44">
        <f t="shared" si="11"/>
        <v>30.159999999999997</v>
      </c>
      <c r="O14" s="45">
        <f t="shared" si="12"/>
        <v>42.759999999999991</v>
      </c>
      <c r="P14" s="45">
        <f t="shared" si="13"/>
        <v>55.359999999999985</v>
      </c>
      <c r="Q14" s="45">
        <f t="shared" si="14"/>
        <v>8.0499999999999989</v>
      </c>
      <c r="R14" s="46">
        <f t="shared" si="15"/>
        <v>4.55</v>
      </c>
      <c r="S14" s="44">
        <f t="shared" si="16"/>
        <v>29.269499999999994</v>
      </c>
      <c r="T14" s="45">
        <f t="shared" si="17"/>
        <v>41.519499999999994</v>
      </c>
      <c r="U14" s="45">
        <f t="shared" si="18"/>
        <v>53.769499999999994</v>
      </c>
      <c r="V14" s="47">
        <f t="shared" si="19"/>
        <v>8.0499999999999989</v>
      </c>
      <c r="W14" s="48">
        <f t="shared" si="20"/>
        <v>4.1999999999999993</v>
      </c>
    </row>
    <row r="15" spans="2:23" s="6" customFormat="1" ht="20.100000000000001" customHeight="1" x14ac:dyDescent="0.2">
      <c r="B15" s="175">
        <v>0.4</v>
      </c>
      <c r="C15" s="230">
        <f t="shared" si="0"/>
        <v>740</v>
      </c>
      <c r="D15" s="44">
        <f t="shared" si="1"/>
        <v>52.230000000000004</v>
      </c>
      <c r="E15" s="45">
        <f t="shared" si="2"/>
        <v>73.430000000000007</v>
      </c>
      <c r="F15" s="45">
        <f t="shared" si="3"/>
        <v>94.63000000000001</v>
      </c>
      <c r="G15" s="45">
        <f t="shared" si="4"/>
        <v>12.4</v>
      </c>
      <c r="H15" s="46">
        <f t="shared" si="5"/>
        <v>8.8000000000000007</v>
      </c>
      <c r="I15" s="44">
        <f t="shared" si="6"/>
        <v>40.452999999999996</v>
      </c>
      <c r="J15" s="45">
        <f t="shared" si="7"/>
        <v>57.052999999999997</v>
      </c>
      <c r="K15" s="45">
        <f t="shared" si="8"/>
        <v>73.652999999999992</v>
      </c>
      <c r="L15" s="45">
        <f t="shared" si="9"/>
        <v>10</v>
      </c>
      <c r="M15" s="46">
        <f t="shared" si="10"/>
        <v>6.6000000000000005</v>
      </c>
      <c r="N15" s="44">
        <f t="shared" si="11"/>
        <v>34.090000000000003</v>
      </c>
      <c r="O15" s="45">
        <f t="shared" si="12"/>
        <v>48.490000000000009</v>
      </c>
      <c r="P15" s="45">
        <f t="shared" si="13"/>
        <v>62.890000000000015</v>
      </c>
      <c r="Q15" s="45">
        <f t="shared" si="14"/>
        <v>9.2000000000000011</v>
      </c>
      <c r="R15" s="46">
        <f t="shared" si="15"/>
        <v>5.2</v>
      </c>
      <c r="S15" s="44">
        <f t="shared" si="16"/>
        <v>33.082999999999998</v>
      </c>
      <c r="T15" s="45">
        <f t="shared" si="17"/>
        <v>47.082999999999998</v>
      </c>
      <c r="U15" s="45">
        <f t="shared" si="18"/>
        <v>61.082999999999998</v>
      </c>
      <c r="V15" s="47">
        <f t="shared" si="19"/>
        <v>9.2000000000000011</v>
      </c>
      <c r="W15" s="48">
        <f t="shared" si="20"/>
        <v>4.8000000000000007</v>
      </c>
    </row>
    <row r="16" spans="2:23" s="6" customFormat="1" ht="20.100000000000001" customHeight="1" x14ac:dyDescent="0.2">
      <c r="B16" s="175">
        <v>0.45</v>
      </c>
      <c r="C16" s="230">
        <f t="shared" si="0"/>
        <v>835</v>
      </c>
      <c r="D16" s="44">
        <f t="shared" si="1"/>
        <v>58.190000000000005</v>
      </c>
      <c r="E16" s="45">
        <f t="shared" si="2"/>
        <v>82.04</v>
      </c>
      <c r="F16" s="45">
        <f t="shared" si="3"/>
        <v>105.89000000000001</v>
      </c>
      <c r="G16" s="45">
        <f t="shared" si="4"/>
        <v>13.950000000000001</v>
      </c>
      <c r="H16" s="46">
        <f t="shared" si="5"/>
        <v>9.9</v>
      </c>
      <c r="I16" s="44">
        <f t="shared" si="6"/>
        <v>45.081499999999998</v>
      </c>
      <c r="J16" s="45">
        <f t="shared" si="7"/>
        <v>63.756499999999996</v>
      </c>
      <c r="K16" s="45">
        <f t="shared" si="8"/>
        <v>82.431499999999986</v>
      </c>
      <c r="L16" s="45">
        <f t="shared" si="9"/>
        <v>11.25</v>
      </c>
      <c r="M16" s="46">
        <f t="shared" si="10"/>
        <v>7.4249999999999998</v>
      </c>
      <c r="N16" s="44">
        <f t="shared" si="11"/>
        <v>38.020000000000003</v>
      </c>
      <c r="O16" s="45">
        <f t="shared" si="12"/>
        <v>54.220000000000006</v>
      </c>
      <c r="P16" s="45">
        <f t="shared" si="13"/>
        <v>70.42</v>
      </c>
      <c r="Q16" s="45">
        <f t="shared" si="14"/>
        <v>10.35</v>
      </c>
      <c r="R16" s="46">
        <f t="shared" si="15"/>
        <v>5.8500000000000005</v>
      </c>
      <c r="S16" s="44">
        <f t="shared" si="16"/>
        <v>36.896499999999996</v>
      </c>
      <c r="T16" s="45">
        <f t="shared" si="17"/>
        <v>52.646499999999996</v>
      </c>
      <c r="U16" s="45">
        <f t="shared" si="18"/>
        <v>68.396500000000003</v>
      </c>
      <c r="V16" s="47">
        <f t="shared" si="19"/>
        <v>10.35</v>
      </c>
      <c r="W16" s="48">
        <f t="shared" si="20"/>
        <v>5.4</v>
      </c>
    </row>
    <row r="17" spans="2:23" s="6" customFormat="1" ht="20.100000000000001" customHeight="1" x14ac:dyDescent="0.2">
      <c r="B17" s="175">
        <v>0.5</v>
      </c>
      <c r="C17" s="230">
        <f t="shared" si="0"/>
        <v>925</v>
      </c>
      <c r="D17" s="44">
        <f t="shared" si="1"/>
        <v>64.150000000000006</v>
      </c>
      <c r="E17" s="45">
        <f t="shared" si="2"/>
        <v>90.65</v>
      </c>
      <c r="F17" s="45">
        <f t="shared" si="3"/>
        <v>117.15</v>
      </c>
      <c r="G17" s="45">
        <f t="shared" si="4"/>
        <v>15.5</v>
      </c>
      <c r="H17" s="46">
        <f t="shared" si="5"/>
        <v>11</v>
      </c>
      <c r="I17" s="44">
        <f t="shared" si="6"/>
        <v>49.709999999999994</v>
      </c>
      <c r="J17" s="45">
        <f t="shared" si="7"/>
        <v>70.459999999999994</v>
      </c>
      <c r="K17" s="45">
        <f t="shared" si="8"/>
        <v>91.21</v>
      </c>
      <c r="L17" s="45">
        <f t="shared" si="9"/>
        <v>12.5</v>
      </c>
      <c r="M17" s="46">
        <f t="shared" si="10"/>
        <v>8.25</v>
      </c>
      <c r="N17" s="44">
        <f t="shared" si="11"/>
        <v>41.949999999999996</v>
      </c>
      <c r="O17" s="45">
        <f t="shared" si="12"/>
        <v>59.949999999999996</v>
      </c>
      <c r="P17" s="45">
        <f t="shared" si="13"/>
        <v>77.949999999999989</v>
      </c>
      <c r="Q17" s="45">
        <f t="shared" si="14"/>
        <v>11.5</v>
      </c>
      <c r="R17" s="46">
        <f t="shared" si="15"/>
        <v>6.5</v>
      </c>
      <c r="S17" s="44">
        <f t="shared" si="16"/>
        <v>40.709999999999994</v>
      </c>
      <c r="T17" s="45">
        <f t="shared" si="17"/>
        <v>58.209999999999994</v>
      </c>
      <c r="U17" s="45">
        <f t="shared" si="18"/>
        <v>75.709999999999994</v>
      </c>
      <c r="V17" s="47">
        <f t="shared" si="19"/>
        <v>11.5</v>
      </c>
      <c r="W17" s="48">
        <f t="shared" si="20"/>
        <v>6</v>
      </c>
    </row>
    <row r="18" spans="2:23" s="6" customFormat="1" ht="20.100000000000001" customHeight="1" x14ac:dyDescent="0.2">
      <c r="B18" s="175">
        <v>0.55000000000000004</v>
      </c>
      <c r="C18" s="230">
        <f t="shared" si="0"/>
        <v>1020</v>
      </c>
      <c r="D18" s="44">
        <f t="shared" si="1"/>
        <v>70.11</v>
      </c>
      <c r="E18" s="45">
        <f t="shared" si="2"/>
        <v>99.259999999999991</v>
      </c>
      <c r="F18" s="45">
        <f t="shared" si="3"/>
        <v>128.41</v>
      </c>
      <c r="G18" s="45">
        <f t="shared" si="4"/>
        <v>17.05</v>
      </c>
      <c r="H18" s="46">
        <f t="shared" si="5"/>
        <v>12.100000000000001</v>
      </c>
      <c r="I18" s="44">
        <f t="shared" si="6"/>
        <v>54.338500000000003</v>
      </c>
      <c r="J18" s="45">
        <f t="shared" si="7"/>
        <v>77.163500000000013</v>
      </c>
      <c r="K18" s="45">
        <f t="shared" si="8"/>
        <v>99.988500000000016</v>
      </c>
      <c r="L18" s="45">
        <f t="shared" si="9"/>
        <v>13.750000000000002</v>
      </c>
      <c r="M18" s="46">
        <f t="shared" si="10"/>
        <v>9.0750000000000011</v>
      </c>
      <c r="N18" s="44">
        <f t="shared" si="11"/>
        <v>45.88</v>
      </c>
      <c r="O18" s="45">
        <f t="shared" si="12"/>
        <v>65.680000000000007</v>
      </c>
      <c r="P18" s="45">
        <f t="shared" si="13"/>
        <v>85.480000000000018</v>
      </c>
      <c r="Q18" s="45">
        <f t="shared" si="14"/>
        <v>12.65</v>
      </c>
      <c r="R18" s="46">
        <f t="shared" si="15"/>
        <v>7.15</v>
      </c>
      <c r="S18" s="44">
        <f t="shared" si="16"/>
        <v>44.523500000000006</v>
      </c>
      <c r="T18" s="45">
        <f t="shared" si="17"/>
        <v>63.773500000000006</v>
      </c>
      <c r="U18" s="45">
        <f t="shared" si="18"/>
        <v>83.023499999999999</v>
      </c>
      <c r="V18" s="47">
        <f t="shared" si="19"/>
        <v>12.65</v>
      </c>
      <c r="W18" s="48">
        <f t="shared" si="20"/>
        <v>6.6000000000000005</v>
      </c>
    </row>
    <row r="19" spans="2:23" s="6" customFormat="1" ht="20.100000000000001" customHeight="1" x14ac:dyDescent="0.2">
      <c r="B19" s="175">
        <v>0.6</v>
      </c>
      <c r="C19" s="230">
        <f t="shared" si="0"/>
        <v>1110</v>
      </c>
      <c r="D19" s="44">
        <f t="shared" si="1"/>
        <v>76.069999999999993</v>
      </c>
      <c r="E19" s="45">
        <f t="shared" si="2"/>
        <v>107.86999999999999</v>
      </c>
      <c r="F19" s="45">
        <f t="shared" si="3"/>
        <v>139.66999999999999</v>
      </c>
      <c r="G19" s="45">
        <f t="shared" si="4"/>
        <v>18.599999999999998</v>
      </c>
      <c r="H19" s="46">
        <f t="shared" si="5"/>
        <v>13.2</v>
      </c>
      <c r="I19" s="44">
        <f t="shared" si="6"/>
        <v>58.966999999999992</v>
      </c>
      <c r="J19" s="45">
        <f t="shared" si="7"/>
        <v>83.86699999999999</v>
      </c>
      <c r="K19" s="45">
        <f t="shared" si="8"/>
        <v>108.767</v>
      </c>
      <c r="L19" s="45">
        <f t="shared" si="9"/>
        <v>15</v>
      </c>
      <c r="M19" s="46">
        <f t="shared" si="10"/>
        <v>9.9</v>
      </c>
      <c r="N19" s="44">
        <f t="shared" si="11"/>
        <v>49.809999999999995</v>
      </c>
      <c r="O19" s="45">
        <f t="shared" si="12"/>
        <v>71.41</v>
      </c>
      <c r="P19" s="45">
        <f t="shared" si="13"/>
        <v>93.009999999999991</v>
      </c>
      <c r="Q19" s="45">
        <f t="shared" si="14"/>
        <v>13.799999999999999</v>
      </c>
      <c r="R19" s="46">
        <f t="shared" si="15"/>
        <v>7.8</v>
      </c>
      <c r="S19" s="44">
        <f t="shared" si="16"/>
        <v>48.336999999999989</v>
      </c>
      <c r="T19" s="45">
        <f t="shared" si="17"/>
        <v>69.336999999999989</v>
      </c>
      <c r="U19" s="45">
        <f t="shared" si="18"/>
        <v>90.336999999999989</v>
      </c>
      <c r="V19" s="47">
        <f t="shared" si="19"/>
        <v>13.799999999999999</v>
      </c>
      <c r="W19" s="48">
        <f t="shared" si="20"/>
        <v>7.1999999999999993</v>
      </c>
    </row>
    <row r="20" spans="2:23" s="6" customFormat="1" ht="20.100000000000001" customHeight="1" x14ac:dyDescent="0.2">
      <c r="B20" s="175">
        <v>0.65</v>
      </c>
      <c r="C20" s="230">
        <f t="shared" si="0"/>
        <v>1205</v>
      </c>
      <c r="D20" s="44">
        <f t="shared" si="1"/>
        <v>82.03</v>
      </c>
      <c r="E20" s="45">
        <f t="shared" si="2"/>
        <v>116.48</v>
      </c>
      <c r="F20" s="45">
        <f t="shared" si="3"/>
        <v>150.93</v>
      </c>
      <c r="G20" s="45">
        <f t="shared" si="4"/>
        <v>20.150000000000002</v>
      </c>
      <c r="H20" s="46">
        <f t="shared" si="5"/>
        <v>14.3</v>
      </c>
      <c r="I20" s="44">
        <f t="shared" si="6"/>
        <v>63.595500000000001</v>
      </c>
      <c r="J20" s="45">
        <f t="shared" si="7"/>
        <v>90.570499999999996</v>
      </c>
      <c r="K20" s="45">
        <f t="shared" si="8"/>
        <v>117.54549999999999</v>
      </c>
      <c r="L20" s="45">
        <f t="shared" si="9"/>
        <v>16.25</v>
      </c>
      <c r="M20" s="46">
        <f t="shared" si="10"/>
        <v>10.725</v>
      </c>
      <c r="N20" s="44">
        <f t="shared" si="11"/>
        <v>53.740000000000009</v>
      </c>
      <c r="O20" s="45">
        <f t="shared" si="12"/>
        <v>77.140000000000015</v>
      </c>
      <c r="P20" s="45">
        <f t="shared" si="13"/>
        <v>100.54000000000002</v>
      </c>
      <c r="Q20" s="45">
        <f t="shared" si="14"/>
        <v>14.950000000000001</v>
      </c>
      <c r="R20" s="46">
        <f t="shared" si="15"/>
        <v>8.4500000000000011</v>
      </c>
      <c r="S20" s="44">
        <f t="shared" si="16"/>
        <v>52.150499999999994</v>
      </c>
      <c r="T20" s="45">
        <f t="shared" si="17"/>
        <v>74.900499999999994</v>
      </c>
      <c r="U20" s="45">
        <f t="shared" si="18"/>
        <v>97.650499999999994</v>
      </c>
      <c r="V20" s="47">
        <f t="shared" si="19"/>
        <v>14.950000000000001</v>
      </c>
      <c r="W20" s="48">
        <f t="shared" si="20"/>
        <v>7.8000000000000007</v>
      </c>
    </row>
    <row r="21" spans="2:23" s="6" customFormat="1" ht="20.100000000000001" customHeight="1" thickBot="1" x14ac:dyDescent="0.25">
      <c r="B21" s="176">
        <v>0.7</v>
      </c>
      <c r="C21" s="227">
        <f t="shared" si="0"/>
        <v>1295</v>
      </c>
      <c r="D21" s="49">
        <f t="shared" si="1"/>
        <v>87.989999999999981</v>
      </c>
      <c r="E21" s="50">
        <f t="shared" si="2"/>
        <v>125.08999999999997</v>
      </c>
      <c r="F21" s="50">
        <f t="shared" si="3"/>
        <v>162.18999999999997</v>
      </c>
      <c r="G21" s="50">
        <f t="shared" si="4"/>
        <v>21.7</v>
      </c>
      <c r="H21" s="51">
        <f t="shared" si="5"/>
        <v>15.399999999999999</v>
      </c>
      <c r="I21" s="49">
        <f t="shared" si="6"/>
        <v>68.22399999999999</v>
      </c>
      <c r="J21" s="50">
        <f t="shared" si="7"/>
        <v>97.273999999999987</v>
      </c>
      <c r="K21" s="50">
        <f t="shared" si="8"/>
        <v>126.32399999999998</v>
      </c>
      <c r="L21" s="50">
        <f t="shared" si="9"/>
        <v>17.5</v>
      </c>
      <c r="M21" s="51">
        <f t="shared" si="10"/>
        <v>11.549999999999999</v>
      </c>
      <c r="N21" s="49">
        <f t="shared" si="11"/>
        <v>57.669999999999987</v>
      </c>
      <c r="O21" s="50">
        <f t="shared" si="12"/>
        <v>82.869999999999976</v>
      </c>
      <c r="P21" s="50">
        <f t="shared" si="13"/>
        <v>108.06999999999996</v>
      </c>
      <c r="Q21" s="50">
        <f t="shared" si="14"/>
        <v>16.099999999999998</v>
      </c>
      <c r="R21" s="51">
        <f t="shared" si="15"/>
        <v>9.1</v>
      </c>
      <c r="S21" s="49">
        <f t="shared" si="16"/>
        <v>55.963999999999992</v>
      </c>
      <c r="T21" s="52">
        <f t="shared" si="17"/>
        <v>80.463999999999999</v>
      </c>
      <c r="U21" s="50">
        <f t="shared" si="18"/>
        <v>104.964</v>
      </c>
      <c r="V21" s="53">
        <f t="shared" si="19"/>
        <v>16.099999999999998</v>
      </c>
      <c r="W21" s="54">
        <f t="shared" si="20"/>
        <v>8.3999999999999986</v>
      </c>
    </row>
    <row r="22" spans="2:23" ht="20.100000000000001" customHeight="1" x14ac:dyDescent="0.25">
      <c r="B22" s="1"/>
      <c r="D22" s="3"/>
      <c r="E22" s="3"/>
      <c r="F22" s="3"/>
      <c r="G22" s="3"/>
      <c r="H22" s="3"/>
      <c r="I22" s="3"/>
      <c r="J22" s="3"/>
      <c r="K22" s="3"/>
      <c r="L22" s="3"/>
      <c r="M22" s="3"/>
      <c r="N22" s="3"/>
    </row>
    <row r="25" spans="2:23" ht="13.5" customHeight="1" thickBot="1" x14ac:dyDescent="0.25"/>
    <row r="26" spans="2:23" s="6" customFormat="1" ht="18" customHeight="1" x14ac:dyDescent="0.2">
      <c r="B26" s="437" t="s">
        <v>24</v>
      </c>
      <c r="C26" s="438"/>
      <c r="D26" s="439" t="s">
        <v>8</v>
      </c>
      <c r="E26" s="439"/>
      <c r="F26" s="439"/>
      <c r="G26" s="439" t="s">
        <v>9</v>
      </c>
      <c r="H26" s="439"/>
      <c r="I26" s="439"/>
      <c r="J26" s="439" t="s">
        <v>10</v>
      </c>
      <c r="K26" s="439"/>
      <c r="L26" s="439"/>
      <c r="M26" s="439" t="s">
        <v>11</v>
      </c>
      <c r="N26" s="439"/>
      <c r="O26" s="440"/>
    </row>
    <row r="27" spans="2:23" s="6" customFormat="1" ht="56.25" customHeight="1" thickBot="1" x14ac:dyDescent="0.25">
      <c r="B27" s="32" t="s">
        <v>25</v>
      </c>
      <c r="C27" s="33" t="s">
        <v>6</v>
      </c>
      <c r="D27" s="34" t="s">
        <v>5</v>
      </c>
      <c r="E27" s="34" t="s">
        <v>6</v>
      </c>
      <c r="F27" s="34" t="s">
        <v>7</v>
      </c>
      <c r="G27" s="34" t="s">
        <v>5</v>
      </c>
      <c r="H27" s="34" t="s">
        <v>6</v>
      </c>
      <c r="I27" s="34" t="s">
        <v>7</v>
      </c>
      <c r="J27" s="34" t="s">
        <v>5</v>
      </c>
      <c r="K27" s="34" t="s">
        <v>6</v>
      </c>
      <c r="L27" s="34" t="s">
        <v>7</v>
      </c>
      <c r="M27" s="34" t="s">
        <v>5</v>
      </c>
      <c r="N27" s="34" t="s">
        <v>6</v>
      </c>
      <c r="O27" s="35" t="s">
        <v>7</v>
      </c>
    </row>
    <row r="28" spans="2:23" s="6" customFormat="1" ht="15" customHeight="1" x14ac:dyDescent="0.2">
      <c r="B28" s="318">
        <f t="shared" ref="B28:B35" si="21">B11</f>
        <v>0.2</v>
      </c>
      <c r="C28" s="317">
        <f>0.66*B28</f>
        <v>0.13200000000000001</v>
      </c>
      <c r="D28" s="55">
        <f t="shared" ref="D28:D38" si="22">E28*($D$9)</f>
        <v>2.64</v>
      </c>
      <c r="E28" s="55">
        <f t="shared" ref="E28:E38" si="23">0.66*B28</f>
        <v>0.13200000000000001</v>
      </c>
      <c r="F28" s="55">
        <f t="shared" ref="F28:F38" si="24">0.15*$D$9</f>
        <v>3</v>
      </c>
      <c r="G28" s="55">
        <f t="shared" ref="G28:G38" si="25">H28*($I$9)</f>
        <v>1.9140000000000001</v>
      </c>
      <c r="H28" s="55">
        <f t="shared" ref="H28:H38" si="26">0.66*B28</f>
        <v>0.13200000000000001</v>
      </c>
      <c r="I28" s="55">
        <f t="shared" ref="I28:I38" si="27">0.15*$I$9</f>
        <v>2.1749999999999998</v>
      </c>
      <c r="J28" s="55">
        <f t="shared" ref="J28:J38" si="28">K28*($N$9)</f>
        <v>1.32</v>
      </c>
      <c r="K28" s="55">
        <f t="shared" ref="K28:K38" si="29">0.66*B28</f>
        <v>0.13200000000000001</v>
      </c>
      <c r="L28" s="55">
        <f t="shared" ref="L28:L38" si="30">0.15*$N$9</f>
        <v>1.5</v>
      </c>
      <c r="M28" s="55">
        <f t="shared" ref="M28:M38" si="31">N28*($S$9)</f>
        <v>1.254</v>
      </c>
      <c r="N28" s="55">
        <f t="shared" ref="N28:N38" si="32">0.66*B28</f>
        <v>0.13200000000000001</v>
      </c>
      <c r="O28" s="314">
        <f t="shared" ref="O28:O38" si="33">0.15*$S$9</f>
        <v>1.425</v>
      </c>
    </row>
    <row r="29" spans="2:23" s="6" customFormat="1" ht="15" customHeight="1" x14ac:dyDescent="0.2">
      <c r="B29" s="316">
        <f t="shared" si="21"/>
        <v>0.25</v>
      </c>
      <c r="C29" s="315">
        <f>0.66*B29</f>
        <v>0.16500000000000001</v>
      </c>
      <c r="D29" s="55">
        <f t="shared" si="22"/>
        <v>3.3000000000000003</v>
      </c>
      <c r="E29" s="47">
        <f t="shared" si="23"/>
        <v>0.16500000000000001</v>
      </c>
      <c r="F29" s="55">
        <f t="shared" si="24"/>
        <v>3</v>
      </c>
      <c r="G29" s="55">
        <f t="shared" si="25"/>
        <v>2.3925000000000001</v>
      </c>
      <c r="H29" s="47">
        <f t="shared" si="26"/>
        <v>0.16500000000000001</v>
      </c>
      <c r="I29" s="55">
        <f t="shared" si="27"/>
        <v>2.1749999999999998</v>
      </c>
      <c r="J29" s="55">
        <f t="shared" si="28"/>
        <v>1.6500000000000001</v>
      </c>
      <c r="K29" s="47">
        <f t="shared" si="29"/>
        <v>0.16500000000000001</v>
      </c>
      <c r="L29" s="55">
        <f t="shared" si="30"/>
        <v>1.5</v>
      </c>
      <c r="M29" s="55">
        <f t="shared" si="31"/>
        <v>1.5675000000000001</v>
      </c>
      <c r="N29" s="47">
        <f t="shared" si="32"/>
        <v>0.16500000000000001</v>
      </c>
      <c r="O29" s="314">
        <f t="shared" si="33"/>
        <v>1.425</v>
      </c>
    </row>
    <row r="30" spans="2:23" s="6" customFormat="1" ht="15" customHeight="1" x14ac:dyDescent="0.2">
      <c r="B30" s="175">
        <f t="shared" si="21"/>
        <v>0.3</v>
      </c>
      <c r="C30" s="315">
        <f>0.66*B30</f>
        <v>0.19800000000000001</v>
      </c>
      <c r="D30" s="55">
        <f t="shared" si="22"/>
        <v>3.96</v>
      </c>
      <c r="E30" s="47">
        <f t="shared" si="23"/>
        <v>0.19800000000000001</v>
      </c>
      <c r="F30" s="55">
        <f t="shared" si="24"/>
        <v>3</v>
      </c>
      <c r="G30" s="55">
        <f t="shared" si="25"/>
        <v>2.871</v>
      </c>
      <c r="H30" s="47">
        <f t="shared" si="26"/>
        <v>0.19800000000000001</v>
      </c>
      <c r="I30" s="55">
        <f t="shared" si="27"/>
        <v>2.1749999999999998</v>
      </c>
      <c r="J30" s="55">
        <f t="shared" si="28"/>
        <v>1.98</v>
      </c>
      <c r="K30" s="47">
        <f t="shared" si="29"/>
        <v>0.19800000000000001</v>
      </c>
      <c r="L30" s="55">
        <f t="shared" si="30"/>
        <v>1.5</v>
      </c>
      <c r="M30" s="55">
        <f t="shared" si="31"/>
        <v>1.881</v>
      </c>
      <c r="N30" s="47">
        <f t="shared" si="32"/>
        <v>0.19800000000000001</v>
      </c>
      <c r="O30" s="314">
        <f t="shared" si="33"/>
        <v>1.425</v>
      </c>
    </row>
    <row r="31" spans="2:23" s="6" customFormat="1" ht="15" customHeight="1" x14ac:dyDescent="0.2">
      <c r="B31" s="175">
        <f t="shared" si="21"/>
        <v>0.35</v>
      </c>
      <c r="C31" s="315">
        <f t="shared" ref="C31:C38" si="34">0.67*B31</f>
        <v>0.23449999999999999</v>
      </c>
      <c r="D31" s="55">
        <f t="shared" si="22"/>
        <v>4.6199999999999992</v>
      </c>
      <c r="E31" s="47">
        <f t="shared" si="23"/>
        <v>0.23099999999999998</v>
      </c>
      <c r="F31" s="55">
        <f t="shared" si="24"/>
        <v>3</v>
      </c>
      <c r="G31" s="55">
        <f t="shared" si="25"/>
        <v>3.3494999999999999</v>
      </c>
      <c r="H31" s="47">
        <f t="shared" si="26"/>
        <v>0.23099999999999998</v>
      </c>
      <c r="I31" s="55">
        <f t="shared" si="27"/>
        <v>2.1749999999999998</v>
      </c>
      <c r="J31" s="55">
        <f t="shared" si="28"/>
        <v>2.3099999999999996</v>
      </c>
      <c r="K31" s="47">
        <f t="shared" si="29"/>
        <v>0.23099999999999998</v>
      </c>
      <c r="L31" s="55">
        <f t="shared" si="30"/>
        <v>1.5</v>
      </c>
      <c r="M31" s="55">
        <f t="shared" si="31"/>
        <v>2.1944999999999997</v>
      </c>
      <c r="N31" s="47">
        <f t="shared" si="32"/>
        <v>0.23099999999999998</v>
      </c>
      <c r="O31" s="314">
        <f t="shared" si="33"/>
        <v>1.425</v>
      </c>
    </row>
    <row r="32" spans="2:23" s="6" customFormat="1" ht="15" customHeight="1" x14ac:dyDescent="0.2">
      <c r="B32" s="175">
        <f t="shared" si="21"/>
        <v>0.4</v>
      </c>
      <c r="C32" s="315">
        <f t="shared" si="34"/>
        <v>0.26800000000000002</v>
      </c>
      <c r="D32" s="55">
        <f t="shared" si="22"/>
        <v>5.28</v>
      </c>
      <c r="E32" s="47">
        <f t="shared" si="23"/>
        <v>0.26400000000000001</v>
      </c>
      <c r="F32" s="55">
        <f t="shared" si="24"/>
        <v>3</v>
      </c>
      <c r="G32" s="55">
        <f t="shared" si="25"/>
        <v>3.8280000000000003</v>
      </c>
      <c r="H32" s="47">
        <f t="shared" si="26"/>
        <v>0.26400000000000001</v>
      </c>
      <c r="I32" s="55">
        <f t="shared" si="27"/>
        <v>2.1749999999999998</v>
      </c>
      <c r="J32" s="55">
        <f t="shared" si="28"/>
        <v>2.64</v>
      </c>
      <c r="K32" s="47">
        <f t="shared" si="29"/>
        <v>0.26400000000000001</v>
      </c>
      <c r="L32" s="55">
        <f t="shared" si="30"/>
        <v>1.5</v>
      </c>
      <c r="M32" s="55">
        <f t="shared" si="31"/>
        <v>2.508</v>
      </c>
      <c r="N32" s="47">
        <f t="shared" si="32"/>
        <v>0.26400000000000001</v>
      </c>
      <c r="O32" s="314">
        <f t="shared" si="33"/>
        <v>1.425</v>
      </c>
    </row>
    <row r="33" spans="2:24" s="6" customFormat="1" ht="15" customHeight="1" x14ac:dyDescent="0.2">
      <c r="B33" s="175">
        <f t="shared" si="21"/>
        <v>0.45</v>
      </c>
      <c r="C33" s="315">
        <f t="shared" si="34"/>
        <v>0.30150000000000005</v>
      </c>
      <c r="D33" s="55">
        <f t="shared" si="22"/>
        <v>5.9400000000000013</v>
      </c>
      <c r="E33" s="47">
        <f t="shared" si="23"/>
        <v>0.29700000000000004</v>
      </c>
      <c r="F33" s="55">
        <f t="shared" si="24"/>
        <v>3</v>
      </c>
      <c r="G33" s="55">
        <f t="shared" si="25"/>
        <v>4.3065000000000007</v>
      </c>
      <c r="H33" s="47">
        <f t="shared" si="26"/>
        <v>0.29700000000000004</v>
      </c>
      <c r="I33" s="55">
        <f t="shared" si="27"/>
        <v>2.1749999999999998</v>
      </c>
      <c r="J33" s="55">
        <f t="shared" si="28"/>
        <v>2.9700000000000006</v>
      </c>
      <c r="K33" s="47">
        <f t="shared" si="29"/>
        <v>0.29700000000000004</v>
      </c>
      <c r="L33" s="55">
        <f t="shared" si="30"/>
        <v>1.5</v>
      </c>
      <c r="M33" s="55">
        <f t="shared" si="31"/>
        <v>2.8215000000000003</v>
      </c>
      <c r="N33" s="47">
        <f t="shared" si="32"/>
        <v>0.29700000000000004</v>
      </c>
      <c r="O33" s="314">
        <f t="shared" si="33"/>
        <v>1.425</v>
      </c>
    </row>
    <row r="34" spans="2:24" s="6" customFormat="1" ht="15" customHeight="1" x14ac:dyDescent="0.2">
      <c r="B34" s="175">
        <f t="shared" si="21"/>
        <v>0.5</v>
      </c>
      <c r="C34" s="315">
        <f t="shared" si="34"/>
        <v>0.33500000000000002</v>
      </c>
      <c r="D34" s="55">
        <f t="shared" si="22"/>
        <v>6.6000000000000005</v>
      </c>
      <c r="E34" s="47">
        <f t="shared" si="23"/>
        <v>0.33</v>
      </c>
      <c r="F34" s="55">
        <f t="shared" si="24"/>
        <v>3</v>
      </c>
      <c r="G34" s="55">
        <f t="shared" si="25"/>
        <v>4.7850000000000001</v>
      </c>
      <c r="H34" s="47">
        <f t="shared" si="26"/>
        <v>0.33</v>
      </c>
      <c r="I34" s="55">
        <f t="shared" si="27"/>
        <v>2.1749999999999998</v>
      </c>
      <c r="J34" s="55">
        <f t="shared" si="28"/>
        <v>3.3000000000000003</v>
      </c>
      <c r="K34" s="47">
        <f t="shared" si="29"/>
        <v>0.33</v>
      </c>
      <c r="L34" s="55">
        <f t="shared" si="30"/>
        <v>1.5</v>
      </c>
      <c r="M34" s="55">
        <f t="shared" si="31"/>
        <v>3.1350000000000002</v>
      </c>
      <c r="N34" s="47">
        <f t="shared" si="32"/>
        <v>0.33</v>
      </c>
      <c r="O34" s="314">
        <f t="shared" si="33"/>
        <v>1.425</v>
      </c>
    </row>
    <row r="35" spans="2:24" s="6" customFormat="1" ht="15" customHeight="1" x14ac:dyDescent="0.2">
      <c r="B35" s="175">
        <f t="shared" si="21"/>
        <v>0.55000000000000004</v>
      </c>
      <c r="C35" s="315">
        <f t="shared" si="34"/>
        <v>0.36850000000000005</v>
      </c>
      <c r="D35" s="55">
        <f t="shared" si="22"/>
        <v>7.2600000000000007</v>
      </c>
      <c r="E35" s="47">
        <f t="shared" si="23"/>
        <v>0.36300000000000004</v>
      </c>
      <c r="F35" s="55">
        <f t="shared" si="24"/>
        <v>3</v>
      </c>
      <c r="G35" s="55">
        <f t="shared" si="25"/>
        <v>5.2635000000000005</v>
      </c>
      <c r="H35" s="47">
        <f t="shared" si="26"/>
        <v>0.36300000000000004</v>
      </c>
      <c r="I35" s="55">
        <f t="shared" si="27"/>
        <v>2.1749999999999998</v>
      </c>
      <c r="J35" s="55">
        <f t="shared" si="28"/>
        <v>3.6300000000000003</v>
      </c>
      <c r="K35" s="47">
        <f t="shared" si="29"/>
        <v>0.36300000000000004</v>
      </c>
      <c r="L35" s="55">
        <f t="shared" si="30"/>
        <v>1.5</v>
      </c>
      <c r="M35" s="55">
        <f t="shared" si="31"/>
        <v>3.4485000000000006</v>
      </c>
      <c r="N35" s="47">
        <f t="shared" si="32"/>
        <v>0.36300000000000004</v>
      </c>
      <c r="O35" s="314">
        <f t="shared" si="33"/>
        <v>1.425</v>
      </c>
    </row>
    <row r="36" spans="2:24" s="6" customFormat="1" ht="15" customHeight="1" x14ac:dyDescent="0.2">
      <c r="B36" s="175">
        <v>0.6</v>
      </c>
      <c r="C36" s="315">
        <f t="shared" si="34"/>
        <v>0.40200000000000002</v>
      </c>
      <c r="D36" s="55">
        <f t="shared" si="22"/>
        <v>7.92</v>
      </c>
      <c r="E36" s="47">
        <f t="shared" si="23"/>
        <v>0.39600000000000002</v>
      </c>
      <c r="F36" s="55">
        <f t="shared" si="24"/>
        <v>3</v>
      </c>
      <c r="G36" s="55">
        <f t="shared" si="25"/>
        <v>5.742</v>
      </c>
      <c r="H36" s="47">
        <f t="shared" si="26"/>
        <v>0.39600000000000002</v>
      </c>
      <c r="I36" s="55">
        <f t="shared" si="27"/>
        <v>2.1749999999999998</v>
      </c>
      <c r="J36" s="55">
        <f t="shared" si="28"/>
        <v>3.96</v>
      </c>
      <c r="K36" s="47">
        <f t="shared" si="29"/>
        <v>0.39600000000000002</v>
      </c>
      <c r="L36" s="55">
        <f t="shared" si="30"/>
        <v>1.5</v>
      </c>
      <c r="M36" s="55">
        <f t="shared" si="31"/>
        <v>3.762</v>
      </c>
      <c r="N36" s="47">
        <f t="shared" si="32"/>
        <v>0.39600000000000002</v>
      </c>
      <c r="O36" s="314">
        <f t="shared" si="33"/>
        <v>1.425</v>
      </c>
    </row>
    <row r="37" spans="2:24" s="6" customFormat="1" ht="15" customHeight="1" x14ac:dyDescent="0.2">
      <c r="B37" s="175">
        <f>B20</f>
        <v>0.65</v>
      </c>
      <c r="C37" s="315">
        <f t="shared" si="34"/>
        <v>0.43550000000000005</v>
      </c>
      <c r="D37" s="55">
        <f t="shared" si="22"/>
        <v>8.5800000000000018</v>
      </c>
      <c r="E37" s="47">
        <f t="shared" si="23"/>
        <v>0.42900000000000005</v>
      </c>
      <c r="F37" s="55">
        <f t="shared" si="24"/>
        <v>3</v>
      </c>
      <c r="G37" s="55">
        <f t="shared" si="25"/>
        <v>6.2205000000000004</v>
      </c>
      <c r="H37" s="47">
        <f t="shared" si="26"/>
        <v>0.42900000000000005</v>
      </c>
      <c r="I37" s="55">
        <f t="shared" si="27"/>
        <v>2.1749999999999998</v>
      </c>
      <c r="J37" s="55">
        <f t="shared" si="28"/>
        <v>4.2900000000000009</v>
      </c>
      <c r="K37" s="47">
        <f t="shared" si="29"/>
        <v>0.42900000000000005</v>
      </c>
      <c r="L37" s="55">
        <f t="shared" si="30"/>
        <v>1.5</v>
      </c>
      <c r="M37" s="55">
        <f t="shared" si="31"/>
        <v>4.0755000000000008</v>
      </c>
      <c r="N37" s="47">
        <f t="shared" si="32"/>
        <v>0.42900000000000005</v>
      </c>
      <c r="O37" s="314">
        <f t="shared" si="33"/>
        <v>1.425</v>
      </c>
      <c r="X37" s="313"/>
    </row>
    <row r="38" spans="2:24" s="6" customFormat="1" ht="15" customHeight="1" thickBot="1" x14ac:dyDescent="0.25">
      <c r="B38" s="176">
        <f>B21</f>
        <v>0.7</v>
      </c>
      <c r="C38" s="312">
        <f t="shared" si="34"/>
        <v>0.46899999999999997</v>
      </c>
      <c r="D38" s="53">
        <f t="shared" si="22"/>
        <v>9.2399999999999984</v>
      </c>
      <c r="E38" s="53">
        <f t="shared" si="23"/>
        <v>0.46199999999999997</v>
      </c>
      <c r="F38" s="53">
        <f t="shared" si="24"/>
        <v>3</v>
      </c>
      <c r="G38" s="53">
        <f t="shared" si="25"/>
        <v>6.6989999999999998</v>
      </c>
      <c r="H38" s="53">
        <f t="shared" si="26"/>
        <v>0.46199999999999997</v>
      </c>
      <c r="I38" s="53">
        <f t="shared" si="27"/>
        <v>2.1749999999999998</v>
      </c>
      <c r="J38" s="53">
        <f t="shared" si="28"/>
        <v>4.6199999999999992</v>
      </c>
      <c r="K38" s="53">
        <f t="shared" si="29"/>
        <v>0.46199999999999997</v>
      </c>
      <c r="L38" s="53">
        <f t="shared" si="30"/>
        <v>1.5</v>
      </c>
      <c r="M38" s="53">
        <f t="shared" si="31"/>
        <v>4.3889999999999993</v>
      </c>
      <c r="N38" s="53">
        <f t="shared" si="32"/>
        <v>0.46199999999999997</v>
      </c>
      <c r="O38" s="54">
        <f t="shared" si="33"/>
        <v>1.425</v>
      </c>
    </row>
    <row r="42" spans="2:24" x14ac:dyDescent="0.2">
      <c r="B42" s="8" t="s">
        <v>51</v>
      </c>
      <c r="C42" s="2">
        <f>H4*0.95</f>
        <v>42.75</v>
      </c>
      <c r="D42" s="2">
        <f>H4*1.05</f>
        <v>47.25</v>
      </c>
      <c r="E42" s="8" t="s">
        <v>50</v>
      </c>
    </row>
  </sheetData>
  <mergeCells count="33">
    <mergeCell ref="Q7:Q10"/>
    <mergeCell ref="V7:V10"/>
    <mergeCell ref="B26:C26"/>
    <mergeCell ref="J8:K8"/>
    <mergeCell ref="O8:P8"/>
    <mergeCell ref="O9:P9"/>
    <mergeCell ref="O7:P7"/>
    <mergeCell ref="B7:C7"/>
    <mergeCell ref="D26:F26"/>
    <mergeCell ref="G26:I26"/>
    <mergeCell ref="J26:L26"/>
    <mergeCell ref="M26:O26"/>
    <mergeCell ref="W7:W10"/>
    <mergeCell ref="B8:C8"/>
    <mergeCell ref="E8:F8"/>
    <mergeCell ref="R7:R10"/>
    <mergeCell ref="T7:U7"/>
    <mergeCell ref="E7:F7"/>
    <mergeCell ref="T8:U8"/>
    <mergeCell ref="B9:C9"/>
    <mergeCell ref="E9:F9"/>
    <mergeCell ref="J9:K9"/>
    <mergeCell ref="L7:L10"/>
    <mergeCell ref="M7:M10"/>
    <mergeCell ref="J7:K7"/>
    <mergeCell ref="T9:U9"/>
    <mergeCell ref="G7:G10"/>
    <mergeCell ref="H7:H10"/>
    <mergeCell ref="B6:C6"/>
    <mergeCell ref="D6:H6"/>
    <mergeCell ref="I6:M6"/>
    <mergeCell ref="N6:R6"/>
    <mergeCell ref="S6:W6"/>
  </mergeCells>
  <conditionalFormatting sqref="Q11:R21 G11:H21 L11:M21 V11:W21">
    <cfRule type="cellIs" dxfId="6" priority="3" stopIfTrue="1" operator="between">
      <formula>$P$5</formula>
      <formula>$T$5</formula>
    </cfRule>
  </conditionalFormatting>
  <conditionalFormatting sqref="C4:F5 M4:T5 G5:L5">
    <cfRule type="cellIs" dxfId="5" priority="2" stopIfTrue="1" operator="between">
      <formula>$P$5</formula>
      <formula>$T$5</formula>
    </cfRule>
  </conditionalFormatting>
  <conditionalFormatting sqref="D11:F21 I11:K21 N11:P21 S11:U21">
    <cfRule type="cellIs" dxfId="4" priority="1" stopIfTrue="1" operator="between">
      <formula>$C$42</formula>
      <formula>$D$42</formula>
    </cfRule>
  </conditionalFormatting>
  <printOptions horizontalCentered="1" verticalCentered="1"/>
  <pageMargins left="0.51181102362204722" right="0.47244094488188981" top="0.59055118110236227" bottom="0.59055118110236227" header="0.51181102362204722" footer="0.51181102362204722"/>
  <pageSetup paperSize="9" scale="87" firstPageNumber="0" orientation="landscape" horizontalDpi="300" verticalDpi="300" r:id="rId1"/>
  <headerFooter alignWithMargins="0">
    <oddFooter>&amp;RPIB June 2015 version 4</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B1:W51"/>
  <sheetViews>
    <sheetView zoomScaleNormal="100" workbookViewId="0"/>
  </sheetViews>
  <sheetFormatPr defaultRowHeight="12.75" x14ac:dyDescent="0.2"/>
  <cols>
    <col min="1" max="1" width="2.5703125" style="129" customWidth="1"/>
    <col min="2" max="2" width="15" style="129" customWidth="1"/>
    <col min="3" max="3" width="13.7109375" style="129" customWidth="1"/>
    <col min="4" max="22" width="6.5703125" style="129" customWidth="1"/>
    <col min="23" max="23" width="6.7109375" style="129" customWidth="1"/>
    <col min="24" max="16384" width="9.140625" style="129"/>
  </cols>
  <sheetData>
    <row r="1" spans="2:23" s="210" customFormat="1" ht="20.100000000000001" customHeight="1" x14ac:dyDescent="0.2">
      <c r="B1" s="114" t="s">
        <v>0</v>
      </c>
      <c r="C1" s="6"/>
      <c r="D1" s="6"/>
      <c r="E1" s="6"/>
      <c r="F1" s="6"/>
      <c r="G1" s="6"/>
      <c r="H1" s="6"/>
      <c r="I1" s="6"/>
      <c r="J1" s="6"/>
      <c r="K1" s="389" t="s">
        <v>157</v>
      </c>
      <c r="L1" s="435"/>
      <c r="M1" s="435"/>
      <c r="N1" s="435"/>
      <c r="O1" s="435"/>
      <c r="P1" s="435"/>
      <c r="Q1" s="435"/>
      <c r="R1" s="435"/>
      <c r="S1" s="435"/>
      <c r="T1" s="435"/>
      <c r="U1" s="435"/>
      <c r="V1" s="435"/>
      <c r="W1" s="435"/>
    </row>
    <row r="2" spans="2:23" s="210" customFormat="1" ht="20.100000000000001" customHeight="1" x14ac:dyDescent="0.25">
      <c r="B2" s="75" t="s">
        <v>158</v>
      </c>
      <c r="C2" s="6"/>
      <c r="E2" s="116" t="s">
        <v>73</v>
      </c>
      <c r="F2" s="6"/>
      <c r="G2" s="6"/>
      <c r="H2" s="116"/>
      <c r="I2" s="6"/>
      <c r="K2" s="435"/>
      <c r="L2" s="435"/>
      <c r="M2" s="435"/>
      <c r="N2" s="435"/>
      <c r="O2" s="435"/>
      <c r="P2" s="435"/>
      <c r="Q2" s="435"/>
      <c r="R2" s="435"/>
      <c r="S2" s="435"/>
      <c r="T2" s="435"/>
      <c r="U2" s="435"/>
      <c r="V2" s="435"/>
      <c r="W2" s="435"/>
    </row>
    <row r="3" spans="2:23" s="211" customFormat="1" ht="33.75" customHeight="1" x14ac:dyDescent="0.2">
      <c r="B3" s="116"/>
      <c r="C3" s="116"/>
      <c r="D3" s="116"/>
      <c r="F3" s="116"/>
      <c r="G3" s="172"/>
      <c r="H3" s="116"/>
      <c r="I3" s="116"/>
      <c r="K3" s="435"/>
      <c r="L3" s="435"/>
      <c r="M3" s="435"/>
      <c r="N3" s="435"/>
      <c r="O3" s="435"/>
      <c r="P3" s="435"/>
      <c r="Q3" s="435"/>
      <c r="R3" s="435"/>
      <c r="S3" s="435"/>
      <c r="T3" s="435"/>
      <c r="U3" s="435"/>
      <c r="V3" s="435"/>
      <c r="W3" s="435"/>
    </row>
    <row r="4" spans="2:23" s="210" customFormat="1" ht="20.100000000000001" customHeight="1" x14ac:dyDescent="0.2">
      <c r="B4" s="114"/>
      <c r="C4" s="117"/>
      <c r="D4" s="25"/>
      <c r="E4" s="118" t="s">
        <v>27</v>
      </c>
      <c r="F4" s="116"/>
      <c r="G4" s="163">
        <v>45</v>
      </c>
      <c r="H4" s="116" t="s">
        <v>50</v>
      </c>
      <c r="K4" s="435"/>
      <c r="L4" s="435"/>
      <c r="M4" s="435"/>
      <c r="N4" s="435"/>
      <c r="O4" s="435"/>
      <c r="P4" s="435"/>
      <c r="Q4" s="435"/>
      <c r="R4" s="435"/>
      <c r="S4" s="435"/>
      <c r="T4" s="435"/>
      <c r="U4" s="435"/>
      <c r="V4" s="435"/>
      <c r="W4" s="435"/>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Speeds!I72</f>
        <v>31</v>
      </c>
      <c r="E7" s="358" t="s">
        <v>21</v>
      </c>
      <c r="F7" s="409"/>
      <c r="G7" s="387" t="s">
        <v>22</v>
      </c>
      <c r="H7" s="381" t="s">
        <v>23</v>
      </c>
      <c r="I7" s="19">
        <f>Speeds!I75</f>
        <v>25</v>
      </c>
      <c r="J7" s="358" t="s">
        <v>21</v>
      </c>
      <c r="K7" s="409"/>
      <c r="L7" s="365" t="str">
        <f>G7</f>
        <v>Up Time (mins)</v>
      </c>
      <c r="M7" s="355" t="s">
        <v>23</v>
      </c>
      <c r="N7" s="9">
        <f>Speeds!I78</f>
        <v>23</v>
      </c>
      <c r="O7" s="358" t="s">
        <v>21</v>
      </c>
      <c r="P7" s="409"/>
      <c r="Q7" s="365" t="str">
        <f>G7</f>
        <v>Up Time (mins)</v>
      </c>
      <c r="R7" s="355" t="s">
        <v>23</v>
      </c>
      <c r="S7" s="9">
        <f>Speeds!I81</f>
        <v>23</v>
      </c>
      <c r="T7" s="358" t="s">
        <v>21</v>
      </c>
      <c r="U7" s="409"/>
      <c r="V7" s="365" t="str">
        <f>G7</f>
        <v>Up Time (mins)</v>
      </c>
      <c r="W7" s="355" t="s">
        <v>23</v>
      </c>
    </row>
    <row r="8" spans="2:23" ht="20.100000000000001" customHeight="1" x14ac:dyDescent="0.2">
      <c r="B8" s="384" t="s">
        <v>3</v>
      </c>
      <c r="C8" s="407"/>
      <c r="D8" s="209">
        <f>Speeds!I73</f>
        <v>22</v>
      </c>
      <c r="E8" s="385" t="s">
        <v>21</v>
      </c>
      <c r="F8" s="413"/>
      <c r="G8" s="414"/>
      <c r="H8" s="407"/>
      <c r="I8" s="19">
        <f>Speeds!I76</f>
        <v>16.5</v>
      </c>
      <c r="J8" s="367" t="s">
        <v>21</v>
      </c>
      <c r="K8" s="402"/>
      <c r="L8" s="410"/>
      <c r="M8" s="411"/>
      <c r="N8" s="9">
        <f>Speeds!I79</f>
        <v>13</v>
      </c>
      <c r="O8" s="367" t="s">
        <v>21</v>
      </c>
      <c r="P8" s="402"/>
      <c r="Q8" s="410"/>
      <c r="R8" s="411"/>
      <c r="S8" s="9">
        <f>Speeds!I82</f>
        <v>12</v>
      </c>
      <c r="T8" s="367" t="s">
        <v>21</v>
      </c>
      <c r="U8" s="402"/>
      <c r="V8" s="410"/>
      <c r="W8" s="411"/>
    </row>
    <row r="9" spans="2:23" ht="20.100000000000001" customHeight="1" x14ac:dyDescent="0.2">
      <c r="B9" s="384" t="s">
        <v>4</v>
      </c>
      <c r="C9" s="407"/>
      <c r="D9" s="209">
        <f>Speeds!I74</f>
        <v>20</v>
      </c>
      <c r="E9" s="385" t="s">
        <v>21</v>
      </c>
      <c r="F9" s="413"/>
      <c r="G9" s="414"/>
      <c r="H9" s="407"/>
      <c r="I9" s="19">
        <f>Speeds!I77</f>
        <v>14.5</v>
      </c>
      <c r="J9" s="369" t="s">
        <v>21</v>
      </c>
      <c r="K9" s="420"/>
      <c r="L9" s="410"/>
      <c r="M9" s="411"/>
      <c r="N9" s="9">
        <f>Speeds!I80</f>
        <v>10</v>
      </c>
      <c r="O9" s="369" t="s">
        <v>21</v>
      </c>
      <c r="P9" s="420"/>
      <c r="Q9" s="410"/>
      <c r="R9" s="411"/>
      <c r="S9" s="19">
        <f>Speeds!I83</f>
        <v>9.5</v>
      </c>
      <c r="T9" s="369" t="s">
        <v>21</v>
      </c>
      <c r="U9" s="420"/>
      <c r="V9" s="410"/>
      <c r="W9" s="411"/>
    </row>
    <row r="10" spans="2:23" ht="30" customHeight="1" thickBot="1" x14ac:dyDescent="0.25">
      <c r="B10" s="32" t="s">
        <v>150</v>
      </c>
      <c r="C10" s="319" t="s">
        <v>105</v>
      </c>
      <c r="D10" s="123" t="s">
        <v>70</v>
      </c>
      <c r="E10" s="122" t="s">
        <v>71</v>
      </c>
      <c r="F10" s="122" t="s">
        <v>72</v>
      </c>
      <c r="G10" s="414"/>
      <c r="H10" s="408"/>
      <c r="I10" s="123" t="s">
        <v>70</v>
      </c>
      <c r="J10" s="122" t="s">
        <v>71</v>
      </c>
      <c r="K10" s="122" t="s">
        <v>72</v>
      </c>
      <c r="L10" s="410"/>
      <c r="M10" s="412"/>
      <c r="N10" s="123" t="s">
        <v>70</v>
      </c>
      <c r="O10" s="122" t="s">
        <v>71</v>
      </c>
      <c r="P10" s="122" t="s">
        <v>72</v>
      </c>
      <c r="Q10" s="410"/>
      <c r="R10" s="412"/>
      <c r="S10" s="123" t="s">
        <v>70</v>
      </c>
      <c r="T10" s="122" t="s">
        <v>71</v>
      </c>
      <c r="U10" s="122" t="s">
        <v>72</v>
      </c>
      <c r="V10" s="410"/>
      <c r="W10" s="412"/>
    </row>
    <row r="11" spans="2:23" s="210" customFormat="1" ht="20.100000000000001" customHeight="1" x14ac:dyDescent="0.2">
      <c r="B11" s="174">
        <v>0.2</v>
      </c>
      <c r="C11" s="221">
        <f t="shared" ref="C11:C23" si="0">MROUND(B11*1852,5)</f>
        <v>370</v>
      </c>
      <c r="D11" s="39">
        <f t="shared" ref="D11:D23" si="1">0.05*D$7+$B11*$D$7+H11+G11+D30+H11+F30</f>
        <v>28.11</v>
      </c>
      <c r="E11" s="40">
        <f t="shared" ref="E11:E23" si="2">D11+G11+H11</f>
        <v>38.71</v>
      </c>
      <c r="F11" s="40">
        <f t="shared" ref="F11:F23" si="3">E11+G11+H11</f>
        <v>49.31</v>
      </c>
      <c r="G11" s="40">
        <f t="shared" ref="G11:G23" si="4">B11*$D$7</f>
        <v>6.2</v>
      </c>
      <c r="H11" s="41">
        <f t="shared" ref="H11:H23" si="5">B11*$D$8</f>
        <v>4.4000000000000004</v>
      </c>
      <c r="I11" s="39">
        <f t="shared" ref="I11:I23" si="6">0.05*I$7+B11*$I$7+M11+L11+G30+M11+I30</f>
        <v>21.736000000000004</v>
      </c>
      <c r="J11" s="40">
        <f t="shared" ref="J11:J23" si="7">I11+L11+M11</f>
        <v>30.036000000000005</v>
      </c>
      <c r="K11" s="40">
        <f t="shared" ref="K11:K23" si="8">J11+L11+M11</f>
        <v>38.335999999999999</v>
      </c>
      <c r="L11" s="40">
        <f t="shared" ref="L11:L23" si="9">B11*$I$7</f>
        <v>5</v>
      </c>
      <c r="M11" s="41">
        <f t="shared" ref="M11:M23" si="10">B11*$I$8</f>
        <v>3.3000000000000003</v>
      </c>
      <c r="N11" s="39">
        <f t="shared" ref="N11:N23" si="11">0.05*N$7+B11*$N$7+R11+Q11+J30+R11+L30</f>
        <v>18.230000000000004</v>
      </c>
      <c r="O11" s="40">
        <f t="shared" ref="O11:O23" si="12">N11+Q11+R11</f>
        <v>25.430000000000007</v>
      </c>
      <c r="P11" s="40">
        <f t="shared" ref="P11:P23" si="13">O11+Q11+R11</f>
        <v>32.63000000000001</v>
      </c>
      <c r="Q11" s="40">
        <f t="shared" ref="Q11:Q23" si="14">B11*$N$7</f>
        <v>4.6000000000000005</v>
      </c>
      <c r="R11" s="41">
        <f t="shared" ref="R11:R23" si="15">B11*$N$8</f>
        <v>2.6</v>
      </c>
      <c r="S11" s="39">
        <f t="shared" ref="S11:S23" si="16">0.05*$N$7+B11*$S$7+W11+V11+M30+W11+O30</f>
        <v>17.696000000000002</v>
      </c>
      <c r="T11" s="40">
        <f t="shared" ref="T11:T23" si="17">S11+V11+W11</f>
        <v>24.696000000000005</v>
      </c>
      <c r="U11" s="40">
        <f t="shared" ref="U11:U23" si="18">T11+V11+W11</f>
        <v>31.696000000000005</v>
      </c>
      <c r="V11" s="42">
        <f t="shared" ref="V11:V23" si="19">B11*$S$7</f>
        <v>4.6000000000000005</v>
      </c>
      <c r="W11" s="43">
        <f t="shared" ref="W11:W23" si="20">B11*$S$8</f>
        <v>2.4000000000000004</v>
      </c>
    </row>
    <row r="12" spans="2:23" s="210" customFormat="1" ht="20.100000000000001" customHeight="1" x14ac:dyDescent="0.2">
      <c r="B12" s="175">
        <v>0.25</v>
      </c>
      <c r="C12" s="218">
        <f t="shared" si="0"/>
        <v>465</v>
      </c>
      <c r="D12" s="44">
        <f t="shared" si="1"/>
        <v>34.75</v>
      </c>
      <c r="E12" s="45">
        <f t="shared" si="2"/>
        <v>48</v>
      </c>
      <c r="F12" s="45">
        <f t="shared" si="3"/>
        <v>61.25</v>
      </c>
      <c r="G12" s="45">
        <f t="shared" si="4"/>
        <v>7.75</v>
      </c>
      <c r="H12" s="46">
        <f t="shared" si="5"/>
        <v>5.5</v>
      </c>
      <c r="I12" s="44">
        <f t="shared" si="6"/>
        <v>26.857500000000002</v>
      </c>
      <c r="J12" s="45">
        <f t="shared" si="7"/>
        <v>37.232500000000002</v>
      </c>
      <c r="K12" s="45">
        <f t="shared" si="8"/>
        <v>47.607500000000002</v>
      </c>
      <c r="L12" s="45">
        <f t="shared" si="9"/>
        <v>6.25</v>
      </c>
      <c r="M12" s="46">
        <f t="shared" si="10"/>
        <v>4.125</v>
      </c>
      <c r="N12" s="44">
        <f t="shared" si="11"/>
        <v>22.5</v>
      </c>
      <c r="O12" s="45">
        <f t="shared" si="12"/>
        <v>31.5</v>
      </c>
      <c r="P12" s="45">
        <f t="shared" si="13"/>
        <v>40.5</v>
      </c>
      <c r="Q12" s="45">
        <f t="shared" si="14"/>
        <v>5.75</v>
      </c>
      <c r="R12" s="46">
        <f t="shared" si="15"/>
        <v>3.25</v>
      </c>
      <c r="S12" s="44">
        <f t="shared" si="16"/>
        <v>21.8325</v>
      </c>
      <c r="T12" s="45">
        <f t="shared" si="17"/>
        <v>30.5825</v>
      </c>
      <c r="U12" s="45">
        <f t="shared" si="18"/>
        <v>39.332499999999996</v>
      </c>
      <c r="V12" s="47">
        <f t="shared" si="19"/>
        <v>5.75</v>
      </c>
      <c r="W12" s="48">
        <f t="shared" si="20"/>
        <v>3</v>
      </c>
    </row>
    <row r="13" spans="2:23" s="210" customFormat="1" ht="20.100000000000001" customHeight="1" x14ac:dyDescent="0.2">
      <c r="B13" s="175">
        <v>0.3</v>
      </c>
      <c r="C13" s="218">
        <f t="shared" si="0"/>
        <v>555</v>
      </c>
      <c r="D13" s="44">
        <f t="shared" si="1"/>
        <v>41.39</v>
      </c>
      <c r="E13" s="45">
        <f t="shared" si="2"/>
        <v>57.29</v>
      </c>
      <c r="F13" s="45">
        <f t="shared" si="3"/>
        <v>73.19</v>
      </c>
      <c r="G13" s="45">
        <f t="shared" si="4"/>
        <v>9.2999999999999989</v>
      </c>
      <c r="H13" s="46">
        <f t="shared" si="5"/>
        <v>6.6</v>
      </c>
      <c r="I13" s="44">
        <f t="shared" si="6"/>
        <v>31.978999999999999</v>
      </c>
      <c r="J13" s="45">
        <f t="shared" si="7"/>
        <v>44.429000000000002</v>
      </c>
      <c r="K13" s="45">
        <f t="shared" si="8"/>
        <v>56.879000000000005</v>
      </c>
      <c r="L13" s="45">
        <f t="shared" si="9"/>
        <v>7.5</v>
      </c>
      <c r="M13" s="46">
        <f t="shared" si="10"/>
        <v>4.95</v>
      </c>
      <c r="N13" s="44">
        <f t="shared" si="11"/>
        <v>26.77</v>
      </c>
      <c r="O13" s="45">
        <f t="shared" si="12"/>
        <v>37.57</v>
      </c>
      <c r="P13" s="45">
        <f t="shared" si="13"/>
        <v>48.37</v>
      </c>
      <c r="Q13" s="45">
        <f t="shared" si="14"/>
        <v>6.8999999999999995</v>
      </c>
      <c r="R13" s="46">
        <f t="shared" si="15"/>
        <v>3.9</v>
      </c>
      <c r="S13" s="44">
        <f t="shared" si="16"/>
        <v>25.969000000000001</v>
      </c>
      <c r="T13" s="45">
        <f t="shared" si="17"/>
        <v>36.469000000000001</v>
      </c>
      <c r="U13" s="45">
        <f t="shared" si="18"/>
        <v>46.969000000000001</v>
      </c>
      <c r="V13" s="47">
        <f t="shared" si="19"/>
        <v>6.8999999999999995</v>
      </c>
      <c r="W13" s="48">
        <f t="shared" si="20"/>
        <v>3.5999999999999996</v>
      </c>
    </row>
    <row r="14" spans="2:23" s="210" customFormat="1" ht="20.100000000000001" customHeight="1" x14ac:dyDescent="0.2">
      <c r="B14" s="175">
        <v>0.35</v>
      </c>
      <c r="C14" s="218">
        <f t="shared" si="0"/>
        <v>650</v>
      </c>
      <c r="D14" s="44">
        <f t="shared" si="1"/>
        <v>48.03</v>
      </c>
      <c r="E14" s="45">
        <f t="shared" si="2"/>
        <v>66.58</v>
      </c>
      <c r="F14" s="45">
        <f t="shared" si="3"/>
        <v>85.13</v>
      </c>
      <c r="G14" s="45">
        <f t="shared" si="4"/>
        <v>10.85</v>
      </c>
      <c r="H14" s="46">
        <f t="shared" si="5"/>
        <v>7.6999999999999993</v>
      </c>
      <c r="I14" s="44">
        <f t="shared" si="6"/>
        <v>37.100499999999997</v>
      </c>
      <c r="J14" s="45">
        <f t="shared" si="7"/>
        <v>51.625499999999995</v>
      </c>
      <c r="K14" s="45">
        <f t="shared" si="8"/>
        <v>66.150499999999994</v>
      </c>
      <c r="L14" s="45">
        <f t="shared" si="9"/>
        <v>8.75</v>
      </c>
      <c r="M14" s="46">
        <f t="shared" si="10"/>
        <v>5.7749999999999995</v>
      </c>
      <c r="N14" s="44">
        <f t="shared" si="11"/>
        <v>31.039999999999996</v>
      </c>
      <c r="O14" s="45">
        <f t="shared" si="12"/>
        <v>43.639999999999993</v>
      </c>
      <c r="P14" s="45">
        <f t="shared" si="13"/>
        <v>56.239999999999988</v>
      </c>
      <c r="Q14" s="45">
        <f t="shared" si="14"/>
        <v>8.0499999999999989</v>
      </c>
      <c r="R14" s="46">
        <f t="shared" si="15"/>
        <v>4.55</v>
      </c>
      <c r="S14" s="44">
        <f t="shared" si="16"/>
        <v>30.105499999999996</v>
      </c>
      <c r="T14" s="45">
        <f t="shared" si="17"/>
        <v>42.355499999999992</v>
      </c>
      <c r="U14" s="45">
        <f t="shared" si="18"/>
        <v>54.605499999999992</v>
      </c>
      <c r="V14" s="47">
        <f t="shared" si="19"/>
        <v>8.0499999999999989</v>
      </c>
      <c r="W14" s="48">
        <f t="shared" si="20"/>
        <v>4.1999999999999993</v>
      </c>
    </row>
    <row r="15" spans="2:23" s="210" customFormat="1" ht="20.100000000000001" customHeight="1" x14ac:dyDescent="0.2">
      <c r="B15" s="175">
        <v>0.4</v>
      </c>
      <c r="C15" s="218">
        <f t="shared" si="0"/>
        <v>740</v>
      </c>
      <c r="D15" s="44">
        <f t="shared" si="1"/>
        <v>54.67</v>
      </c>
      <c r="E15" s="45">
        <f t="shared" si="2"/>
        <v>75.87</v>
      </c>
      <c r="F15" s="45">
        <f t="shared" si="3"/>
        <v>97.070000000000007</v>
      </c>
      <c r="G15" s="45">
        <f t="shared" si="4"/>
        <v>12.4</v>
      </c>
      <c r="H15" s="46">
        <f t="shared" si="5"/>
        <v>8.8000000000000007</v>
      </c>
      <c r="I15" s="44">
        <f t="shared" si="6"/>
        <v>42.222000000000001</v>
      </c>
      <c r="J15" s="45">
        <f t="shared" si="7"/>
        <v>58.822000000000003</v>
      </c>
      <c r="K15" s="45">
        <f t="shared" si="8"/>
        <v>75.421999999999997</v>
      </c>
      <c r="L15" s="45">
        <f t="shared" si="9"/>
        <v>10</v>
      </c>
      <c r="M15" s="46">
        <f t="shared" si="10"/>
        <v>6.6000000000000005</v>
      </c>
      <c r="N15" s="44">
        <f t="shared" si="11"/>
        <v>35.31</v>
      </c>
      <c r="O15" s="45">
        <f t="shared" si="12"/>
        <v>49.710000000000008</v>
      </c>
      <c r="P15" s="45">
        <f t="shared" si="13"/>
        <v>64.110000000000014</v>
      </c>
      <c r="Q15" s="45">
        <f t="shared" si="14"/>
        <v>9.2000000000000011</v>
      </c>
      <c r="R15" s="46">
        <f t="shared" si="15"/>
        <v>5.2</v>
      </c>
      <c r="S15" s="44">
        <f t="shared" si="16"/>
        <v>34.242000000000004</v>
      </c>
      <c r="T15" s="45">
        <f t="shared" si="17"/>
        <v>48.242000000000004</v>
      </c>
      <c r="U15" s="45">
        <f t="shared" si="18"/>
        <v>62.242000000000004</v>
      </c>
      <c r="V15" s="47">
        <f t="shared" si="19"/>
        <v>9.2000000000000011</v>
      </c>
      <c r="W15" s="48">
        <f t="shared" si="20"/>
        <v>4.8000000000000007</v>
      </c>
    </row>
    <row r="16" spans="2:23" s="210" customFormat="1" ht="20.100000000000001" customHeight="1" x14ac:dyDescent="0.2">
      <c r="B16" s="175">
        <v>0.45</v>
      </c>
      <c r="C16" s="218">
        <f t="shared" si="0"/>
        <v>835</v>
      </c>
      <c r="D16" s="106">
        <f t="shared" si="1"/>
        <v>61.31</v>
      </c>
      <c r="E16" s="107">
        <f t="shared" si="2"/>
        <v>85.160000000000011</v>
      </c>
      <c r="F16" s="107">
        <f t="shared" si="3"/>
        <v>109.01000000000002</v>
      </c>
      <c r="G16" s="107">
        <f t="shared" si="4"/>
        <v>13.950000000000001</v>
      </c>
      <c r="H16" s="108">
        <f t="shared" si="5"/>
        <v>9.9</v>
      </c>
      <c r="I16" s="106">
        <f t="shared" si="6"/>
        <v>47.343499999999999</v>
      </c>
      <c r="J16" s="107">
        <f t="shared" si="7"/>
        <v>66.018500000000003</v>
      </c>
      <c r="K16" s="107">
        <f t="shared" si="8"/>
        <v>84.6935</v>
      </c>
      <c r="L16" s="107">
        <f t="shared" si="9"/>
        <v>11.25</v>
      </c>
      <c r="M16" s="108">
        <f t="shared" si="10"/>
        <v>7.4249999999999998</v>
      </c>
      <c r="N16" s="106">
        <f t="shared" si="11"/>
        <v>39.580000000000005</v>
      </c>
      <c r="O16" s="107">
        <f t="shared" si="12"/>
        <v>55.780000000000008</v>
      </c>
      <c r="P16" s="107">
        <f t="shared" si="13"/>
        <v>71.98</v>
      </c>
      <c r="Q16" s="107">
        <f t="shared" si="14"/>
        <v>10.35</v>
      </c>
      <c r="R16" s="108">
        <f t="shared" si="15"/>
        <v>5.8500000000000005</v>
      </c>
      <c r="S16" s="106">
        <f t="shared" si="16"/>
        <v>38.378500000000003</v>
      </c>
      <c r="T16" s="107">
        <f t="shared" si="17"/>
        <v>54.128500000000003</v>
      </c>
      <c r="U16" s="107">
        <f t="shared" si="18"/>
        <v>69.878500000000003</v>
      </c>
      <c r="V16" s="109">
        <f t="shared" si="19"/>
        <v>10.35</v>
      </c>
      <c r="W16" s="110">
        <f t="shared" si="20"/>
        <v>5.4</v>
      </c>
    </row>
    <row r="17" spans="2:23" s="210" customFormat="1" ht="20.100000000000001" customHeight="1" x14ac:dyDescent="0.2">
      <c r="B17" s="175">
        <v>0.5</v>
      </c>
      <c r="C17" s="218">
        <f t="shared" si="0"/>
        <v>925</v>
      </c>
      <c r="D17" s="106">
        <f t="shared" si="1"/>
        <v>67.95</v>
      </c>
      <c r="E17" s="107">
        <f t="shared" si="2"/>
        <v>94.45</v>
      </c>
      <c r="F17" s="107">
        <f t="shared" si="3"/>
        <v>120.95</v>
      </c>
      <c r="G17" s="107">
        <f t="shared" si="4"/>
        <v>15.5</v>
      </c>
      <c r="H17" s="108">
        <f t="shared" si="5"/>
        <v>11</v>
      </c>
      <c r="I17" s="106">
        <f t="shared" si="6"/>
        <v>52.465000000000003</v>
      </c>
      <c r="J17" s="107">
        <f t="shared" si="7"/>
        <v>73.215000000000003</v>
      </c>
      <c r="K17" s="107">
        <f t="shared" si="8"/>
        <v>93.965000000000003</v>
      </c>
      <c r="L17" s="107">
        <f t="shared" si="9"/>
        <v>12.5</v>
      </c>
      <c r="M17" s="108">
        <f t="shared" si="10"/>
        <v>8.25</v>
      </c>
      <c r="N17" s="106">
        <f t="shared" si="11"/>
        <v>43.85</v>
      </c>
      <c r="O17" s="107">
        <f t="shared" si="12"/>
        <v>61.85</v>
      </c>
      <c r="P17" s="107">
        <f t="shared" si="13"/>
        <v>79.849999999999994</v>
      </c>
      <c r="Q17" s="107">
        <f t="shared" si="14"/>
        <v>11.5</v>
      </c>
      <c r="R17" s="108">
        <f t="shared" si="15"/>
        <v>6.5</v>
      </c>
      <c r="S17" s="106">
        <f t="shared" si="16"/>
        <v>42.514999999999993</v>
      </c>
      <c r="T17" s="107">
        <f t="shared" si="17"/>
        <v>60.014999999999993</v>
      </c>
      <c r="U17" s="107">
        <f t="shared" si="18"/>
        <v>77.514999999999986</v>
      </c>
      <c r="V17" s="109">
        <f t="shared" si="19"/>
        <v>11.5</v>
      </c>
      <c r="W17" s="110">
        <f t="shared" si="20"/>
        <v>6</v>
      </c>
    </row>
    <row r="18" spans="2:23" s="210" customFormat="1" ht="20.100000000000001" customHeight="1" x14ac:dyDescent="0.2">
      <c r="B18" s="175">
        <v>0.55000000000000004</v>
      </c>
      <c r="C18" s="218">
        <f t="shared" si="0"/>
        <v>1020</v>
      </c>
      <c r="D18" s="106">
        <f t="shared" si="1"/>
        <v>74.59</v>
      </c>
      <c r="E18" s="107">
        <f t="shared" si="2"/>
        <v>103.74000000000001</v>
      </c>
      <c r="F18" s="107">
        <f t="shared" si="3"/>
        <v>132.89000000000001</v>
      </c>
      <c r="G18" s="107">
        <f t="shared" si="4"/>
        <v>17.05</v>
      </c>
      <c r="H18" s="108">
        <f t="shared" si="5"/>
        <v>12.100000000000001</v>
      </c>
      <c r="I18" s="106">
        <f t="shared" si="6"/>
        <v>57.586500000000001</v>
      </c>
      <c r="J18" s="107">
        <f t="shared" si="7"/>
        <v>80.411500000000004</v>
      </c>
      <c r="K18" s="107">
        <f t="shared" si="8"/>
        <v>103.23650000000001</v>
      </c>
      <c r="L18" s="107">
        <f t="shared" si="9"/>
        <v>13.750000000000002</v>
      </c>
      <c r="M18" s="108">
        <f t="shared" si="10"/>
        <v>9.0750000000000011</v>
      </c>
      <c r="N18" s="106">
        <f t="shared" si="11"/>
        <v>48.120000000000005</v>
      </c>
      <c r="O18" s="107">
        <f t="shared" si="12"/>
        <v>67.92</v>
      </c>
      <c r="P18" s="107">
        <f t="shared" si="13"/>
        <v>87.720000000000013</v>
      </c>
      <c r="Q18" s="107">
        <f t="shared" si="14"/>
        <v>12.65</v>
      </c>
      <c r="R18" s="108">
        <f t="shared" si="15"/>
        <v>7.15</v>
      </c>
      <c r="S18" s="106">
        <f t="shared" si="16"/>
        <v>46.651500000000013</v>
      </c>
      <c r="T18" s="107">
        <f t="shared" si="17"/>
        <v>65.901500000000013</v>
      </c>
      <c r="U18" s="107">
        <f t="shared" si="18"/>
        <v>85.151500000000013</v>
      </c>
      <c r="V18" s="109">
        <f t="shared" si="19"/>
        <v>12.65</v>
      </c>
      <c r="W18" s="110">
        <f t="shared" si="20"/>
        <v>6.6000000000000005</v>
      </c>
    </row>
    <row r="19" spans="2:23" s="210" customFormat="1" ht="20.100000000000001" customHeight="1" x14ac:dyDescent="0.2">
      <c r="B19" s="175">
        <v>0.6</v>
      </c>
      <c r="C19" s="218">
        <f t="shared" si="0"/>
        <v>1110</v>
      </c>
      <c r="D19" s="106">
        <f t="shared" si="1"/>
        <v>81.22999999999999</v>
      </c>
      <c r="E19" s="107">
        <f t="shared" si="2"/>
        <v>113.02999999999999</v>
      </c>
      <c r="F19" s="107">
        <f t="shared" si="3"/>
        <v>144.82999999999998</v>
      </c>
      <c r="G19" s="107">
        <f t="shared" si="4"/>
        <v>18.599999999999998</v>
      </c>
      <c r="H19" s="108">
        <f t="shared" si="5"/>
        <v>13.2</v>
      </c>
      <c r="I19" s="106">
        <f t="shared" si="6"/>
        <v>62.707999999999998</v>
      </c>
      <c r="J19" s="107">
        <f t="shared" si="7"/>
        <v>87.608000000000004</v>
      </c>
      <c r="K19" s="107">
        <f t="shared" si="8"/>
        <v>112.50800000000001</v>
      </c>
      <c r="L19" s="107">
        <f t="shared" si="9"/>
        <v>15</v>
      </c>
      <c r="M19" s="108">
        <f t="shared" si="10"/>
        <v>9.9</v>
      </c>
      <c r="N19" s="106">
        <f t="shared" si="11"/>
        <v>52.39</v>
      </c>
      <c r="O19" s="107">
        <f t="shared" si="12"/>
        <v>73.989999999999995</v>
      </c>
      <c r="P19" s="107">
        <f t="shared" si="13"/>
        <v>95.589999999999989</v>
      </c>
      <c r="Q19" s="107">
        <f t="shared" si="14"/>
        <v>13.799999999999999</v>
      </c>
      <c r="R19" s="108">
        <f t="shared" si="15"/>
        <v>7.8</v>
      </c>
      <c r="S19" s="106">
        <f t="shared" si="16"/>
        <v>50.787999999999997</v>
      </c>
      <c r="T19" s="107">
        <f t="shared" si="17"/>
        <v>71.787999999999997</v>
      </c>
      <c r="U19" s="107">
        <f t="shared" si="18"/>
        <v>92.787999999999997</v>
      </c>
      <c r="V19" s="109">
        <f t="shared" si="19"/>
        <v>13.799999999999999</v>
      </c>
      <c r="W19" s="110">
        <f t="shared" si="20"/>
        <v>7.1999999999999993</v>
      </c>
    </row>
    <row r="20" spans="2:23" s="210" customFormat="1" ht="20.100000000000001" customHeight="1" x14ac:dyDescent="0.2">
      <c r="B20" s="175">
        <v>0.65</v>
      </c>
      <c r="C20" s="218">
        <f t="shared" si="0"/>
        <v>1205</v>
      </c>
      <c r="D20" s="106">
        <f t="shared" si="1"/>
        <v>87.87</v>
      </c>
      <c r="E20" s="107">
        <f t="shared" si="2"/>
        <v>122.32000000000001</v>
      </c>
      <c r="F20" s="107">
        <f t="shared" si="3"/>
        <v>156.77000000000001</v>
      </c>
      <c r="G20" s="107">
        <f t="shared" si="4"/>
        <v>20.150000000000002</v>
      </c>
      <c r="H20" s="108">
        <f t="shared" si="5"/>
        <v>14.3</v>
      </c>
      <c r="I20" s="106">
        <f t="shared" si="6"/>
        <v>67.82950000000001</v>
      </c>
      <c r="J20" s="107">
        <f t="shared" si="7"/>
        <v>94.804500000000004</v>
      </c>
      <c r="K20" s="107">
        <f t="shared" si="8"/>
        <v>121.7795</v>
      </c>
      <c r="L20" s="107">
        <f t="shared" si="9"/>
        <v>16.25</v>
      </c>
      <c r="M20" s="108">
        <f t="shared" si="10"/>
        <v>10.725</v>
      </c>
      <c r="N20" s="106">
        <f t="shared" si="11"/>
        <v>56.660000000000011</v>
      </c>
      <c r="O20" s="107">
        <f t="shared" si="12"/>
        <v>80.060000000000016</v>
      </c>
      <c r="P20" s="107">
        <f t="shared" si="13"/>
        <v>103.46000000000002</v>
      </c>
      <c r="Q20" s="107">
        <f t="shared" si="14"/>
        <v>14.950000000000001</v>
      </c>
      <c r="R20" s="108">
        <f t="shared" si="15"/>
        <v>8.4500000000000011</v>
      </c>
      <c r="S20" s="106">
        <f t="shared" si="16"/>
        <v>54.924500000000002</v>
      </c>
      <c r="T20" s="107">
        <f t="shared" si="17"/>
        <v>77.674499999999995</v>
      </c>
      <c r="U20" s="107">
        <f t="shared" si="18"/>
        <v>100.42449999999999</v>
      </c>
      <c r="V20" s="109">
        <f t="shared" si="19"/>
        <v>14.950000000000001</v>
      </c>
      <c r="W20" s="110">
        <f t="shared" si="20"/>
        <v>7.8000000000000007</v>
      </c>
    </row>
    <row r="21" spans="2:23" s="210" customFormat="1" ht="20.100000000000001" customHeight="1" x14ac:dyDescent="0.2">
      <c r="B21" s="175">
        <v>0.7</v>
      </c>
      <c r="C21" s="218">
        <f t="shared" si="0"/>
        <v>1295</v>
      </c>
      <c r="D21" s="106">
        <f t="shared" si="1"/>
        <v>94.509999999999991</v>
      </c>
      <c r="E21" s="107">
        <f t="shared" si="2"/>
        <v>131.60999999999999</v>
      </c>
      <c r="F21" s="107">
        <f t="shared" si="3"/>
        <v>168.70999999999998</v>
      </c>
      <c r="G21" s="107">
        <f t="shared" si="4"/>
        <v>21.7</v>
      </c>
      <c r="H21" s="108">
        <f t="shared" si="5"/>
        <v>15.399999999999999</v>
      </c>
      <c r="I21" s="106">
        <f t="shared" si="6"/>
        <v>72.950999999999993</v>
      </c>
      <c r="J21" s="107">
        <f t="shared" si="7"/>
        <v>102.00099999999999</v>
      </c>
      <c r="K21" s="107">
        <f t="shared" si="8"/>
        <v>131.05099999999999</v>
      </c>
      <c r="L21" s="107">
        <f t="shared" si="9"/>
        <v>17.5</v>
      </c>
      <c r="M21" s="108">
        <f t="shared" si="10"/>
        <v>11.549999999999999</v>
      </c>
      <c r="N21" s="106">
        <f t="shared" si="11"/>
        <v>60.929999999999986</v>
      </c>
      <c r="O21" s="107">
        <f t="shared" si="12"/>
        <v>86.129999999999981</v>
      </c>
      <c r="P21" s="107">
        <f t="shared" si="13"/>
        <v>111.32999999999997</v>
      </c>
      <c r="Q21" s="107">
        <f t="shared" si="14"/>
        <v>16.099999999999998</v>
      </c>
      <c r="R21" s="108">
        <f t="shared" si="15"/>
        <v>9.1</v>
      </c>
      <c r="S21" s="106">
        <f t="shared" si="16"/>
        <v>59.060999999999993</v>
      </c>
      <c r="T21" s="107">
        <f t="shared" si="17"/>
        <v>83.560999999999979</v>
      </c>
      <c r="U21" s="107">
        <f t="shared" si="18"/>
        <v>108.06099999999998</v>
      </c>
      <c r="V21" s="109">
        <f t="shared" si="19"/>
        <v>16.099999999999998</v>
      </c>
      <c r="W21" s="110">
        <f t="shared" si="20"/>
        <v>8.3999999999999986</v>
      </c>
    </row>
    <row r="22" spans="2:23" s="210" customFormat="1" ht="20.100000000000001" customHeight="1" x14ac:dyDescent="0.2">
      <c r="B22" s="175">
        <v>0.75</v>
      </c>
      <c r="C22" s="218">
        <f t="shared" si="0"/>
        <v>1390</v>
      </c>
      <c r="D22" s="106">
        <f t="shared" si="1"/>
        <v>101.14999999999999</v>
      </c>
      <c r="E22" s="107">
        <f t="shared" si="2"/>
        <v>140.89999999999998</v>
      </c>
      <c r="F22" s="107">
        <f t="shared" si="3"/>
        <v>180.64999999999998</v>
      </c>
      <c r="G22" s="107">
        <f t="shared" si="4"/>
        <v>23.25</v>
      </c>
      <c r="H22" s="108">
        <f t="shared" si="5"/>
        <v>16.5</v>
      </c>
      <c r="I22" s="106">
        <f t="shared" si="6"/>
        <v>78.072499999999991</v>
      </c>
      <c r="J22" s="107">
        <f t="shared" si="7"/>
        <v>109.19749999999999</v>
      </c>
      <c r="K22" s="107">
        <f t="shared" si="8"/>
        <v>140.32249999999999</v>
      </c>
      <c r="L22" s="107">
        <f t="shared" si="9"/>
        <v>18.75</v>
      </c>
      <c r="M22" s="108">
        <f t="shared" si="10"/>
        <v>12.375</v>
      </c>
      <c r="N22" s="106">
        <f t="shared" si="11"/>
        <v>65.2</v>
      </c>
      <c r="O22" s="107">
        <f t="shared" si="12"/>
        <v>92.2</v>
      </c>
      <c r="P22" s="107">
        <f t="shared" si="13"/>
        <v>119.2</v>
      </c>
      <c r="Q22" s="107">
        <f t="shared" si="14"/>
        <v>17.25</v>
      </c>
      <c r="R22" s="108">
        <f t="shared" si="15"/>
        <v>9.75</v>
      </c>
      <c r="S22" s="106">
        <f t="shared" si="16"/>
        <v>63.197499999999998</v>
      </c>
      <c r="T22" s="107">
        <f t="shared" si="17"/>
        <v>89.447499999999991</v>
      </c>
      <c r="U22" s="107">
        <f t="shared" si="18"/>
        <v>115.69749999999999</v>
      </c>
      <c r="V22" s="109">
        <f t="shared" si="19"/>
        <v>17.25</v>
      </c>
      <c r="W22" s="110">
        <f t="shared" si="20"/>
        <v>9</v>
      </c>
    </row>
    <row r="23" spans="2:23" s="210" customFormat="1" ht="20.100000000000001" customHeight="1" thickBot="1" x14ac:dyDescent="0.25">
      <c r="B23" s="176">
        <v>0.8</v>
      </c>
      <c r="C23" s="217">
        <f t="shared" si="0"/>
        <v>1480</v>
      </c>
      <c r="D23" s="49">
        <f t="shared" si="1"/>
        <v>107.78999999999999</v>
      </c>
      <c r="E23" s="50">
        <f t="shared" si="2"/>
        <v>150.19</v>
      </c>
      <c r="F23" s="50">
        <f t="shared" si="3"/>
        <v>192.59</v>
      </c>
      <c r="G23" s="50">
        <f t="shared" si="4"/>
        <v>24.8</v>
      </c>
      <c r="H23" s="51">
        <f t="shared" si="5"/>
        <v>17.600000000000001</v>
      </c>
      <c r="I23" s="49">
        <f t="shared" si="6"/>
        <v>83.194000000000003</v>
      </c>
      <c r="J23" s="50">
        <f t="shared" si="7"/>
        <v>116.39400000000001</v>
      </c>
      <c r="K23" s="50">
        <f t="shared" si="8"/>
        <v>149.59399999999999</v>
      </c>
      <c r="L23" s="50">
        <f t="shared" si="9"/>
        <v>20</v>
      </c>
      <c r="M23" s="51">
        <f t="shared" si="10"/>
        <v>13.200000000000001</v>
      </c>
      <c r="N23" s="49">
        <f t="shared" si="11"/>
        <v>69.470000000000013</v>
      </c>
      <c r="O23" s="50">
        <f t="shared" si="12"/>
        <v>98.270000000000024</v>
      </c>
      <c r="P23" s="50">
        <f t="shared" si="13"/>
        <v>127.07000000000004</v>
      </c>
      <c r="Q23" s="50">
        <f t="shared" si="14"/>
        <v>18.400000000000002</v>
      </c>
      <c r="R23" s="51">
        <f t="shared" si="15"/>
        <v>10.4</v>
      </c>
      <c r="S23" s="49">
        <f t="shared" si="16"/>
        <v>67.334000000000003</v>
      </c>
      <c r="T23" s="52">
        <f t="shared" si="17"/>
        <v>95.334000000000003</v>
      </c>
      <c r="U23" s="50">
        <f t="shared" si="18"/>
        <v>123.334</v>
      </c>
      <c r="V23" s="53">
        <f t="shared" si="19"/>
        <v>18.400000000000002</v>
      </c>
      <c r="W23" s="54">
        <f t="shared" si="20"/>
        <v>9.6000000000000014</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x14ac:dyDescent="0.2">
      <c r="B25" s="2"/>
      <c r="C25" s="2"/>
      <c r="D25" s="2"/>
      <c r="E25" s="2"/>
      <c r="F25" s="2"/>
      <c r="G25" s="2"/>
      <c r="H25" s="2"/>
      <c r="I25" s="2"/>
      <c r="J25" s="2"/>
      <c r="K25" s="2"/>
      <c r="L25" s="2"/>
      <c r="M25" s="2"/>
      <c r="N25" s="2"/>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ht="13.5" thickBot="1" x14ac:dyDescent="0.25">
      <c r="B27" s="2"/>
      <c r="C27" s="2"/>
      <c r="D27" s="2"/>
      <c r="E27" s="2"/>
      <c r="F27" s="2"/>
      <c r="G27" s="2"/>
      <c r="H27" s="2"/>
      <c r="I27" s="2"/>
      <c r="J27" s="2"/>
      <c r="K27" s="2"/>
      <c r="L27" s="2"/>
      <c r="M27" s="2"/>
      <c r="N27" s="2"/>
      <c r="O27" s="2"/>
      <c r="P27" s="2"/>
      <c r="Q27" s="2"/>
      <c r="R27" s="2"/>
      <c r="S27" s="2"/>
      <c r="T27" s="2"/>
      <c r="U27" s="2"/>
      <c r="V27" s="2"/>
      <c r="W27" s="2"/>
    </row>
    <row r="28" spans="2:23" x14ac:dyDescent="0.2">
      <c r="B28" s="353" t="s">
        <v>24</v>
      </c>
      <c r="C28" s="354"/>
      <c r="D28" s="351" t="s">
        <v>8</v>
      </c>
      <c r="E28" s="351"/>
      <c r="F28" s="351"/>
      <c r="G28" s="351" t="s">
        <v>9</v>
      </c>
      <c r="H28" s="351"/>
      <c r="I28" s="351"/>
      <c r="J28" s="351" t="s">
        <v>10</v>
      </c>
      <c r="K28" s="351"/>
      <c r="L28" s="351"/>
      <c r="M28" s="351" t="s">
        <v>11</v>
      </c>
      <c r="N28" s="351"/>
      <c r="O28" s="352"/>
      <c r="P28" s="2"/>
      <c r="Q28" s="2"/>
      <c r="R28" s="2"/>
      <c r="S28" s="2"/>
      <c r="T28" s="2"/>
      <c r="U28" s="2"/>
      <c r="V28" s="2"/>
      <c r="W28" s="2"/>
    </row>
    <row r="29" spans="2:23" ht="39" thickBot="1" x14ac:dyDescent="0.25">
      <c r="B29" s="32" t="s">
        <v>25</v>
      </c>
      <c r="C29" s="33" t="s">
        <v>6</v>
      </c>
      <c r="D29" s="34" t="s">
        <v>5</v>
      </c>
      <c r="E29" s="34" t="s">
        <v>69</v>
      </c>
      <c r="F29" s="34" t="s">
        <v>7</v>
      </c>
      <c r="G29" s="34" t="s">
        <v>5</v>
      </c>
      <c r="H29" s="34"/>
      <c r="I29" s="34" t="s">
        <v>7</v>
      </c>
      <c r="J29" s="34" t="s">
        <v>5</v>
      </c>
      <c r="K29" s="34"/>
      <c r="L29" s="34" t="s">
        <v>7</v>
      </c>
      <c r="M29" s="34" t="s">
        <v>5</v>
      </c>
      <c r="N29" s="34"/>
      <c r="O29" s="35" t="s">
        <v>7</v>
      </c>
      <c r="P29" s="2"/>
      <c r="Q29" s="2"/>
      <c r="R29" s="2"/>
      <c r="S29" s="2"/>
      <c r="T29" s="2"/>
      <c r="U29" s="2"/>
      <c r="V29" s="2"/>
      <c r="W29" s="2"/>
    </row>
    <row r="30" spans="2:23" x14ac:dyDescent="0.2">
      <c r="B30" s="164">
        <f t="shared" ref="B30:B37" si="21">B11</f>
        <v>0.2</v>
      </c>
      <c r="C30" s="63">
        <f t="shared" ref="C30:C42" si="22">0.67*B30</f>
        <v>0.13400000000000001</v>
      </c>
      <c r="D30" s="30">
        <f t="shared" ref="D30:D42" si="23">C30*($D$9)</f>
        <v>2.68</v>
      </c>
      <c r="E30" s="169">
        <f t="shared" ref="E30:E42" si="24">0.67*B30</f>
        <v>0.13400000000000001</v>
      </c>
      <c r="F30" s="30">
        <f t="shared" ref="F30:F42" si="25">E30*$D$9</f>
        <v>2.68</v>
      </c>
      <c r="G30" s="30">
        <f t="shared" ref="G30:G42" si="26">C30*($I$9)</f>
        <v>1.9430000000000001</v>
      </c>
      <c r="H30" s="111"/>
      <c r="I30" s="30">
        <f t="shared" ref="I30:I42" si="27">E30*$I$9</f>
        <v>1.9430000000000001</v>
      </c>
      <c r="J30" s="30">
        <f t="shared" ref="J30:J42" si="28">C30*($N$9)</f>
        <v>1.34</v>
      </c>
      <c r="K30" s="111"/>
      <c r="L30" s="30">
        <f t="shared" ref="L30:L42" si="29">E30*$N$9</f>
        <v>1.34</v>
      </c>
      <c r="M30" s="30">
        <f t="shared" ref="M30:M42" si="30">E30*($S$9)</f>
        <v>1.2730000000000001</v>
      </c>
      <c r="N30" s="111"/>
      <c r="O30" s="31">
        <f t="shared" ref="O30:O42" si="31">E30*$S$9</f>
        <v>1.2730000000000001</v>
      </c>
      <c r="P30" s="2"/>
      <c r="Q30" s="2"/>
      <c r="R30" s="2"/>
      <c r="S30" s="2"/>
      <c r="T30" s="2"/>
      <c r="U30" s="2"/>
      <c r="V30" s="2"/>
      <c r="W30" s="2"/>
    </row>
    <row r="31" spans="2:23" x14ac:dyDescent="0.2">
      <c r="B31" s="165">
        <f t="shared" si="21"/>
        <v>0.25</v>
      </c>
      <c r="C31" s="64">
        <f t="shared" si="22"/>
        <v>0.16750000000000001</v>
      </c>
      <c r="D31" s="30">
        <f t="shared" si="23"/>
        <v>3.35</v>
      </c>
      <c r="E31" s="170">
        <f t="shared" si="24"/>
        <v>0.16750000000000001</v>
      </c>
      <c r="F31" s="30">
        <f t="shared" si="25"/>
        <v>3.35</v>
      </c>
      <c r="G31" s="30">
        <f t="shared" si="26"/>
        <v>2.42875</v>
      </c>
      <c r="H31" s="112"/>
      <c r="I31" s="30">
        <f t="shared" si="27"/>
        <v>2.42875</v>
      </c>
      <c r="J31" s="30">
        <f t="shared" si="28"/>
        <v>1.675</v>
      </c>
      <c r="K31" s="112"/>
      <c r="L31" s="30">
        <f t="shared" si="29"/>
        <v>1.675</v>
      </c>
      <c r="M31" s="30">
        <f t="shared" si="30"/>
        <v>1.5912500000000001</v>
      </c>
      <c r="N31" s="112"/>
      <c r="O31" s="31">
        <f t="shared" si="31"/>
        <v>1.5912500000000001</v>
      </c>
      <c r="P31" s="2"/>
      <c r="Q31" s="2"/>
      <c r="R31" s="2"/>
      <c r="S31" s="2"/>
      <c r="T31" s="2"/>
      <c r="U31" s="2"/>
      <c r="V31" s="2"/>
      <c r="W31" s="2"/>
    </row>
    <row r="32" spans="2:23" x14ac:dyDescent="0.2">
      <c r="B32" s="165">
        <f t="shared" si="21"/>
        <v>0.3</v>
      </c>
      <c r="C32" s="64">
        <f t="shared" si="22"/>
        <v>0.20100000000000001</v>
      </c>
      <c r="D32" s="30">
        <f t="shared" si="23"/>
        <v>4.0200000000000005</v>
      </c>
      <c r="E32" s="170">
        <f t="shared" si="24"/>
        <v>0.20100000000000001</v>
      </c>
      <c r="F32" s="30">
        <f t="shared" si="25"/>
        <v>4.0200000000000005</v>
      </c>
      <c r="G32" s="30">
        <f t="shared" si="26"/>
        <v>2.9145000000000003</v>
      </c>
      <c r="H32" s="112"/>
      <c r="I32" s="30">
        <f t="shared" si="27"/>
        <v>2.9145000000000003</v>
      </c>
      <c r="J32" s="30">
        <f t="shared" si="28"/>
        <v>2.0100000000000002</v>
      </c>
      <c r="K32" s="112"/>
      <c r="L32" s="30">
        <f t="shared" si="29"/>
        <v>2.0100000000000002</v>
      </c>
      <c r="M32" s="30">
        <f t="shared" si="30"/>
        <v>1.9095000000000002</v>
      </c>
      <c r="N32" s="112"/>
      <c r="O32" s="31">
        <f t="shared" si="31"/>
        <v>1.9095000000000002</v>
      </c>
      <c r="P32" s="2"/>
      <c r="Q32" s="2"/>
      <c r="R32" s="2"/>
      <c r="S32" s="2"/>
      <c r="T32" s="2"/>
      <c r="U32" s="2"/>
      <c r="V32" s="2"/>
      <c r="W32" s="2"/>
    </row>
    <row r="33" spans="2:23" x14ac:dyDescent="0.2">
      <c r="B33" s="165">
        <f t="shared" si="21"/>
        <v>0.35</v>
      </c>
      <c r="C33" s="64">
        <f t="shared" si="22"/>
        <v>0.23449999999999999</v>
      </c>
      <c r="D33" s="30">
        <f t="shared" si="23"/>
        <v>4.6899999999999995</v>
      </c>
      <c r="E33" s="170">
        <f t="shared" si="24"/>
        <v>0.23449999999999999</v>
      </c>
      <c r="F33" s="30">
        <f t="shared" si="25"/>
        <v>4.6899999999999995</v>
      </c>
      <c r="G33" s="30">
        <f t="shared" si="26"/>
        <v>3.4002499999999998</v>
      </c>
      <c r="H33" s="112"/>
      <c r="I33" s="30">
        <f t="shared" si="27"/>
        <v>3.4002499999999998</v>
      </c>
      <c r="J33" s="30">
        <f t="shared" si="28"/>
        <v>2.3449999999999998</v>
      </c>
      <c r="K33" s="112"/>
      <c r="L33" s="30">
        <f t="shared" si="29"/>
        <v>2.3449999999999998</v>
      </c>
      <c r="M33" s="30">
        <f t="shared" si="30"/>
        <v>2.2277499999999999</v>
      </c>
      <c r="N33" s="112"/>
      <c r="O33" s="31">
        <f t="shared" si="31"/>
        <v>2.2277499999999999</v>
      </c>
      <c r="P33" s="2"/>
      <c r="Q33" s="2"/>
      <c r="R33" s="2"/>
      <c r="S33" s="2"/>
      <c r="T33" s="2"/>
      <c r="U33" s="2"/>
      <c r="V33" s="2"/>
      <c r="W33" s="2"/>
    </row>
    <row r="34" spans="2:23" x14ac:dyDescent="0.2">
      <c r="B34" s="165">
        <f t="shared" si="21"/>
        <v>0.4</v>
      </c>
      <c r="C34" s="64">
        <f t="shared" si="22"/>
        <v>0.26800000000000002</v>
      </c>
      <c r="D34" s="30">
        <f t="shared" si="23"/>
        <v>5.36</v>
      </c>
      <c r="E34" s="170">
        <f t="shared" si="24"/>
        <v>0.26800000000000002</v>
      </c>
      <c r="F34" s="30">
        <f t="shared" si="25"/>
        <v>5.36</v>
      </c>
      <c r="G34" s="30">
        <f t="shared" si="26"/>
        <v>3.8860000000000001</v>
      </c>
      <c r="H34" s="112"/>
      <c r="I34" s="30">
        <f t="shared" si="27"/>
        <v>3.8860000000000001</v>
      </c>
      <c r="J34" s="30">
        <f t="shared" si="28"/>
        <v>2.68</v>
      </c>
      <c r="K34" s="112"/>
      <c r="L34" s="30">
        <f t="shared" si="29"/>
        <v>2.68</v>
      </c>
      <c r="M34" s="30">
        <f t="shared" si="30"/>
        <v>2.5460000000000003</v>
      </c>
      <c r="N34" s="112"/>
      <c r="O34" s="31">
        <f t="shared" si="31"/>
        <v>2.5460000000000003</v>
      </c>
      <c r="P34" s="2"/>
      <c r="Q34" s="2"/>
      <c r="R34" s="2"/>
      <c r="S34" s="2"/>
      <c r="T34" s="2"/>
      <c r="U34" s="2"/>
      <c r="V34" s="2"/>
      <c r="W34" s="2"/>
    </row>
    <row r="35" spans="2:23" x14ac:dyDescent="0.2">
      <c r="B35" s="166">
        <f t="shared" si="21"/>
        <v>0.45</v>
      </c>
      <c r="C35" s="167">
        <f t="shared" si="22"/>
        <v>0.30150000000000005</v>
      </c>
      <c r="D35" s="20">
        <f t="shared" si="23"/>
        <v>6.0300000000000011</v>
      </c>
      <c r="E35" s="170">
        <f t="shared" si="24"/>
        <v>0.30150000000000005</v>
      </c>
      <c r="F35" s="20">
        <f t="shared" si="25"/>
        <v>6.0300000000000011</v>
      </c>
      <c r="G35" s="20">
        <f t="shared" si="26"/>
        <v>4.3717500000000005</v>
      </c>
      <c r="H35" s="112"/>
      <c r="I35" s="20">
        <f t="shared" si="27"/>
        <v>4.3717500000000005</v>
      </c>
      <c r="J35" s="20">
        <f t="shared" si="28"/>
        <v>3.0150000000000006</v>
      </c>
      <c r="K35" s="112"/>
      <c r="L35" s="20">
        <f t="shared" si="29"/>
        <v>3.0150000000000006</v>
      </c>
      <c r="M35" s="20">
        <f t="shared" si="30"/>
        <v>2.8642500000000006</v>
      </c>
      <c r="N35" s="112"/>
      <c r="O35" s="120">
        <f t="shared" si="31"/>
        <v>2.8642500000000006</v>
      </c>
      <c r="P35" s="2"/>
      <c r="Q35" s="2"/>
      <c r="R35" s="2"/>
      <c r="S35" s="2"/>
      <c r="T35" s="2"/>
      <c r="U35" s="2"/>
      <c r="V35" s="2"/>
      <c r="W35" s="2"/>
    </row>
    <row r="36" spans="2:23" x14ac:dyDescent="0.2">
      <c r="B36" s="166">
        <f t="shared" si="21"/>
        <v>0.5</v>
      </c>
      <c r="C36" s="167">
        <f t="shared" si="22"/>
        <v>0.33500000000000002</v>
      </c>
      <c r="D36" s="20">
        <f t="shared" si="23"/>
        <v>6.7</v>
      </c>
      <c r="E36" s="170">
        <f t="shared" si="24"/>
        <v>0.33500000000000002</v>
      </c>
      <c r="F36" s="20">
        <f t="shared" si="25"/>
        <v>6.7</v>
      </c>
      <c r="G36" s="20">
        <f t="shared" si="26"/>
        <v>4.8574999999999999</v>
      </c>
      <c r="H36" s="112"/>
      <c r="I36" s="20">
        <f t="shared" si="27"/>
        <v>4.8574999999999999</v>
      </c>
      <c r="J36" s="20">
        <f t="shared" si="28"/>
        <v>3.35</v>
      </c>
      <c r="K36" s="112"/>
      <c r="L36" s="20">
        <f t="shared" si="29"/>
        <v>3.35</v>
      </c>
      <c r="M36" s="20">
        <f t="shared" si="30"/>
        <v>3.1825000000000001</v>
      </c>
      <c r="N36" s="112"/>
      <c r="O36" s="120">
        <f t="shared" si="31"/>
        <v>3.1825000000000001</v>
      </c>
      <c r="P36" s="2"/>
      <c r="Q36" s="2"/>
      <c r="R36" s="2"/>
      <c r="S36" s="2"/>
      <c r="T36" s="2"/>
      <c r="U36" s="2"/>
      <c r="V36" s="2"/>
      <c r="W36" s="2"/>
    </row>
    <row r="37" spans="2:23" x14ac:dyDescent="0.2">
      <c r="B37" s="166">
        <f t="shared" si="21"/>
        <v>0.55000000000000004</v>
      </c>
      <c r="C37" s="167">
        <f t="shared" si="22"/>
        <v>0.36850000000000005</v>
      </c>
      <c r="D37" s="20">
        <f t="shared" si="23"/>
        <v>7.370000000000001</v>
      </c>
      <c r="E37" s="170">
        <f t="shared" si="24"/>
        <v>0.36850000000000005</v>
      </c>
      <c r="F37" s="20">
        <f t="shared" si="25"/>
        <v>7.370000000000001</v>
      </c>
      <c r="G37" s="20">
        <f t="shared" si="26"/>
        <v>5.3432500000000012</v>
      </c>
      <c r="H37" s="112"/>
      <c r="I37" s="20">
        <f t="shared" si="27"/>
        <v>5.3432500000000012</v>
      </c>
      <c r="J37" s="20">
        <f t="shared" si="28"/>
        <v>3.6850000000000005</v>
      </c>
      <c r="K37" s="112"/>
      <c r="L37" s="20">
        <f t="shared" si="29"/>
        <v>3.6850000000000005</v>
      </c>
      <c r="M37" s="20">
        <f t="shared" si="30"/>
        <v>3.5007500000000005</v>
      </c>
      <c r="N37" s="112"/>
      <c r="O37" s="120">
        <f t="shared" si="31"/>
        <v>3.5007500000000005</v>
      </c>
      <c r="P37" s="2"/>
      <c r="Q37" s="2"/>
      <c r="R37" s="2"/>
      <c r="S37" s="2"/>
      <c r="T37" s="2"/>
      <c r="U37" s="2"/>
      <c r="V37" s="2"/>
      <c r="W37" s="2"/>
    </row>
    <row r="38" spans="2:23" x14ac:dyDescent="0.2">
      <c r="B38" s="166">
        <v>0.6</v>
      </c>
      <c r="C38" s="167">
        <f t="shared" si="22"/>
        <v>0.40200000000000002</v>
      </c>
      <c r="D38" s="20">
        <f t="shared" si="23"/>
        <v>8.0400000000000009</v>
      </c>
      <c r="E38" s="170">
        <f t="shared" si="24"/>
        <v>0.40200000000000002</v>
      </c>
      <c r="F38" s="20">
        <f t="shared" si="25"/>
        <v>8.0400000000000009</v>
      </c>
      <c r="G38" s="20">
        <f t="shared" si="26"/>
        <v>5.8290000000000006</v>
      </c>
      <c r="H38" s="112"/>
      <c r="I38" s="20">
        <f t="shared" si="27"/>
        <v>5.8290000000000006</v>
      </c>
      <c r="J38" s="20">
        <f t="shared" si="28"/>
        <v>4.0200000000000005</v>
      </c>
      <c r="K38" s="112"/>
      <c r="L38" s="20">
        <f t="shared" si="29"/>
        <v>4.0200000000000005</v>
      </c>
      <c r="M38" s="20">
        <f t="shared" si="30"/>
        <v>3.8190000000000004</v>
      </c>
      <c r="N38" s="112"/>
      <c r="O38" s="120">
        <f t="shared" si="31"/>
        <v>3.8190000000000004</v>
      </c>
      <c r="P38" s="2"/>
      <c r="Q38" s="2"/>
      <c r="R38" s="2"/>
      <c r="S38" s="2"/>
      <c r="T38" s="2"/>
      <c r="U38" s="2"/>
      <c r="V38" s="2"/>
      <c r="W38" s="2"/>
    </row>
    <row r="39" spans="2:23" x14ac:dyDescent="0.2">
      <c r="B39" s="166">
        <v>0.65</v>
      </c>
      <c r="C39" s="167">
        <f t="shared" si="22"/>
        <v>0.43550000000000005</v>
      </c>
      <c r="D39" s="20">
        <f t="shared" si="23"/>
        <v>8.7100000000000009</v>
      </c>
      <c r="E39" s="170">
        <f t="shared" si="24"/>
        <v>0.43550000000000005</v>
      </c>
      <c r="F39" s="20">
        <f t="shared" si="25"/>
        <v>8.7100000000000009</v>
      </c>
      <c r="G39" s="20">
        <f t="shared" si="26"/>
        <v>6.314750000000001</v>
      </c>
      <c r="H39" s="112"/>
      <c r="I39" s="20">
        <f t="shared" si="27"/>
        <v>6.314750000000001</v>
      </c>
      <c r="J39" s="20">
        <f t="shared" si="28"/>
        <v>4.3550000000000004</v>
      </c>
      <c r="K39" s="112"/>
      <c r="L39" s="20">
        <f t="shared" si="29"/>
        <v>4.3550000000000004</v>
      </c>
      <c r="M39" s="20">
        <f t="shared" si="30"/>
        <v>4.1372500000000008</v>
      </c>
      <c r="N39" s="112"/>
      <c r="O39" s="120">
        <f t="shared" si="31"/>
        <v>4.1372500000000008</v>
      </c>
      <c r="P39" s="2"/>
      <c r="Q39" s="2"/>
      <c r="R39" s="2"/>
      <c r="S39" s="2"/>
      <c r="T39" s="2"/>
      <c r="U39" s="2"/>
      <c r="V39" s="2"/>
      <c r="W39" s="2"/>
    </row>
    <row r="40" spans="2:23" x14ac:dyDescent="0.2">
      <c r="B40" s="166">
        <v>0.7</v>
      </c>
      <c r="C40" s="167">
        <f t="shared" si="22"/>
        <v>0.46899999999999997</v>
      </c>
      <c r="D40" s="20">
        <f t="shared" si="23"/>
        <v>9.379999999999999</v>
      </c>
      <c r="E40" s="170">
        <f t="shared" si="24"/>
        <v>0.46899999999999997</v>
      </c>
      <c r="F40" s="20">
        <f t="shared" si="25"/>
        <v>9.379999999999999</v>
      </c>
      <c r="G40" s="20">
        <f t="shared" si="26"/>
        <v>6.8004999999999995</v>
      </c>
      <c r="H40" s="112"/>
      <c r="I40" s="20">
        <f t="shared" si="27"/>
        <v>6.8004999999999995</v>
      </c>
      <c r="J40" s="20">
        <f t="shared" si="28"/>
        <v>4.6899999999999995</v>
      </c>
      <c r="K40" s="112"/>
      <c r="L40" s="20">
        <f t="shared" si="29"/>
        <v>4.6899999999999995</v>
      </c>
      <c r="M40" s="20">
        <f t="shared" si="30"/>
        <v>4.4554999999999998</v>
      </c>
      <c r="N40" s="112"/>
      <c r="O40" s="120">
        <f t="shared" si="31"/>
        <v>4.4554999999999998</v>
      </c>
      <c r="P40" s="2"/>
      <c r="Q40" s="2"/>
      <c r="R40" s="2"/>
      <c r="S40" s="2"/>
      <c r="T40" s="2"/>
      <c r="U40" s="2"/>
      <c r="V40" s="2"/>
      <c r="W40" s="2"/>
    </row>
    <row r="41" spans="2:23" x14ac:dyDescent="0.2">
      <c r="B41" s="166">
        <f>B22</f>
        <v>0.75</v>
      </c>
      <c r="C41" s="167">
        <f t="shared" si="22"/>
        <v>0.50250000000000006</v>
      </c>
      <c r="D41" s="20">
        <f t="shared" si="23"/>
        <v>10.050000000000001</v>
      </c>
      <c r="E41" s="170">
        <f t="shared" si="24"/>
        <v>0.50250000000000006</v>
      </c>
      <c r="F41" s="20">
        <f t="shared" si="25"/>
        <v>10.050000000000001</v>
      </c>
      <c r="G41" s="20">
        <f t="shared" si="26"/>
        <v>7.2862500000000008</v>
      </c>
      <c r="H41" s="112"/>
      <c r="I41" s="20">
        <f t="shared" si="27"/>
        <v>7.2862500000000008</v>
      </c>
      <c r="J41" s="20">
        <f t="shared" si="28"/>
        <v>5.0250000000000004</v>
      </c>
      <c r="K41" s="112"/>
      <c r="L41" s="20">
        <f t="shared" si="29"/>
        <v>5.0250000000000004</v>
      </c>
      <c r="M41" s="20">
        <f t="shared" si="30"/>
        <v>4.7737500000000006</v>
      </c>
      <c r="N41" s="112"/>
      <c r="O41" s="120">
        <f t="shared" si="31"/>
        <v>4.7737500000000006</v>
      </c>
      <c r="P41" s="2"/>
      <c r="Q41" s="2"/>
      <c r="R41" s="2"/>
      <c r="S41" s="2"/>
      <c r="T41" s="2"/>
      <c r="U41" s="2"/>
      <c r="V41" s="2"/>
      <c r="W41" s="2"/>
    </row>
    <row r="42" spans="2:23" ht="13.5" thickBot="1" x14ac:dyDescent="0.25">
      <c r="B42" s="168">
        <f>B23</f>
        <v>0.8</v>
      </c>
      <c r="C42" s="66">
        <f t="shared" si="22"/>
        <v>0.53600000000000003</v>
      </c>
      <c r="D42" s="21">
        <f t="shared" si="23"/>
        <v>10.72</v>
      </c>
      <c r="E42" s="171">
        <f t="shared" si="24"/>
        <v>0.53600000000000003</v>
      </c>
      <c r="F42" s="21">
        <f t="shared" si="25"/>
        <v>10.72</v>
      </c>
      <c r="G42" s="21">
        <f t="shared" si="26"/>
        <v>7.7720000000000002</v>
      </c>
      <c r="H42" s="113"/>
      <c r="I42" s="21">
        <f t="shared" si="27"/>
        <v>7.7720000000000002</v>
      </c>
      <c r="J42" s="21">
        <f t="shared" si="28"/>
        <v>5.36</v>
      </c>
      <c r="K42" s="113"/>
      <c r="L42" s="21">
        <f t="shared" si="29"/>
        <v>5.36</v>
      </c>
      <c r="M42" s="21">
        <f t="shared" si="30"/>
        <v>5.0920000000000005</v>
      </c>
      <c r="N42" s="113"/>
      <c r="O42" s="18">
        <f t="shared" si="31"/>
        <v>5.0920000000000005</v>
      </c>
      <c r="P42" s="2"/>
      <c r="Q42" s="2"/>
      <c r="R42" s="2"/>
      <c r="S42" s="2"/>
      <c r="T42" s="2"/>
      <c r="U42" s="2"/>
      <c r="V42" s="2"/>
      <c r="W42" s="2"/>
    </row>
    <row r="43" spans="2:23" x14ac:dyDescent="0.2">
      <c r="B43" s="2"/>
      <c r="C43" s="2"/>
      <c r="D43" s="2"/>
      <c r="E43" s="2"/>
      <c r="F43" s="2"/>
      <c r="G43" s="2"/>
      <c r="H43" s="2"/>
      <c r="I43" s="2"/>
      <c r="J43" s="2"/>
      <c r="K43" s="2"/>
      <c r="L43" s="2"/>
      <c r="M43" s="2"/>
      <c r="N43" s="2"/>
      <c r="O43" s="2"/>
      <c r="P43" s="2"/>
      <c r="Q43" s="2"/>
      <c r="R43" s="2"/>
      <c r="S43" s="2"/>
      <c r="T43" s="2"/>
      <c r="U43" s="2"/>
      <c r="V43" s="2"/>
      <c r="W43" s="2"/>
    </row>
    <row r="44" spans="2:23" x14ac:dyDescent="0.2">
      <c r="B44" s="2"/>
      <c r="C44" s="2"/>
      <c r="D44" s="2"/>
      <c r="E44" s="2"/>
      <c r="G44" s="8"/>
      <c r="H44" s="2"/>
      <c r="I44" s="2"/>
      <c r="J44" s="2"/>
      <c r="K44" s="8"/>
      <c r="L44" s="2"/>
      <c r="M44" s="2"/>
      <c r="N44" s="2"/>
      <c r="O44" s="6"/>
      <c r="P44" s="6"/>
      <c r="Q44" s="2"/>
      <c r="R44" s="2"/>
      <c r="S44" s="2"/>
      <c r="T44" s="2"/>
      <c r="U44" s="2"/>
      <c r="V44" s="2"/>
      <c r="W44" s="2"/>
    </row>
    <row r="45" spans="2:23" x14ac:dyDescent="0.2">
      <c r="B45" s="2"/>
      <c r="C45" s="2"/>
      <c r="D45" s="2"/>
      <c r="E45" s="2"/>
      <c r="F45" s="56"/>
      <c r="G45" s="201"/>
      <c r="H45" s="201"/>
      <c r="I45" s="201"/>
      <c r="J45" s="201"/>
      <c r="K45" s="201"/>
      <c r="L45" s="201"/>
      <c r="M45" s="201"/>
      <c r="N45" s="201"/>
      <c r="O45" s="201"/>
      <c r="P45" s="201"/>
      <c r="Q45" s="2"/>
      <c r="R45" s="2"/>
      <c r="S45" s="2"/>
      <c r="T45" s="2"/>
      <c r="U45" s="2"/>
      <c r="V45" s="2"/>
      <c r="W45" s="2"/>
    </row>
    <row r="46" spans="2:23" x14ac:dyDescent="0.2">
      <c r="B46" s="8" t="s">
        <v>51</v>
      </c>
      <c r="C46" s="2">
        <f>G4*0.95</f>
        <v>42.75</v>
      </c>
      <c r="D46" s="2">
        <f>G4*1.05</f>
        <v>47.25</v>
      </c>
      <c r="E46" s="8" t="s">
        <v>50</v>
      </c>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row r="48" spans="2:23" x14ac:dyDescent="0.2">
      <c r="B48" s="2"/>
      <c r="C48" s="2"/>
      <c r="D48" s="2"/>
      <c r="E48" s="2"/>
      <c r="F48" s="201"/>
      <c r="G48" s="201"/>
      <c r="H48" s="201"/>
      <c r="I48" s="201"/>
      <c r="J48" s="201"/>
      <c r="K48" s="201"/>
      <c r="L48" s="201"/>
      <c r="M48" s="201"/>
      <c r="N48" s="201"/>
      <c r="O48" s="201"/>
      <c r="P48" s="201"/>
      <c r="Q48" s="2"/>
      <c r="R48" s="2"/>
      <c r="S48" s="2"/>
      <c r="T48" s="2"/>
      <c r="U48" s="2"/>
      <c r="V48" s="2"/>
      <c r="W48" s="2"/>
    </row>
    <row r="49" spans="2:23" x14ac:dyDescent="0.2">
      <c r="B49" s="2"/>
      <c r="C49" s="2"/>
      <c r="D49" s="2"/>
      <c r="E49" s="2"/>
      <c r="F49" s="201"/>
      <c r="G49" s="201"/>
      <c r="H49" s="201"/>
      <c r="I49" s="201"/>
      <c r="J49" s="201"/>
      <c r="K49" s="201"/>
      <c r="L49" s="201"/>
      <c r="M49" s="201"/>
      <c r="N49" s="201"/>
      <c r="O49" s="201"/>
      <c r="P49" s="201"/>
      <c r="Q49" s="2"/>
      <c r="R49" s="2"/>
      <c r="S49" s="2"/>
      <c r="T49" s="2"/>
      <c r="U49" s="2"/>
      <c r="V49" s="2"/>
      <c r="W49" s="2"/>
    </row>
    <row r="50" spans="2:23" x14ac:dyDescent="0.2">
      <c r="B50" s="2"/>
      <c r="C50" s="2"/>
      <c r="D50" s="2"/>
      <c r="E50" s="2"/>
      <c r="F50" s="201"/>
      <c r="G50" s="201"/>
      <c r="H50" s="201"/>
      <c r="I50" s="201"/>
      <c r="J50" s="201"/>
      <c r="K50" s="201"/>
      <c r="L50" s="201"/>
      <c r="M50" s="201"/>
      <c r="N50" s="201"/>
      <c r="O50" s="201"/>
      <c r="P50" s="201"/>
      <c r="Q50" s="2"/>
      <c r="R50" s="2"/>
      <c r="S50" s="2"/>
      <c r="T50" s="2"/>
      <c r="U50" s="2"/>
      <c r="V50" s="2"/>
      <c r="W50" s="2"/>
    </row>
    <row r="51" spans="2:23" x14ac:dyDescent="0.2">
      <c r="B51" s="2"/>
      <c r="C51" s="2"/>
      <c r="D51" s="2"/>
      <c r="E51" s="2"/>
      <c r="F51" s="201"/>
      <c r="G51" s="201"/>
      <c r="H51" s="201"/>
      <c r="I51" s="201"/>
      <c r="J51" s="201"/>
      <c r="K51" s="201"/>
      <c r="L51" s="201"/>
      <c r="M51" s="201"/>
      <c r="N51" s="201"/>
      <c r="O51" s="201"/>
      <c r="P51" s="201"/>
      <c r="Q51" s="2"/>
      <c r="R51" s="2"/>
      <c r="S51" s="2"/>
      <c r="T51" s="2"/>
      <c r="U51" s="2"/>
      <c r="V51" s="2"/>
      <c r="W51" s="2"/>
    </row>
  </sheetData>
  <mergeCells count="34">
    <mergeCell ref="K1:W4"/>
    <mergeCell ref="B6:C6"/>
    <mergeCell ref="D6:H6"/>
    <mergeCell ref="I6:M6"/>
    <mergeCell ref="N6:R6"/>
    <mergeCell ref="S6:W6"/>
    <mergeCell ref="W7:W10"/>
    <mergeCell ref="B8:C8"/>
    <mergeCell ref="E8:F8"/>
    <mergeCell ref="J8:K8"/>
    <mergeCell ref="O8:P8"/>
    <mergeCell ref="T8:U8"/>
    <mergeCell ref="B9:C9"/>
    <mergeCell ref="E9:F9"/>
    <mergeCell ref="J9:K9"/>
    <mergeCell ref="O9:P9"/>
    <mergeCell ref="T9:U9"/>
    <mergeCell ref="B7:C7"/>
    <mergeCell ref="E7:F7"/>
    <mergeCell ref="G7:G10"/>
    <mergeCell ref="H7:H10"/>
    <mergeCell ref="J7:K7"/>
    <mergeCell ref="R7:R10"/>
    <mergeCell ref="T7:U7"/>
    <mergeCell ref="V7:V10"/>
    <mergeCell ref="B28:C28"/>
    <mergeCell ref="D28:F28"/>
    <mergeCell ref="G28:I28"/>
    <mergeCell ref="J28:L28"/>
    <mergeCell ref="M28:O28"/>
    <mergeCell ref="L7:L10"/>
    <mergeCell ref="M7:M10"/>
    <mergeCell ref="O7:P7"/>
    <mergeCell ref="Q7:Q10"/>
  </mergeCells>
  <conditionalFormatting sqref="Q11:R23 G11:H23 L11:M23 V11:W23">
    <cfRule type="cellIs" dxfId="3" priority="4" stopIfTrue="1" operator="between">
      <formula>$P$5</formula>
      <formula>$T$5</formula>
    </cfRule>
  </conditionalFormatting>
  <conditionalFormatting sqref="F5:T5 C4:E5">
    <cfRule type="cellIs" dxfId="2" priority="3" stopIfTrue="1" operator="between">
      <formula>$P$5</formula>
      <formula>$T$5</formula>
    </cfRule>
  </conditionalFormatting>
  <conditionalFormatting sqref="G4">
    <cfRule type="expression" dxfId="1" priority="2" stopIfTrue="1">
      <formula>"&gt;0.95*$H$4"</formula>
    </cfRule>
  </conditionalFormatting>
  <conditionalFormatting sqref="D11:F23 I11:K23 N11:P23 S11:U23">
    <cfRule type="cellIs" dxfId="0" priority="1" stopIfTrue="1" operator="between">
      <formula>$C$46</formula>
      <formula>$D$46</formula>
    </cfRule>
  </conditionalFormatting>
  <printOptions horizontalCentered="1" verticalCentered="1"/>
  <pageMargins left="0.51181102362204722" right="0.43307086614173229" top="0.59055118110236227" bottom="0.82677165354330717" header="0.51181102362204722" footer="0.47244094488188981"/>
  <pageSetup paperSize="9" scale="87" orientation="landscape" r:id="rId1"/>
  <headerFooter alignWithMargins="0">
    <oddFooter>&amp;RPIB June 2015 version 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89"/>
  <sheetViews>
    <sheetView topLeftCell="A40" zoomScale="90" zoomScaleNormal="90" workbookViewId="0">
      <selection activeCell="A43" sqref="A43:I83"/>
    </sheetView>
  </sheetViews>
  <sheetFormatPr defaultRowHeight="15" x14ac:dyDescent="0.2"/>
  <cols>
    <col min="1" max="1" width="12.42578125" style="61" customWidth="1"/>
    <col min="2" max="2" width="12.5703125" customWidth="1"/>
    <col min="3" max="3" width="13.7109375" customWidth="1"/>
    <col min="4" max="4" width="12.7109375" style="161" customWidth="1"/>
    <col min="5" max="5" width="12.7109375" style="162" customWidth="1"/>
    <col min="6" max="6" width="12.42578125" style="58" customWidth="1"/>
    <col min="7" max="7" width="13.85546875" style="58" customWidth="1"/>
    <col min="8" max="8" width="14.42578125" style="58" customWidth="1"/>
    <col min="9" max="10" width="12.7109375" style="161" customWidth="1"/>
  </cols>
  <sheetData>
    <row r="1" spans="1:10" x14ac:dyDescent="0.2">
      <c r="A1" s="151"/>
      <c r="B1" s="152"/>
      <c r="C1" s="158" t="s">
        <v>1</v>
      </c>
      <c r="D1" s="153" t="s">
        <v>15</v>
      </c>
      <c r="E1" s="154"/>
      <c r="J1"/>
    </row>
    <row r="2" spans="1:10" ht="12.75" x14ac:dyDescent="0.2">
      <c r="A2" s="467" t="s">
        <v>54</v>
      </c>
      <c r="B2" s="186" t="s">
        <v>12</v>
      </c>
      <c r="C2" s="455" t="s">
        <v>8</v>
      </c>
      <c r="D2" s="155">
        <v>21</v>
      </c>
      <c r="E2" s="154"/>
      <c r="J2"/>
    </row>
    <row r="3" spans="1:10" ht="12.75" x14ac:dyDescent="0.2">
      <c r="A3" s="468"/>
      <c r="B3" s="186" t="s">
        <v>13</v>
      </c>
      <c r="C3" s="456"/>
      <c r="D3" s="155">
        <v>18</v>
      </c>
      <c r="E3" s="154"/>
      <c r="J3"/>
    </row>
    <row r="4" spans="1:10" ht="12.75" x14ac:dyDescent="0.2">
      <c r="A4" s="468"/>
      <c r="B4" s="186" t="s">
        <v>14</v>
      </c>
      <c r="C4" s="457"/>
      <c r="D4" s="155">
        <v>13</v>
      </c>
      <c r="E4" s="154"/>
      <c r="J4"/>
    </row>
    <row r="5" spans="1:10" ht="12.75" x14ac:dyDescent="0.2">
      <c r="A5" s="468"/>
      <c r="B5" s="186" t="s">
        <v>12</v>
      </c>
      <c r="C5" s="455" t="s">
        <v>9</v>
      </c>
      <c r="D5" s="155">
        <v>17</v>
      </c>
      <c r="E5" s="154"/>
      <c r="J5"/>
    </row>
    <row r="6" spans="1:10" ht="12.75" x14ac:dyDescent="0.2">
      <c r="A6" s="468"/>
      <c r="B6" s="186" t="s">
        <v>13</v>
      </c>
      <c r="C6" s="456"/>
      <c r="D6" s="155">
        <v>12</v>
      </c>
      <c r="E6" s="154"/>
      <c r="J6"/>
    </row>
    <row r="7" spans="1:10" ht="12.75" x14ac:dyDescent="0.2">
      <c r="A7" s="468"/>
      <c r="B7" s="186" t="s">
        <v>14</v>
      </c>
      <c r="C7" s="457"/>
      <c r="D7" s="155">
        <v>9</v>
      </c>
      <c r="E7" s="154"/>
      <c r="J7"/>
    </row>
    <row r="8" spans="1:10" ht="12.75" x14ac:dyDescent="0.2">
      <c r="A8" s="468"/>
      <c r="B8" s="186" t="s">
        <v>12</v>
      </c>
      <c r="C8" s="455" t="s">
        <v>10</v>
      </c>
      <c r="D8" s="155">
        <v>14</v>
      </c>
      <c r="E8" s="154"/>
      <c r="J8"/>
    </row>
    <row r="9" spans="1:10" ht="12.75" x14ac:dyDescent="0.2">
      <c r="A9" s="468"/>
      <c r="B9" s="186" t="s">
        <v>13</v>
      </c>
      <c r="C9" s="456"/>
      <c r="D9" s="155">
        <v>8.5</v>
      </c>
      <c r="E9" s="154"/>
      <c r="J9"/>
    </row>
    <row r="10" spans="1:10" ht="12.75" x14ac:dyDescent="0.2">
      <c r="A10" s="468"/>
      <c r="B10" s="186" t="s">
        <v>14</v>
      </c>
      <c r="C10" s="457"/>
      <c r="D10" s="155">
        <v>6</v>
      </c>
      <c r="E10" s="154"/>
      <c r="J10"/>
    </row>
    <row r="11" spans="1:10" ht="12.75" x14ac:dyDescent="0.2">
      <c r="A11" s="468"/>
      <c r="B11" s="186" t="s">
        <v>12</v>
      </c>
      <c r="C11" s="455" t="s">
        <v>11</v>
      </c>
      <c r="D11" s="155">
        <v>13.5</v>
      </c>
      <c r="E11" s="154"/>
      <c r="J11"/>
    </row>
    <row r="12" spans="1:10" ht="12.75" x14ac:dyDescent="0.2">
      <c r="A12" s="468"/>
      <c r="B12" s="186" t="s">
        <v>13</v>
      </c>
      <c r="C12" s="456"/>
      <c r="D12" s="155">
        <v>7</v>
      </c>
      <c r="E12" s="154"/>
      <c r="J12"/>
    </row>
    <row r="13" spans="1:10" ht="12.75" x14ac:dyDescent="0.2">
      <c r="A13" s="469"/>
      <c r="B13" s="186" t="s">
        <v>14</v>
      </c>
      <c r="C13" s="457"/>
      <c r="D13" s="155">
        <v>5</v>
      </c>
      <c r="E13" s="154"/>
      <c r="J13"/>
    </row>
    <row r="14" spans="1:10" ht="12.75" customHeight="1" x14ac:dyDescent="0.2">
      <c r="A14" s="151"/>
      <c r="B14" s="150"/>
      <c r="C14" s="159"/>
      <c r="D14" s="160"/>
      <c r="E14" s="156"/>
      <c r="F14" s="62"/>
      <c r="G14" s="77"/>
      <c r="H14" s="59"/>
      <c r="I14" s="154"/>
      <c r="J14"/>
    </row>
    <row r="15" spans="1:10" x14ac:dyDescent="0.2">
      <c r="A15" s="157"/>
      <c r="B15" s="77"/>
      <c r="C15" s="158" t="s">
        <v>1</v>
      </c>
      <c r="D15" s="153" t="s">
        <v>15</v>
      </c>
      <c r="E15" s="154"/>
      <c r="F15" s="157"/>
      <c r="G15" s="77"/>
      <c r="H15" s="200" t="s">
        <v>1</v>
      </c>
      <c r="I15" s="153" t="s">
        <v>15</v>
      </c>
      <c r="J15"/>
    </row>
    <row r="16" spans="1:10" ht="12.75" customHeight="1" x14ac:dyDescent="0.2">
      <c r="A16" s="470" t="s">
        <v>87</v>
      </c>
      <c r="B16" s="186" t="s">
        <v>12</v>
      </c>
      <c r="C16" s="472" t="s">
        <v>8</v>
      </c>
      <c r="D16" s="155">
        <v>18</v>
      </c>
      <c r="E16" s="154"/>
      <c r="F16" s="470" t="s">
        <v>55</v>
      </c>
      <c r="G16" s="186" t="s">
        <v>12</v>
      </c>
      <c r="H16" s="472" t="s">
        <v>8</v>
      </c>
      <c r="I16" s="155">
        <v>20</v>
      </c>
      <c r="J16"/>
    </row>
    <row r="17" spans="1:10" ht="12.75" x14ac:dyDescent="0.2">
      <c r="A17" s="471"/>
      <c r="B17" s="186" t="s">
        <v>13</v>
      </c>
      <c r="C17" s="471"/>
      <c r="D17" s="155">
        <v>11</v>
      </c>
      <c r="E17" s="154"/>
      <c r="F17" s="471"/>
      <c r="G17" s="186" t="s">
        <v>13</v>
      </c>
      <c r="H17" s="471"/>
      <c r="I17" s="155">
        <v>12</v>
      </c>
      <c r="J17"/>
    </row>
    <row r="18" spans="1:10" ht="12.75" x14ac:dyDescent="0.2">
      <c r="A18" s="471"/>
      <c r="B18" s="186" t="s">
        <v>14</v>
      </c>
      <c r="C18" s="471"/>
      <c r="D18" s="155">
        <v>8</v>
      </c>
      <c r="E18" s="154"/>
      <c r="F18" s="471"/>
      <c r="G18" s="186" t="s">
        <v>14</v>
      </c>
      <c r="H18" s="471"/>
      <c r="I18" s="155">
        <v>8</v>
      </c>
      <c r="J18"/>
    </row>
    <row r="19" spans="1:10" ht="12.75" x14ac:dyDescent="0.2">
      <c r="A19" s="471"/>
      <c r="B19" s="186" t="s">
        <v>12</v>
      </c>
      <c r="C19" s="472" t="s">
        <v>9</v>
      </c>
      <c r="D19" s="155">
        <v>11</v>
      </c>
      <c r="E19" s="154"/>
      <c r="F19" s="471"/>
      <c r="G19" s="186" t="s">
        <v>12</v>
      </c>
      <c r="H19" s="472" t="s">
        <v>9</v>
      </c>
      <c r="I19" s="155">
        <v>15</v>
      </c>
      <c r="J19"/>
    </row>
    <row r="20" spans="1:10" ht="12.75" x14ac:dyDescent="0.2">
      <c r="A20" s="471"/>
      <c r="B20" s="186" t="s">
        <v>13</v>
      </c>
      <c r="C20" s="471"/>
      <c r="D20" s="155">
        <v>8.5</v>
      </c>
      <c r="E20" s="154"/>
      <c r="F20" s="471"/>
      <c r="G20" s="186" t="s">
        <v>13</v>
      </c>
      <c r="H20" s="471"/>
      <c r="I20" s="155">
        <v>7.5</v>
      </c>
      <c r="J20"/>
    </row>
    <row r="21" spans="1:10" ht="12.75" x14ac:dyDescent="0.2">
      <c r="A21" s="471"/>
      <c r="B21" s="186" t="s">
        <v>14</v>
      </c>
      <c r="C21" s="471"/>
      <c r="D21" s="155">
        <v>6.5</v>
      </c>
      <c r="E21" s="154"/>
      <c r="F21" s="471"/>
      <c r="G21" s="186" t="s">
        <v>14</v>
      </c>
      <c r="H21" s="471"/>
      <c r="I21" s="155">
        <v>5</v>
      </c>
      <c r="J21"/>
    </row>
    <row r="22" spans="1:10" ht="12.75" x14ac:dyDescent="0.2">
      <c r="A22" s="471"/>
      <c r="B22" s="186" t="s">
        <v>12</v>
      </c>
      <c r="C22" s="472" t="s">
        <v>10</v>
      </c>
      <c r="D22" s="155">
        <v>9.5</v>
      </c>
      <c r="E22" s="154"/>
      <c r="F22" s="471"/>
      <c r="G22" s="186" t="s">
        <v>12</v>
      </c>
      <c r="H22" s="472" t="s">
        <v>10</v>
      </c>
      <c r="I22" s="155">
        <v>12.5</v>
      </c>
      <c r="J22"/>
    </row>
    <row r="23" spans="1:10" ht="12.75" x14ac:dyDescent="0.2">
      <c r="A23" s="471"/>
      <c r="B23" s="186" t="s">
        <v>13</v>
      </c>
      <c r="C23" s="471"/>
      <c r="D23" s="155">
        <v>6.5</v>
      </c>
      <c r="E23" s="154"/>
      <c r="F23" s="471"/>
      <c r="G23" s="186" t="s">
        <v>13</v>
      </c>
      <c r="H23" s="471"/>
      <c r="I23" s="155">
        <v>6</v>
      </c>
      <c r="J23"/>
    </row>
    <row r="24" spans="1:10" ht="12.75" x14ac:dyDescent="0.2">
      <c r="A24" s="471"/>
      <c r="B24" s="186" t="s">
        <v>14</v>
      </c>
      <c r="C24" s="471"/>
      <c r="D24" s="155">
        <v>5</v>
      </c>
      <c r="E24" s="154"/>
      <c r="F24" s="471"/>
      <c r="G24" s="186" t="s">
        <v>14</v>
      </c>
      <c r="H24" s="471"/>
      <c r="I24" s="155">
        <v>4</v>
      </c>
      <c r="J24"/>
    </row>
    <row r="25" spans="1:10" ht="12.75" x14ac:dyDescent="0.2">
      <c r="A25" s="471"/>
      <c r="B25" s="186" t="s">
        <v>12</v>
      </c>
      <c r="C25" s="472" t="s">
        <v>11</v>
      </c>
      <c r="D25" s="155">
        <v>10</v>
      </c>
      <c r="E25" s="154"/>
      <c r="F25" s="471"/>
      <c r="G25" s="186" t="s">
        <v>12</v>
      </c>
      <c r="H25" s="472" t="s">
        <v>11</v>
      </c>
      <c r="I25" s="155">
        <v>12</v>
      </c>
      <c r="J25"/>
    </row>
    <row r="26" spans="1:10" ht="12.75" x14ac:dyDescent="0.2">
      <c r="A26" s="471"/>
      <c r="B26" s="186" t="s">
        <v>13</v>
      </c>
      <c r="C26" s="471"/>
      <c r="D26" s="155">
        <v>6</v>
      </c>
      <c r="E26" s="154"/>
      <c r="F26" s="471"/>
      <c r="G26" s="186" t="s">
        <v>13</v>
      </c>
      <c r="H26" s="471"/>
      <c r="I26" s="155">
        <v>5.5</v>
      </c>
      <c r="J26"/>
    </row>
    <row r="27" spans="1:10" ht="12.75" x14ac:dyDescent="0.2">
      <c r="A27" s="471"/>
      <c r="B27" s="186" t="s">
        <v>14</v>
      </c>
      <c r="C27" s="471"/>
      <c r="D27" s="155">
        <v>4.5</v>
      </c>
      <c r="E27" s="154"/>
      <c r="F27" s="471"/>
      <c r="G27" s="186" t="s">
        <v>14</v>
      </c>
      <c r="H27" s="471"/>
      <c r="I27" s="155">
        <v>4</v>
      </c>
      <c r="J27"/>
    </row>
    <row r="28" spans="1:10" ht="12.75" customHeight="1" x14ac:dyDescent="0.2">
      <c r="A28" s="151"/>
      <c r="B28" s="150"/>
      <c r="C28" s="150"/>
      <c r="D28" s="159"/>
      <c r="E28" s="160"/>
      <c r="F28" s="156"/>
      <c r="G28" s="150"/>
      <c r="H28" s="150"/>
      <c r="I28" s="159"/>
      <c r="J28" s="159"/>
    </row>
    <row r="29" spans="1:10" x14ac:dyDescent="0.2">
      <c r="A29" s="119"/>
      <c r="B29" s="152"/>
      <c r="C29" s="187" t="s">
        <v>1</v>
      </c>
      <c r="D29" s="153" t="s">
        <v>15</v>
      </c>
      <c r="F29" s="242"/>
      <c r="G29" s="77"/>
      <c r="H29" s="187" t="s">
        <v>1</v>
      </c>
      <c r="I29" s="153" t="s">
        <v>15</v>
      </c>
      <c r="J29"/>
    </row>
    <row r="30" spans="1:10" ht="12.75" customHeight="1" x14ac:dyDescent="0.2">
      <c r="A30" s="467" t="s">
        <v>104</v>
      </c>
      <c r="B30" s="186" t="s">
        <v>12</v>
      </c>
      <c r="C30" s="455" t="s">
        <v>8</v>
      </c>
      <c r="D30" s="155">
        <v>23</v>
      </c>
      <c r="F30" s="470" t="s">
        <v>110</v>
      </c>
      <c r="G30" s="186" t="s">
        <v>12</v>
      </c>
      <c r="H30" s="472" t="s">
        <v>8</v>
      </c>
      <c r="I30" s="155">
        <v>26</v>
      </c>
      <c r="J30"/>
    </row>
    <row r="31" spans="1:10" ht="12.75" x14ac:dyDescent="0.2">
      <c r="A31" s="468"/>
      <c r="B31" s="186" t="s">
        <v>13</v>
      </c>
      <c r="C31" s="456"/>
      <c r="D31" s="155">
        <v>18.5</v>
      </c>
      <c r="F31" s="471"/>
      <c r="G31" s="186" t="s">
        <v>13</v>
      </c>
      <c r="H31" s="471"/>
      <c r="I31" s="155">
        <v>19</v>
      </c>
      <c r="J31"/>
    </row>
    <row r="32" spans="1:10" ht="12.75" x14ac:dyDescent="0.2">
      <c r="A32" s="468"/>
      <c r="B32" s="186" t="s">
        <v>14</v>
      </c>
      <c r="C32" s="457"/>
      <c r="D32" s="155">
        <v>16.5</v>
      </c>
      <c r="F32" s="471"/>
      <c r="G32" s="186" t="s">
        <v>14</v>
      </c>
      <c r="H32" s="471"/>
      <c r="I32" s="155">
        <v>15</v>
      </c>
      <c r="J32"/>
    </row>
    <row r="33" spans="1:10" ht="12.75" x14ac:dyDescent="0.2">
      <c r="A33" s="468"/>
      <c r="B33" s="186" t="s">
        <v>12</v>
      </c>
      <c r="C33" s="455" t="s">
        <v>9</v>
      </c>
      <c r="D33" s="155">
        <v>20</v>
      </c>
      <c r="F33" s="471"/>
      <c r="G33" s="186" t="s">
        <v>12</v>
      </c>
      <c r="H33" s="472" t="s">
        <v>9</v>
      </c>
      <c r="I33" s="155">
        <v>24</v>
      </c>
      <c r="J33"/>
    </row>
    <row r="34" spans="1:10" ht="12.75" x14ac:dyDescent="0.2">
      <c r="A34" s="468"/>
      <c r="B34" s="186" t="s">
        <v>13</v>
      </c>
      <c r="C34" s="456"/>
      <c r="D34" s="155">
        <v>14</v>
      </c>
      <c r="F34" s="471"/>
      <c r="G34" s="186" t="s">
        <v>13</v>
      </c>
      <c r="H34" s="471"/>
      <c r="I34" s="155">
        <v>13</v>
      </c>
      <c r="J34"/>
    </row>
    <row r="35" spans="1:10" ht="12.75" x14ac:dyDescent="0.2">
      <c r="A35" s="468"/>
      <c r="B35" s="186" t="s">
        <v>14</v>
      </c>
      <c r="C35" s="457"/>
      <c r="D35" s="155">
        <v>11</v>
      </c>
      <c r="F35" s="471"/>
      <c r="G35" s="186" t="s">
        <v>14</v>
      </c>
      <c r="H35" s="471"/>
      <c r="I35" s="155">
        <v>10</v>
      </c>
      <c r="J35"/>
    </row>
    <row r="36" spans="1:10" ht="12.75" x14ac:dyDescent="0.2">
      <c r="A36" s="468"/>
      <c r="B36" s="186" t="s">
        <v>12</v>
      </c>
      <c r="C36" s="455" t="s">
        <v>10</v>
      </c>
      <c r="D36" s="155">
        <v>18</v>
      </c>
      <c r="F36" s="471"/>
      <c r="G36" s="186" t="s">
        <v>12</v>
      </c>
      <c r="H36" s="472" t="s">
        <v>10</v>
      </c>
      <c r="I36" s="155">
        <v>23</v>
      </c>
      <c r="J36"/>
    </row>
    <row r="37" spans="1:10" ht="12.75" x14ac:dyDescent="0.2">
      <c r="A37" s="468"/>
      <c r="B37" s="186" t="s">
        <v>13</v>
      </c>
      <c r="C37" s="456"/>
      <c r="D37" s="155">
        <v>10.5</v>
      </c>
      <c r="F37" s="471"/>
      <c r="G37" s="186" t="s">
        <v>13</v>
      </c>
      <c r="H37" s="471"/>
      <c r="I37" s="155">
        <v>12</v>
      </c>
      <c r="J37"/>
    </row>
    <row r="38" spans="1:10" ht="12.75" x14ac:dyDescent="0.2">
      <c r="A38" s="468"/>
      <c r="B38" s="186" t="s">
        <v>14</v>
      </c>
      <c r="C38" s="457"/>
      <c r="D38" s="155">
        <v>6.5</v>
      </c>
      <c r="F38" s="471"/>
      <c r="G38" s="186" t="s">
        <v>14</v>
      </c>
      <c r="H38" s="471"/>
      <c r="I38" s="155">
        <v>8</v>
      </c>
      <c r="J38"/>
    </row>
    <row r="39" spans="1:10" ht="12.75" x14ac:dyDescent="0.2">
      <c r="A39" s="468"/>
      <c r="B39" s="186" t="s">
        <v>12</v>
      </c>
      <c r="C39" s="455" t="s">
        <v>11</v>
      </c>
      <c r="D39" s="155">
        <v>19</v>
      </c>
      <c r="F39" s="471"/>
      <c r="G39" s="186" t="s">
        <v>12</v>
      </c>
      <c r="H39" s="472" t="s">
        <v>11</v>
      </c>
      <c r="I39" s="155">
        <v>25</v>
      </c>
      <c r="J39"/>
    </row>
    <row r="40" spans="1:10" ht="12.75" x14ac:dyDescent="0.2">
      <c r="A40" s="468"/>
      <c r="B40" s="186" t="s">
        <v>13</v>
      </c>
      <c r="C40" s="456"/>
      <c r="D40" s="155">
        <v>7.5</v>
      </c>
      <c r="F40" s="471"/>
      <c r="G40" s="186" t="s">
        <v>13</v>
      </c>
      <c r="H40" s="471"/>
      <c r="I40" s="155">
        <v>11</v>
      </c>
      <c r="J40"/>
    </row>
    <row r="41" spans="1:10" ht="12.75" x14ac:dyDescent="0.2">
      <c r="A41" s="469"/>
      <c r="B41" s="186" t="s">
        <v>14</v>
      </c>
      <c r="C41" s="457"/>
      <c r="D41" s="155">
        <v>6</v>
      </c>
      <c r="E41" s="216"/>
      <c r="F41" s="471"/>
      <c r="G41" s="186" t="s">
        <v>14</v>
      </c>
      <c r="H41" s="471"/>
      <c r="I41" s="155">
        <v>9</v>
      </c>
      <c r="J41"/>
    </row>
    <row r="42" spans="1:10" ht="12.75" x14ac:dyDescent="0.2">
      <c r="A42" s="71"/>
      <c r="B42" s="71"/>
      <c r="C42" s="71"/>
      <c r="D42" s="59"/>
      <c r="E42" s="60"/>
      <c r="F42" s="60"/>
    </row>
    <row r="43" spans="1:10" x14ac:dyDescent="0.2">
      <c r="A43" s="119"/>
      <c r="B43" s="152"/>
      <c r="C43" s="200" t="s">
        <v>1</v>
      </c>
      <c r="D43" s="153" t="s">
        <v>15</v>
      </c>
      <c r="E43" s="154"/>
      <c r="F43" s="119"/>
      <c r="G43" s="152"/>
      <c r="H43" s="200" t="s">
        <v>1</v>
      </c>
      <c r="I43" s="153" t="s">
        <v>15</v>
      </c>
    </row>
    <row r="44" spans="1:10" ht="12.75" customHeight="1" x14ac:dyDescent="0.2">
      <c r="A44" s="458" t="s">
        <v>163</v>
      </c>
      <c r="B44" s="186" t="s">
        <v>12</v>
      </c>
      <c r="C44" s="455" t="s">
        <v>8</v>
      </c>
      <c r="D44" s="155">
        <v>22.5</v>
      </c>
      <c r="E44" s="154"/>
      <c r="F44" s="458" t="s">
        <v>162</v>
      </c>
      <c r="G44" s="186" t="s">
        <v>12</v>
      </c>
      <c r="H44" s="455" t="s">
        <v>8</v>
      </c>
      <c r="I44" s="155">
        <v>21.5</v>
      </c>
    </row>
    <row r="45" spans="1:10" ht="12.75" x14ac:dyDescent="0.2">
      <c r="A45" s="459"/>
      <c r="B45" s="186" t="s">
        <v>13</v>
      </c>
      <c r="C45" s="456"/>
      <c r="D45" s="155">
        <v>18</v>
      </c>
      <c r="E45" s="154"/>
      <c r="F45" s="459"/>
      <c r="G45" s="186" t="s">
        <v>13</v>
      </c>
      <c r="H45" s="456"/>
      <c r="I45" s="155">
        <v>17.5</v>
      </c>
    </row>
    <row r="46" spans="1:10" ht="12.75" x14ac:dyDescent="0.2">
      <c r="A46" s="459"/>
      <c r="B46" s="186" t="s">
        <v>14</v>
      </c>
      <c r="C46" s="457"/>
      <c r="D46" s="155">
        <v>16</v>
      </c>
      <c r="E46" s="154"/>
      <c r="F46" s="459"/>
      <c r="G46" s="186" t="s">
        <v>14</v>
      </c>
      <c r="H46" s="457"/>
      <c r="I46" s="155">
        <v>15.5</v>
      </c>
    </row>
    <row r="47" spans="1:10" ht="12.75" x14ac:dyDescent="0.2">
      <c r="A47" s="459"/>
      <c r="B47" s="186" t="s">
        <v>12</v>
      </c>
      <c r="C47" s="455" t="s">
        <v>9</v>
      </c>
      <c r="D47" s="155">
        <v>19</v>
      </c>
      <c r="E47" s="154"/>
      <c r="F47" s="459"/>
      <c r="G47" s="186" t="s">
        <v>12</v>
      </c>
      <c r="H47" s="455" t="s">
        <v>9</v>
      </c>
      <c r="I47" s="155">
        <v>18.5</v>
      </c>
    </row>
    <row r="48" spans="1:10" ht="12.75" x14ac:dyDescent="0.2">
      <c r="A48" s="459"/>
      <c r="B48" s="186" t="s">
        <v>13</v>
      </c>
      <c r="C48" s="456"/>
      <c r="D48" s="155">
        <v>13.5</v>
      </c>
      <c r="E48" s="154"/>
      <c r="F48" s="459"/>
      <c r="G48" s="186" t="s">
        <v>13</v>
      </c>
      <c r="H48" s="456"/>
      <c r="I48" s="155">
        <v>13</v>
      </c>
    </row>
    <row r="49" spans="1:9" ht="12.75" x14ac:dyDescent="0.2">
      <c r="A49" s="459"/>
      <c r="B49" s="186" t="s">
        <v>14</v>
      </c>
      <c r="C49" s="457"/>
      <c r="D49" s="155">
        <v>11</v>
      </c>
      <c r="E49" s="154"/>
      <c r="F49" s="459"/>
      <c r="G49" s="186" t="s">
        <v>14</v>
      </c>
      <c r="H49" s="457"/>
      <c r="I49" s="155">
        <v>10.5</v>
      </c>
    </row>
    <row r="50" spans="1:9" ht="12.75" x14ac:dyDescent="0.2">
      <c r="A50" s="459"/>
      <c r="B50" s="186" t="s">
        <v>12</v>
      </c>
      <c r="C50" s="455" t="s">
        <v>10</v>
      </c>
      <c r="D50" s="155">
        <v>18</v>
      </c>
      <c r="E50" s="154"/>
      <c r="F50" s="459"/>
      <c r="G50" s="186" t="s">
        <v>12</v>
      </c>
      <c r="H50" s="455" t="s">
        <v>10</v>
      </c>
      <c r="I50" s="155">
        <v>17</v>
      </c>
    </row>
    <row r="51" spans="1:9" ht="12.75" x14ac:dyDescent="0.2">
      <c r="A51" s="459"/>
      <c r="B51" s="186" t="s">
        <v>13</v>
      </c>
      <c r="C51" s="456"/>
      <c r="D51" s="155">
        <v>10</v>
      </c>
      <c r="E51" s="154"/>
      <c r="F51" s="459"/>
      <c r="G51" s="186" t="s">
        <v>13</v>
      </c>
      <c r="H51" s="456"/>
      <c r="I51" s="155">
        <v>10</v>
      </c>
    </row>
    <row r="52" spans="1:9" ht="12.75" x14ac:dyDescent="0.2">
      <c r="A52" s="459"/>
      <c r="B52" s="186" t="s">
        <v>14</v>
      </c>
      <c r="C52" s="457"/>
      <c r="D52" s="155">
        <v>6.5</v>
      </c>
      <c r="E52" s="154"/>
      <c r="F52" s="459"/>
      <c r="G52" s="186" t="s">
        <v>14</v>
      </c>
      <c r="H52" s="457"/>
      <c r="I52" s="155">
        <v>6</v>
      </c>
    </row>
    <row r="53" spans="1:9" ht="12.75" x14ac:dyDescent="0.2">
      <c r="A53" s="459"/>
      <c r="B53" s="186" t="s">
        <v>12</v>
      </c>
      <c r="C53" s="455" t="s">
        <v>11</v>
      </c>
      <c r="D53" s="155">
        <v>18.5</v>
      </c>
      <c r="E53" s="154"/>
      <c r="F53" s="459"/>
      <c r="G53" s="186" t="s">
        <v>12</v>
      </c>
      <c r="H53" s="455" t="s">
        <v>11</v>
      </c>
      <c r="I53" s="155">
        <v>18</v>
      </c>
    </row>
    <row r="54" spans="1:9" ht="12.75" x14ac:dyDescent="0.2">
      <c r="A54" s="459"/>
      <c r="B54" s="186" t="s">
        <v>13</v>
      </c>
      <c r="C54" s="456"/>
      <c r="D54" s="155">
        <v>8</v>
      </c>
      <c r="E54" s="154"/>
      <c r="F54" s="459"/>
      <c r="G54" s="186" t="s">
        <v>13</v>
      </c>
      <c r="H54" s="456"/>
      <c r="I54" s="155">
        <v>7.5</v>
      </c>
    </row>
    <row r="55" spans="1:9" ht="12.75" x14ac:dyDescent="0.2">
      <c r="A55" s="460"/>
      <c r="B55" s="186" t="s">
        <v>14</v>
      </c>
      <c r="C55" s="457"/>
      <c r="D55" s="155">
        <v>6</v>
      </c>
      <c r="E55" s="154"/>
      <c r="F55" s="460"/>
      <c r="G55" s="186" t="s">
        <v>14</v>
      </c>
      <c r="H55" s="457"/>
      <c r="I55" s="155">
        <v>5.5</v>
      </c>
    </row>
    <row r="56" spans="1:9" ht="12.75" customHeight="1" x14ac:dyDescent="0.2">
      <c r="A56" s="119"/>
      <c r="B56" s="197"/>
      <c r="C56" s="159"/>
      <c r="D56" s="160"/>
      <c r="E56" s="156"/>
      <c r="F56" s="62"/>
      <c r="G56" s="77"/>
      <c r="H56" s="59"/>
      <c r="I56" s="154"/>
    </row>
    <row r="57" spans="1:9" x14ac:dyDescent="0.2">
      <c r="A57" s="119"/>
      <c r="B57" s="152"/>
      <c r="C57" s="200" t="s">
        <v>1</v>
      </c>
      <c r="D57" s="153" t="s">
        <v>15</v>
      </c>
      <c r="E57" s="154"/>
      <c r="F57" s="197"/>
      <c r="G57" s="197"/>
      <c r="H57" s="199" t="s">
        <v>1</v>
      </c>
      <c r="I57" s="339" t="s">
        <v>15</v>
      </c>
    </row>
    <row r="58" spans="1:9" ht="12.75" customHeight="1" x14ac:dyDescent="0.2">
      <c r="A58" s="467" t="s">
        <v>56</v>
      </c>
      <c r="B58" s="186" t="s">
        <v>12</v>
      </c>
      <c r="C58" s="455" t="s">
        <v>8</v>
      </c>
      <c r="D58" s="155">
        <v>18</v>
      </c>
      <c r="E58" s="154"/>
      <c r="F58" s="464" t="s">
        <v>161</v>
      </c>
      <c r="G58" s="337" t="s">
        <v>12</v>
      </c>
      <c r="H58" s="461" t="s">
        <v>8</v>
      </c>
      <c r="I58" s="338">
        <v>32</v>
      </c>
    </row>
    <row r="59" spans="1:9" ht="12.75" x14ac:dyDescent="0.2">
      <c r="A59" s="468"/>
      <c r="B59" s="186" t="s">
        <v>13</v>
      </c>
      <c r="C59" s="456"/>
      <c r="D59" s="155">
        <v>13</v>
      </c>
      <c r="E59" s="154"/>
      <c r="F59" s="465"/>
      <c r="G59" s="337" t="s">
        <v>13</v>
      </c>
      <c r="H59" s="462"/>
      <c r="I59" s="334">
        <v>18</v>
      </c>
    </row>
    <row r="60" spans="1:9" ht="12.75" x14ac:dyDescent="0.2">
      <c r="A60" s="468"/>
      <c r="B60" s="186" t="s">
        <v>14</v>
      </c>
      <c r="C60" s="457"/>
      <c r="D60" s="155">
        <v>9</v>
      </c>
      <c r="E60" s="154"/>
      <c r="F60" s="465"/>
      <c r="G60" s="337" t="s">
        <v>14</v>
      </c>
      <c r="H60" s="463"/>
      <c r="I60" s="336">
        <v>20</v>
      </c>
    </row>
    <row r="61" spans="1:9" ht="12.75" x14ac:dyDescent="0.2">
      <c r="A61" s="468"/>
      <c r="B61" s="186" t="s">
        <v>12</v>
      </c>
      <c r="C61" s="455" t="s">
        <v>9</v>
      </c>
      <c r="D61" s="155">
        <v>14</v>
      </c>
      <c r="E61" s="154"/>
      <c r="F61" s="465"/>
      <c r="G61" s="335" t="s">
        <v>12</v>
      </c>
      <c r="H61" s="461" t="s">
        <v>9</v>
      </c>
      <c r="I61" s="334">
        <v>26</v>
      </c>
    </row>
    <row r="62" spans="1:9" ht="12.75" x14ac:dyDescent="0.2">
      <c r="A62" s="468"/>
      <c r="B62" s="186" t="s">
        <v>13</v>
      </c>
      <c r="C62" s="456"/>
      <c r="D62" s="155">
        <v>8</v>
      </c>
      <c r="E62" s="154"/>
      <c r="F62" s="465"/>
      <c r="G62" s="156" t="s">
        <v>13</v>
      </c>
      <c r="H62" s="462"/>
      <c r="I62" s="336">
        <v>15</v>
      </c>
    </row>
    <row r="63" spans="1:9" ht="12.75" x14ac:dyDescent="0.2">
      <c r="A63" s="468"/>
      <c r="B63" s="186" t="s">
        <v>14</v>
      </c>
      <c r="C63" s="457"/>
      <c r="D63" s="155">
        <v>4</v>
      </c>
      <c r="E63" s="154"/>
      <c r="F63" s="465"/>
      <c r="G63" s="335" t="s">
        <v>14</v>
      </c>
      <c r="H63" s="463"/>
      <c r="I63" s="334">
        <v>17</v>
      </c>
    </row>
    <row r="64" spans="1:9" ht="12.75" x14ac:dyDescent="0.2">
      <c r="A64" s="468"/>
      <c r="B64" s="186" t="s">
        <v>12</v>
      </c>
      <c r="C64" s="455" t="s">
        <v>10</v>
      </c>
      <c r="D64" s="155">
        <v>12</v>
      </c>
      <c r="E64" s="154"/>
      <c r="F64" s="465"/>
      <c r="G64" s="156" t="s">
        <v>12</v>
      </c>
      <c r="H64" s="461" t="s">
        <v>10</v>
      </c>
      <c r="I64" s="336">
        <v>24</v>
      </c>
    </row>
    <row r="65" spans="1:9" ht="12.75" x14ac:dyDescent="0.2">
      <c r="A65" s="468"/>
      <c r="B65" s="186" t="s">
        <v>13</v>
      </c>
      <c r="C65" s="456"/>
      <c r="D65" s="155">
        <v>5</v>
      </c>
      <c r="E65" s="154"/>
      <c r="F65" s="465"/>
      <c r="G65" s="335" t="s">
        <v>13</v>
      </c>
      <c r="H65" s="462"/>
      <c r="I65" s="334">
        <v>14</v>
      </c>
    </row>
    <row r="66" spans="1:9" ht="12.75" x14ac:dyDescent="0.2">
      <c r="A66" s="468"/>
      <c r="B66" s="186" t="s">
        <v>14</v>
      </c>
      <c r="C66" s="457"/>
      <c r="D66" s="155">
        <v>3</v>
      </c>
      <c r="E66" s="154"/>
      <c r="F66" s="465"/>
      <c r="G66" s="156" t="s">
        <v>14</v>
      </c>
      <c r="H66" s="463"/>
      <c r="I66" s="336">
        <v>15</v>
      </c>
    </row>
    <row r="67" spans="1:9" ht="12.75" x14ac:dyDescent="0.2">
      <c r="A67" s="468"/>
      <c r="B67" s="186" t="s">
        <v>12</v>
      </c>
      <c r="C67" s="455" t="s">
        <v>11</v>
      </c>
      <c r="D67" s="155">
        <v>11</v>
      </c>
      <c r="E67" s="154"/>
      <c r="F67" s="465"/>
      <c r="G67" s="335" t="s">
        <v>12</v>
      </c>
      <c r="H67" s="461" t="s">
        <v>11</v>
      </c>
      <c r="I67" s="334">
        <v>26</v>
      </c>
    </row>
    <row r="68" spans="1:9" ht="12.75" x14ac:dyDescent="0.2">
      <c r="A68" s="468"/>
      <c r="B68" s="186" t="s">
        <v>13</v>
      </c>
      <c r="C68" s="456"/>
      <c r="D68" s="155">
        <v>4</v>
      </c>
      <c r="E68" s="154"/>
      <c r="F68" s="465"/>
      <c r="G68" s="156" t="s">
        <v>13</v>
      </c>
      <c r="H68" s="462"/>
      <c r="I68" s="336">
        <v>13</v>
      </c>
    </row>
    <row r="69" spans="1:9" ht="12.75" x14ac:dyDescent="0.2">
      <c r="A69" s="469"/>
      <c r="B69" s="186" t="s">
        <v>14</v>
      </c>
      <c r="C69" s="457"/>
      <c r="D69" s="155">
        <v>3</v>
      </c>
      <c r="E69" s="154"/>
      <c r="F69" s="466"/>
      <c r="G69" s="335" t="s">
        <v>14</v>
      </c>
      <c r="H69" s="198"/>
      <c r="I69" s="334">
        <v>14</v>
      </c>
    </row>
    <row r="70" spans="1:9" ht="12.75" customHeight="1" x14ac:dyDescent="0.2">
      <c r="A70" s="119"/>
      <c r="B70" s="197"/>
      <c r="C70" s="159"/>
      <c r="D70" s="160"/>
      <c r="E70" s="156"/>
      <c r="F70" s="197"/>
      <c r="G70" s="197"/>
      <c r="H70" s="159"/>
      <c r="I70" s="159"/>
    </row>
    <row r="71" spans="1:9" x14ac:dyDescent="0.2">
      <c r="A71" s="119"/>
      <c r="B71" s="152"/>
      <c r="C71" s="200" t="s">
        <v>1</v>
      </c>
      <c r="D71" s="153" t="s">
        <v>15</v>
      </c>
      <c r="E71" s="154"/>
      <c r="F71" s="119"/>
      <c r="G71" s="152"/>
      <c r="H71" s="200" t="s">
        <v>1</v>
      </c>
      <c r="I71" s="153" t="s">
        <v>15</v>
      </c>
    </row>
    <row r="72" spans="1:9" ht="12.75" x14ac:dyDescent="0.2">
      <c r="A72" s="458" t="s">
        <v>160</v>
      </c>
      <c r="B72" s="186" t="s">
        <v>12</v>
      </c>
      <c r="C72" s="455" t="s">
        <v>8</v>
      </c>
      <c r="D72" s="155">
        <v>29</v>
      </c>
      <c r="E72" s="154"/>
      <c r="F72" s="467" t="s">
        <v>159</v>
      </c>
      <c r="G72" s="186" t="s">
        <v>12</v>
      </c>
      <c r="H72" s="455" t="s">
        <v>8</v>
      </c>
      <c r="I72" s="155">
        <v>31</v>
      </c>
    </row>
    <row r="73" spans="1:9" ht="12.75" x14ac:dyDescent="0.2">
      <c r="A73" s="459"/>
      <c r="B73" s="186" t="s">
        <v>13</v>
      </c>
      <c r="C73" s="456"/>
      <c r="D73" s="155">
        <v>20</v>
      </c>
      <c r="E73" s="154"/>
      <c r="F73" s="468"/>
      <c r="G73" s="186" t="s">
        <v>13</v>
      </c>
      <c r="H73" s="456"/>
      <c r="I73" s="155">
        <v>22</v>
      </c>
    </row>
    <row r="74" spans="1:9" ht="12.75" x14ac:dyDescent="0.2">
      <c r="A74" s="459"/>
      <c r="B74" s="186" t="s">
        <v>14</v>
      </c>
      <c r="C74" s="457"/>
      <c r="D74" s="155">
        <v>18</v>
      </c>
      <c r="E74" s="154"/>
      <c r="F74" s="468"/>
      <c r="G74" s="186" t="s">
        <v>14</v>
      </c>
      <c r="H74" s="457"/>
      <c r="I74" s="155">
        <v>20</v>
      </c>
    </row>
    <row r="75" spans="1:9" ht="12.75" x14ac:dyDescent="0.2">
      <c r="A75" s="459"/>
      <c r="B75" s="186" t="s">
        <v>12</v>
      </c>
      <c r="C75" s="455" t="s">
        <v>9</v>
      </c>
      <c r="D75" s="155">
        <v>23</v>
      </c>
      <c r="E75" s="154"/>
      <c r="F75" s="468"/>
      <c r="G75" s="186" t="s">
        <v>12</v>
      </c>
      <c r="H75" s="455" t="s">
        <v>9</v>
      </c>
      <c r="I75" s="155">
        <v>25</v>
      </c>
    </row>
    <row r="76" spans="1:9" ht="12.75" x14ac:dyDescent="0.2">
      <c r="A76" s="459"/>
      <c r="B76" s="186" t="s">
        <v>13</v>
      </c>
      <c r="C76" s="456"/>
      <c r="D76" s="155">
        <v>15</v>
      </c>
      <c r="E76" s="154"/>
      <c r="F76" s="468"/>
      <c r="G76" s="186" t="s">
        <v>13</v>
      </c>
      <c r="H76" s="456"/>
      <c r="I76" s="155">
        <v>16.5</v>
      </c>
    </row>
    <row r="77" spans="1:9" ht="12.75" x14ac:dyDescent="0.2">
      <c r="A77" s="459"/>
      <c r="B77" s="186" t="s">
        <v>14</v>
      </c>
      <c r="C77" s="457"/>
      <c r="D77" s="155">
        <v>13</v>
      </c>
      <c r="E77" s="154"/>
      <c r="F77" s="468"/>
      <c r="G77" s="186" t="s">
        <v>14</v>
      </c>
      <c r="H77" s="457"/>
      <c r="I77" s="155">
        <v>14.5</v>
      </c>
    </row>
    <row r="78" spans="1:9" ht="12.75" x14ac:dyDescent="0.2">
      <c r="A78" s="459"/>
      <c r="B78" s="186" t="s">
        <v>12</v>
      </c>
      <c r="C78" s="455" t="s">
        <v>10</v>
      </c>
      <c r="D78" s="155">
        <v>20</v>
      </c>
      <c r="E78" s="154"/>
      <c r="F78" s="468"/>
      <c r="G78" s="186" t="s">
        <v>12</v>
      </c>
      <c r="H78" s="455" t="s">
        <v>10</v>
      </c>
      <c r="I78" s="155">
        <v>23</v>
      </c>
    </row>
    <row r="79" spans="1:9" ht="12.75" x14ac:dyDescent="0.2">
      <c r="A79" s="459"/>
      <c r="B79" s="186" t="s">
        <v>13</v>
      </c>
      <c r="C79" s="456"/>
      <c r="D79" s="155">
        <v>12</v>
      </c>
      <c r="E79" s="154"/>
      <c r="F79" s="468"/>
      <c r="G79" s="186" t="s">
        <v>13</v>
      </c>
      <c r="H79" s="456"/>
      <c r="I79" s="155">
        <v>13</v>
      </c>
    </row>
    <row r="80" spans="1:9" ht="12.75" customHeight="1" x14ac:dyDescent="0.2">
      <c r="A80" s="459"/>
      <c r="B80" s="186" t="s">
        <v>14</v>
      </c>
      <c r="C80" s="457"/>
      <c r="D80" s="155">
        <v>9</v>
      </c>
      <c r="E80" s="154"/>
      <c r="F80" s="468"/>
      <c r="G80" s="186" t="s">
        <v>14</v>
      </c>
      <c r="H80" s="457"/>
      <c r="I80" s="155">
        <v>10</v>
      </c>
    </row>
    <row r="81" spans="1:9" ht="12.75" x14ac:dyDescent="0.2">
      <c r="A81" s="459"/>
      <c r="B81" s="186" t="s">
        <v>12</v>
      </c>
      <c r="C81" s="455" t="s">
        <v>11</v>
      </c>
      <c r="D81" s="155">
        <v>20</v>
      </c>
      <c r="E81" s="154"/>
      <c r="F81" s="468"/>
      <c r="G81" s="186" t="s">
        <v>12</v>
      </c>
      <c r="H81" s="455" t="s">
        <v>11</v>
      </c>
      <c r="I81" s="155">
        <v>23</v>
      </c>
    </row>
    <row r="82" spans="1:9" ht="12.75" x14ac:dyDescent="0.2">
      <c r="A82" s="459"/>
      <c r="B82" s="186" t="s">
        <v>13</v>
      </c>
      <c r="C82" s="456"/>
      <c r="D82" s="155">
        <v>11</v>
      </c>
      <c r="E82" s="154"/>
      <c r="F82" s="468"/>
      <c r="G82" s="186" t="s">
        <v>13</v>
      </c>
      <c r="H82" s="456"/>
      <c r="I82" s="155">
        <v>12</v>
      </c>
    </row>
    <row r="83" spans="1:9" ht="12.75" x14ac:dyDescent="0.2">
      <c r="A83" s="460"/>
      <c r="B83" s="186" t="s">
        <v>14</v>
      </c>
      <c r="C83" s="457"/>
      <c r="D83" s="155">
        <v>8.5</v>
      </c>
      <c r="E83" s="154"/>
      <c r="F83" s="469"/>
      <c r="G83" s="186" t="s">
        <v>14</v>
      </c>
      <c r="H83" s="457"/>
      <c r="I83" s="155">
        <v>9.5</v>
      </c>
    </row>
    <row r="84" spans="1:9" x14ac:dyDescent="0.2">
      <c r="F84" s="60"/>
    </row>
    <row r="85" spans="1:9" x14ac:dyDescent="0.2">
      <c r="F85" s="60"/>
    </row>
    <row r="86" spans="1:9" x14ac:dyDescent="0.2">
      <c r="F86" s="60"/>
    </row>
    <row r="87" spans="1:9" x14ac:dyDescent="0.2">
      <c r="F87" s="60"/>
    </row>
    <row r="88" spans="1:9" x14ac:dyDescent="0.2">
      <c r="F88" s="60"/>
    </row>
    <row r="89" spans="1:9" x14ac:dyDescent="0.2">
      <c r="F89" s="60"/>
    </row>
  </sheetData>
  <mergeCells count="55">
    <mergeCell ref="F30:F41"/>
    <mergeCell ref="H30:H32"/>
    <mergeCell ref="H33:H35"/>
    <mergeCell ref="H36:H38"/>
    <mergeCell ref="H39:H41"/>
    <mergeCell ref="A30:A41"/>
    <mergeCell ref="C30:C32"/>
    <mergeCell ref="C33:C35"/>
    <mergeCell ref="C39:C41"/>
    <mergeCell ref="C36:C38"/>
    <mergeCell ref="C8:C10"/>
    <mergeCell ref="A16:A27"/>
    <mergeCell ref="C16:C18"/>
    <mergeCell ref="C19:C21"/>
    <mergeCell ref="C22:C24"/>
    <mergeCell ref="C25:C27"/>
    <mergeCell ref="A2:A13"/>
    <mergeCell ref="C2:C4"/>
    <mergeCell ref="C5:C7"/>
    <mergeCell ref="C11:C13"/>
    <mergeCell ref="F16:F27"/>
    <mergeCell ref="H16:H18"/>
    <mergeCell ref="H19:H21"/>
    <mergeCell ref="H22:H24"/>
    <mergeCell ref="H25:H27"/>
    <mergeCell ref="C81:C83"/>
    <mergeCell ref="A44:A55"/>
    <mergeCell ref="C44:C46"/>
    <mergeCell ref="C47:C49"/>
    <mergeCell ref="C53:C55"/>
    <mergeCell ref="A72:A83"/>
    <mergeCell ref="C72:C74"/>
    <mergeCell ref="C75:C77"/>
    <mergeCell ref="C78:C80"/>
    <mergeCell ref="C50:C52"/>
    <mergeCell ref="C67:C69"/>
    <mergeCell ref="C61:C63"/>
    <mergeCell ref="C64:C66"/>
    <mergeCell ref="A58:A69"/>
    <mergeCell ref="C58:C60"/>
    <mergeCell ref="H75:H77"/>
    <mergeCell ref="H78:H80"/>
    <mergeCell ref="F72:F83"/>
    <mergeCell ref="H72:H74"/>
    <mergeCell ref="H81:H83"/>
    <mergeCell ref="H58:H60"/>
    <mergeCell ref="H61:H63"/>
    <mergeCell ref="H64:H66"/>
    <mergeCell ref="H67:H68"/>
    <mergeCell ref="F58:F69"/>
    <mergeCell ref="H53:H55"/>
    <mergeCell ref="F44:F55"/>
    <mergeCell ref="H44:H46"/>
    <mergeCell ref="H47:H49"/>
    <mergeCell ref="H50:H52"/>
  </mergeCells>
  <phoneticPr fontId="0" type="noConversion"/>
  <pageMargins left="0.75" right="0.75" top="0.43" bottom="0.48" header="0.43" footer="0.47"/>
  <pageSetup paperSize="9" fitToHeight="2" orientation="landscape" horizontalDpi="4294967295" verticalDpi="300" r:id="rId1"/>
  <headerFooter alignWithMargins="0"/>
  <rowBreaks count="1" manualBreakCount="1">
    <brk id="79"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24"/>
  <sheetViews>
    <sheetView workbookViewId="0"/>
  </sheetViews>
  <sheetFormatPr defaultRowHeight="12.75" x14ac:dyDescent="0.2"/>
  <cols>
    <col min="1" max="1" width="9.140625" style="129"/>
    <col min="2" max="2" width="11.28515625" style="129" customWidth="1"/>
    <col min="3" max="3" width="18" style="148" customWidth="1"/>
    <col min="4" max="4" width="12.42578125" style="148" customWidth="1"/>
    <col min="5" max="5" width="18" style="148" customWidth="1"/>
    <col min="6" max="6" width="12.42578125" style="148" customWidth="1"/>
    <col min="7" max="7" width="18" style="148" customWidth="1"/>
    <col min="8" max="8" width="12.42578125" style="148" customWidth="1"/>
    <col min="9" max="9" width="17.42578125" style="129" customWidth="1"/>
    <col min="10" max="10" width="12.42578125" style="129" customWidth="1"/>
    <col min="11" max="16384" width="9.140625" style="129"/>
  </cols>
  <sheetData>
    <row r="1" spans="1:10" ht="24.95" customHeight="1" x14ac:dyDescent="0.2">
      <c r="A1" s="125" t="s">
        <v>31</v>
      </c>
      <c r="B1" s="126"/>
      <c r="C1" s="127"/>
      <c r="D1" s="127"/>
      <c r="E1" s="127"/>
      <c r="F1" s="127"/>
      <c r="G1" s="127"/>
      <c r="H1" s="127"/>
      <c r="I1" s="126"/>
      <c r="J1" s="128"/>
    </row>
    <row r="2" spans="1:10" ht="9.75" customHeight="1" x14ac:dyDescent="0.2">
      <c r="A2" s="130"/>
      <c r="B2" s="131"/>
      <c r="C2" s="132"/>
      <c r="D2" s="132"/>
      <c r="E2" s="132"/>
      <c r="F2" s="132"/>
      <c r="G2" s="132"/>
      <c r="H2" s="132"/>
      <c r="I2" s="131"/>
      <c r="J2" s="133"/>
    </row>
    <row r="3" spans="1:10" ht="12.75" customHeight="1" x14ac:dyDescent="0.2">
      <c r="A3" s="475" t="s">
        <v>32</v>
      </c>
      <c r="B3" s="476"/>
      <c r="C3" s="476"/>
      <c r="D3" s="476"/>
      <c r="E3" s="481" t="s">
        <v>33</v>
      </c>
      <c r="F3" s="482"/>
      <c r="G3" s="481" t="s">
        <v>74</v>
      </c>
      <c r="H3" s="476"/>
      <c r="I3" s="476"/>
      <c r="J3" s="487"/>
    </row>
    <row r="4" spans="1:10" ht="10.5" customHeight="1" x14ac:dyDescent="0.2">
      <c r="A4" s="477"/>
      <c r="B4" s="478"/>
      <c r="C4" s="478"/>
      <c r="D4" s="478"/>
      <c r="E4" s="483"/>
      <c r="F4" s="484"/>
      <c r="G4" s="483"/>
      <c r="H4" s="478"/>
      <c r="I4" s="478"/>
      <c r="J4" s="488"/>
    </row>
    <row r="5" spans="1:10" ht="11.25" customHeight="1" x14ac:dyDescent="0.2">
      <c r="A5" s="479"/>
      <c r="B5" s="480"/>
      <c r="C5" s="480"/>
      <c r="D5" s="480"/>
      <c r="E5" s="485"/>
      <c r="F5" s="486"/>
      <c r="G5" s="485"/>
      <c r="H5" s="480"/>
      <c r="I5" s="480"/>
      <c r="J5" s="489"/>
    </row>
    <row r="6" spans="1:10" ht="24.95" customHeight="1" x14ac:dyDescent="0.2">
      <c r="A6" s="473" t="s">
        <v>75</v>
      </c>
      <c r="B6" s="490"/>
      <c r="C6" s="134" t="s">
        <v>34</v>
      </c>
      <c r="D6" s="134" t="s">
        <v>76</v>
      </c>
      <c r="E6" s="134" t="s">
        <v>35</v>
      </c>
      <c r="F6" s="134" t="s">
        <v>76</v>
      </c>
      <c r="G6" s="135" t="s">
        <v>36</v>
      </c>
      <c r="H6" s="135" t="s">
        <v>76</v>
      </c>
      <c r="I6" s="135" t="s">
        <v>46</v>
      </c>
      <c r="J6" s="136" t="s">
        <v>76</v>
      </c>
    </row>
    <row r="7" spans="1:10" ht="24.95" customHeight="1" x14ac:dyDescent="0.2">
      <c r="A7" s="473" t="s">
        <v>37</v>
      </c>
      <c r="B7" s="474"/>
      <c r="C7" s="134"/>
      <c r="D7" s="134"/>
      <c r="E7" s="134"/>
      <c r="F7" s="134"/>
      <c r="G7" s="134"/>
      <c r="H7" s="134"/>
      <c r="I7" s="134"/>
      <c r="J7" s="137"/>
    </row>
    <row r="8" spans="1:10" ht="24.95" customHeight="1" x14ac:dyDescent="0.2">
      <c r="A8" s="473" t="s">
        <v>38</v>
      </c>
      <c r="B8" s="474"/>
      <c r="C8" s="134"/>
      <c r="D8" s="134"/>
      <c r="E8" s="134"/>
      <c r="F8" s="134"/>
      <c r="G8" s="134"/>
      <c r="H8" s="134"/>
      <c r="I8" s="134"/>
      <c r="J8" s="137"/>
    </row>
    <row r="9" spans="1:10" ht="24.95" customHeight="1" x14ac:dyDescent="0.2">
      <c r="A9" s="473" t="s">
        <v>39</v>
      </c>
      <c r="B9" s="474"/>
      <c r="C9" s="134"/>
      <c r="D9" s="134"/>
      <c r="E9" s="134"/>
      <c r="F9" s="134"/>
      <c r="G9" s="134"/>
      <c r="H9" s="134"/>
      <c r="I9" s="134"/>
      <c r="J9" s="137"/>
    </row>
    <row r="10" spans="1:10" ht="24.95" customHeight="1" x14ac:dyDescent="0.2">
      <c r="A10" s="473" t="s">
        <v>38</v>
      </c>
      <c r="B10" s="474"/>
      <c r="C10" s="134"/>
      <c r="D10" s="134"/>
      <c r="E10" s="134"/>
      <c r="F10" s="134"/>
      <c r="G10" s="134"/>
      <c r="H10" s="134"/>
      <c r="I10" s="134"/>
      <c r="J10" s="137"/>
    </row>
    <row r="11" spans="1:10" ht="24.95" customHeight="1" x14ac:dyDescent="0.2">
      <c r="A11" s="473" t="s">
        <v>39</v>
      </c>
      <c r="B11" s="474"/>
      <c r="C11" s="134"/>
      <c r="D11" s="134"/>
      <c r="E11" s="134"/>
      <c r="F11" s="134"/>
      <c r="G11" s="134"/>
      <c r="H11" s="134"/>
      <c r="I11" s="134"/>
      <c r="J11" s="137"/>
    </row>
    <row r="12" spans="1:10" ht="24.95" customHeight="1" x14ac:dyDescent="0.2">
      <c r="A12" s="473" t="s">
        <v>40</v>
      </c>
      <c r="B12" s="474"/>
      <c r="C12" s="134"/>
      <c r="D12" s="134"/>
      <c r="E12" s="134"/>
      <c r="F12" s="134"/>
      <c r="G12" s="134"/>
      <c r="H12" s="134"/>
      <c r="I12" s="134"/>
      <c r="J12" s="137"/>
    </row>
    <row r="13" spans="1:10" ht="24.95" customHeight="1" x14ac:dyDescent="0.2">
      <c r="A13" s="473" t="s">
        <v>41</v>
      </c>
      <c r="B13" s="474"/>
      <c r="C13" s="134"/>
      <c r="D13" s="134"/>
      <c r="E13" s="134"/>
      <c r="F13" s="134"/>
      <c r="G13" s="134"/>
      <c r="H13" s="134"/>
      <c r="I13" s="134"/>
      <c r="J13" s="137"/>
    </row>
    <row r="14" spans="1:10" ht="24.95" customHeight="1" x14ac:dyDescent="0.2">
      <c r="A14" s="473" t="s">
        <v>42</v>
      </c>
      <c r="B14" s="474"/>
      <c r="C14" s="134"/>
      <c r="D14" s="134"/>
      <c r="E14" s="134"/>
      <c r="F14" s="134"/>
      <c r="G14" s="134"/>
      <c r="H14" s="134"/>
      <c r="I14" s="134"/>
      <c r="J14" s="137"/>
    </row>
    <row r="15" spans="1:10" ht="24.95" customHeight="1" x14ac:dyDescent="0.2">
      <c r="A15" s="138"/>
      <c r="B15" s="139"/>
      <c r="C15" s="140"/>
      <c r="D15" s="140"/>
      <c r="E15" s="140"/>
      <c r="F15" s="140"/>
      <c r="G15" s="140"/>
      <c r="H15" s="140"/>
      <c r="I15" s="140"/>
      <c r="J15" s="141"/>
    </row>
    <row r="16" spans="1:10" ht="29.25" customHeight="1" x14ac:dyDescent="0.2">
      <c r="A16" s="491" t="s">
        <v>77</v>
      </c>
      <c r="B16" s="492"/>
      <c r="C16" s="134"/>
      <c r="D16" s="142"/>
      <c r="E16" s="134"/>
      <c r="F16" s="142"/>
      <c r="G16" s="134"/>
      <c r="H16" s="142"/>
      <c r="I16" s="134"/>
      <c r="J16" s="143"/>
    </row>
    <row r="17" spans="1:10" ht="31.5" customHeight="1" x14ac:dyDescent="0.2">
      <c r="A17" s="491" t="s">
        <v>78</v>
      </c>
      <c r="B17" s="492"/>
      <c r="C17" s="134"/>
      <c r="D17" s="142"/>
      <c r="E17" s="134"/>
      <c r="F17" s="142"/>
      <c r="G17" s="134"/>
      <c r="H17" s="142"/>
      <c r="I17" s="134"/>
      <c r="J17" s="143"/>
    </row>
    <row r="18" spans="1:10" ht="15" x14ac:dyDescent="0.2">
      <c r="A18" s="130"/>
      <c r="B18" s="131"/>
      <c r="C18" s="132"/>
      <c r="D18" s="132"/>
      <c r="E18" s="132"/>
      <c r="F18" s="132"/>
      <c r="G18" s="132"/>
      <c r="H18" s="132"/>
      <c r="I18" s="144"/>
      <c r="J18" s="145"/>
    </row>
    <row r="19" spans="1:10" ht="24.95" customHeight="1" x14ac:dyDescent="0.2">
      <c r="A19" s="130" t="s">
        <v>43</v>
      </c>
      <c r="B19" s="131"/>
      <c r="C19" s="132"/>
      <c r="D19" s="132"/>
      <c r="E19" s="132"/>
      <c r="F19" s="132"/>
      <c r="G19" s="132"/>
      <c r="H19" s="132"/>
      <c r="I19" s="146"/>
      <c r="J19" s="145"/>
    </row>
    <row r="20" spans="1:10" ht="24.95" customHeight="1" x14ac:dyDescent="0.2">
      <c r="A20" s="130"/>
      <c r="B20" s="131"/>
      <c r="C20" s="134" t="s">
        <v>44</v>
      </c>
      <c r="D20" s="134"/>
      <c r="E20" s="134" t="s">
        <v>44</v>
      </c>
      <c r="F20" s="134"/>
      <c r="G20" s="134" t="s">
        <v>44</v>
      </c>
      <c r="H20" s="134"/>
      <c r="I20" s="147" t="s">
        <v>44</v>
      </c>
      <c r="J20" s="134"/>
    </row>
    <row r="21" spans="1:10" ht="15" x14ac:dyDescent="0.2">
      <c r="A21" s="130"/>
      <c r="B21" s="131"/>
      <c r="C21" s="132"/>
      <c r="D21" s="132"/>
      <c r="E21" s="132"/>
      <c r="F21" s="132"/>
      <c r="G21" s="132"/>
      <c r="H21" s="132"/>
      <c r="I21" s="132"/>
      <c r="J21" s="145"/>
    </row>
    <row r="22" spans="1:10" ht="24.95" customHeight="1" x14ac:dyDescent="0.2">
      <c r="A22" s="493" t="s">
        <v>79</v>
      </c>
      <c r="B22" s="494"/>
      <c r="C22" s="494"/>
      <c r="D22" s="494"/>
      <c r="E22" s="494"/>
      <c r="F22" s="494"/>
      <c r="G22" s="494"/>
      <c r="H22" s="494"/>
      <c r="I22" s="494"/>
      <c r="J22" s="495"/>
    </row>
    <row r="23" spans="1:10" ht="24.95" customHeight="1" x14ac:dyDescent="0.2">
      <c r="A23" s="496"/>
      <c r="B23" s="497"/>
      <c r="C23" s="497"/>
      <c r="D23" s="497"/>
      <c r="E23" s="497"/>
      <c r="F23" s="497"/>
      <c r="G23" s="497"/>
      <c r="H23" s="497"/>
      <c r="I23" s="497"/>
      <c r="J23" s="498"/>
    </row>
    <row r="24" spans="1:10" ht="26.25" customHeight="1" thickBot="1" x14ac:dyDescent="0.25">
      <c r="A24" s="499"/>
      <c r="B24" s="500"/>
      <c r="C24" s="500"/>
      <c r="D24" s="500"/>
      <c r="E24" s="500"/>
      <c r="F24" s="500"/>
      <c r="G24" s="500"/>
      <c r="H24" s="500"/>
      <c r="I24" s="500"/>
      <c r="J24" s="501"/>
    </row>
  </sheetData>
  <mergeCells count="15">
    <mergeCell ref="A16:B16"/>
    <mergeCell ref="A17:B17"/>
    <mergeCell ref="A22:J24"/>
    <mergeCell ref="A9:B9"/>
    <mergeCell ref="A10:B10"/>
    <mergeCell ref="A11:B11"/>
    <mergeCell ref="A12:B12"/>
    <mergeCell ref="A13:B13"/>
    <mergeCell ref="A14:B14"/>
    <mergeCell ref="A8:B8"/>
    <mergeCell ref="A3:D5"/>
    <mergeCell ref="E3:F5"/>
    <mergeCell ref="G3:J5"/>
    <mergeCell ref="A6:B6"/>
    <mergeCell ref="A7:B7"/>
  </mergeCells>
  <pageMargins left="0.47244094488188981" right="0.11811023622047245" top="0.39370078740157483" bottom="0.55118110236220474" header="0.23622047244094491" footer="0.31496062992125984"/>
  <pageSetup paperSize="9" orientation="landscape" horizontalDpi="4294967295" verticalDpi="300" r:id="rId1"/>
  <headerFooter alignWithMargins="0">
    <oddFooter>&amp;RPIB June 2015 Version 4</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40"/>
  <sheetViews>
    <sheetView topLeftCell="A7" workbookViewId="0">
      <selection sqref="A1:J40"/>
    </sheetView>
  </sheetViews>
  <sheetFormatPr defaultRowHeight="12.75" x14ac:dyDescent="0.2"/>
  <cols>
    <col min="1" max="1" width="9.140625" style="129"/>
    <col min="2" max="2" width="11.28515625" style="129" customWidth="1"/>
    <col min="3" max="3" width="13.7109375" style="148" customWidth="1"/>
    <col min="4" max="4" width="9.7109375" style="148" customWidth="1"/>
    <col min="5" max="5" width="13.7109375" style="148" customWidth="1"/>
    <col min="6" max="6" width="9.7109375" style="148" customWidth="1"/>
    <col min="7" max="7" width="13.7109375" style="148" customWidth="1"/>
    <col min="8" max="8" width="9.7109375" style="148" customWidth="1"/>
    <col min="9" max="9" width="13.7109375" style="129" customWidth="1"/>
    <col min="10" max="10" width="9.7109375" style="129" customWidth="1"/>
    <col min="11" max="16384" width="9.140625" style="129"/>
  </cols>
  <sheetData>
    <row r="1" spans="1:10" ht="21.75" customHeight="1" x14ac:dyDescent="0.2">
      <c r="A1" s="258" t="s">
        <v>31</v>
      </c>
      <c r="B1" s="259"/>
      <c r="C1" s="260"/>
      <c r="D1" s="260"/>
      <c r="E1" s="260"/>
      <c r="F1" s="260"/>
      <c r="G1" s="260"/>
      <c r="H1" s="260"/>
      <c r="I1" s="259"/>
      <c r="J1" s="261"/>
    </row>
    <row r="2" spans="1:10" ht="8.25" customHeight="1" thickBot="1" x14ac:dyDescent="0.25">
      <c r="A2" s="130"/>
      <c r="B2" s="131"/>
      <c r="C2" s="132"/>
      <c r="D2" s="132"/>
      <c r="E2" s="132"/>
      <c r="F2" s="132"/>
      <c r="G2" s="132"/>
      <c r="H2" s="132"/>
      <c r="I2" s="131"/>
      <c r="J2" s="133"/>
    </row>
    <row r="3" spans="1:10" ht="5.25" customHeight="1" x14ac:dyDescent="0.2">
      <c r="A3" s="503" t="s">
        <v>32</v>
      </c>
      <c r="B3" s="504"/>
      <c r="C3" s="504"/>
      <c r="D3" s="504"/>
      <c r="E3" s="507" t="s">
        <v>33</v>
      </c>
      <c r="F3" s="508"/>
      <c r="G3" s="507" t="s">
        <v>74</v>
      </c>
      <c r="H3" s="504"/>
      <c r="I3" s="504"/>
      <c r="J3" s="511"/>
    </row>
    <row r="4" spans="1:10" ht="17.25" customHeight="1" x14ac:dyDescent="0.2">
      <c r="A4" s="477"/>
      <c r="B4" s="478"/>
      <c r="C4" s="478"/>
      <c r="D4" s="478"/>
      <c r="E4" s="483"/>
      <c r="F4" s="484"/>
      <c r="G4" s="483"/>
      <c r="H4" s="478"/>
      <c r="I4" s="478"/>
      <c r="J4" s="488"/>
    </row>
    <row r="5" spans="1:10" ht="3.75" customHeight="1" thickBot="1" x14ac:dyDescent="0.25">
      <c r="A5" s="505"/>
      <c r="B5" s="506"/>
      <c r="C5" s="506"/>
      <c r="D5" s="506"/>
      <c r="E5" s="509"/>
      <c r="F5" s="510"/>
      <c r="G5" s="509"/>
      <c r="H5" s="506"/>
      <c r="I5" s="506"/>
      <c r="J5" s="512"/>
    </row>
    <row r="6" spans="1:10" ht="22.5" customHeight="1" x14ac:dyDescent="0.2">
      <c r="A6" s="513" t="s">
        <v>75</v>
      </c>
      <c r="B6" s="514"/>
      <c r="C6" s="262" t="s">
        <v>34</v>
      </c>
      <c r="D6" s="263" t="s">
        <v>76</v>
      </c>
      <c r="E6" s="262" t="s">
        <v>35</v>
      </c>
      <c r="F6" s="263" t="s">
        <v>76</v>
      </c>
      <c r="G6" s="262" t="s">
        <v>36</v>
      </c>
      <c r="H6" s="263" t="s">
        <v>76</v>
      </c>
      <c r="I6" s="262" t="s">
        <v>46</v>
      </c>
      <c r="J6" s="136" t="s">
        <v>76</v>
      </c>
    </row>
    <row r="7" spans="1:10" ht="22.5" customHeight="1" x14ac:dyDescent="0.2">
      <c r="A7" s="473" t="s">
        <v>37</v>
      </c>
      <c r="B7" s="502"/>
      <c r="C7" s="264"/>
      <c r="D7" s="265"/>
      <c r="E7" s="264"/>
      <c r="F7" s="265"/>
      <c r="G7" s="264"/>
      <c r="H7" s="265"/>
      <c r="I7" s="264"/>
      <c r="J7" s="137"/>
    </row>
    <row r="8" spans="1:10" ht="22.5" customHeight="1" x14ac:dyDescent="0.2">
      <c r="A8" s="473" t="s">
        <v>38</v>
      </c>
      <c r="B8" s="502"/>
      <c r="C8" s="264"/>
      <c r="D8" s="265"/>
      <c r="E8" s="264"/>
      <c r="F8" s="265"/>
      <c r="G8" s="264"/>
      <c r="H8" s="265"/>
      <c r="I8" s="264"/>
      <c r="J8" s="137"/>
    </row>
    <row r="9" spans="1:10" ht="22.5" customHeight="1" x14ac:dyDescent="0.2">
      <c r="A9" s="473" t="s">
        <v>39</v>
      </c>
      <c r="B9" s="502"/>
      <c r="C9" s="264"/>
      <c r="D9" s="265"/>
      <c r="E9" s="264"/>
      <c r="F9" s="265"/>
      <c r="G9" s="264"/>
      <c r="H9" s="265"/>
      <c r="I9" s="264"/>
      <c r="J9" s="137"/>
    </row>
    <row r="10" spans="1:10" ht="22.5" customHeight="1" x14ac:dyDescent="0.2">
      <c r="A10" s="473" t="s">
        <v>38</v>
      </c>
      <c r="B10" s="502"/>
      <c r="C10" s="264"/>
      <c r="D10" s="265"/>
      <c r="E10" s="264"/>
      <c r="F10" s="265"/>
      <c r="G10" s="264"/>
      <c r="H10" s="265"/>
      <c r="I10" s="264"/>
      <c r="J10" s="137"/>
    </row>
    <row r="11" spans="1:10" ht="22.5" customHeight="1" x14ac:dyDescent="0.2">
      <c r="A11" s="473" t="s">
        <v>39</v>
      </c>
      <c r="B11" s="502"/>
      <c r="C11" s="264"/>
      <c r="D11" s="265"/>
      <c r="E11" s="264"/>
      <c r="F11" s="265"/>
      <c r="G11" s="264"/>
      <c r="H11" s="265"/>
      <c r="I11" s="264"/>
      <c r="J11" s="137"/>
    </row>
    <row r="12" spans="1:10" ht="22.5" customHeight="1" x14ac:dyDescent="0.2">
      <c r="A12" s="473" t="s">
        <v>38</v>
      </c>
      <c r="B12" s="502"/>
      <c r="C12" s="264"/>
      <c r="D12" s="265"/>
      <c r="E12" s="264"/>
      <c r="F12" s="265"/>
      <c r="G12" s="264"/>
      <c r="H12" s="265"/>
      <c r="I12" s="264"/>
      <c r="J12" s="137"/>
    </row>
    <row r="13" spans="1:10" ht="22.5" customHeight="1" x14ac:dyDescent="0.2">
      <c r="A13" s="473" t="s">
        <v>39</v>
      </c>
      <c r="B13" s="502"/>
      <c r="C13" s="264"/>
      <c r="D13" s="265"/>
      <c r="E13" s="264"/>
      <c r="F13" s="265"/>
      <c r="G13" s="264"/>
      <c r="H13" s="265"/>
      <c r="I13" s="264"/>
      <c r="J13" s="137"/>
    </row>
    <row r="14" spans="1:10" ht="22.5" customHeight="1" x14ac:dyDescent="0.2">
      <c r="A14" s="473" t="s">
        <v>40</v>
      </c>
      <c r="B14" s="502"/>
      <c r="C14" s="264"/>
      <c r="D14" s="265"/>
      <c r="E14" s="264"/>
      <c r="F14" s="265"/>
      <c r="G14" s="264"/>
      <c r="H14" s="265"/>
      <c r="I14" s="264"/>
      <c r="J14" s="137"/>
    </row>
    <row r="15" spans="1:10" ht="22.5" customHeight="1" x14ac:dyDescent="0.2">
      <c r="A15" s="473" t="s">
        <v>41</v>
      </c>
      <c r="B15" s="502"/>
      <c r="C15" s="264"/>
      <c r="D15" s="265"/>
      <c r="E15" s="264"/>
      <c r="F15" s="265"/>
      <c r="G15" s="264"/>
      <c r="H15" s="265"/>
      <c r="I15" s="264"/>
      <c r="J15" s="137"/>
    </row>
    <row r="16" spans="1:10" ht="22.5" customHeight="1" x14ac:dyDescent="0.2">
      <c r="A16" s="473" t="s">
        <v>42</v>
      </c>
      <c r="B16" s="502"/>
      <c r="C16" s="264"/>
      <c r="D16" s="265"/>
      <c r="E16" s="264"/>
      <c r="F16" s="265"/>
      <c r="G16" s="264"/>
      <c r="H16" s="265"/>
      <c r="I16" s="264"/>
      <c r="J16" s="137"/>
    </row>
    <row r="17" spans="1:10" ht="29.25" customHeight="1" x14ac:dyDescent="0.2">
      <c r="A17" s="491" t="s">
        <v>77</v>
      </c>
      <c r="B17" s="515"/>
      <c r="C17" s="264"/>
      <c r="D17" s="143"/>
      <c r="E17" s="264"/>
      <c r="F17" s="143"/>
      <c r="G17" s="264"/>
      <c r="H17" s="143"/>
      <c r="I17" s="264"/>
      <c r="J17" s="143"/>
    </row>
    <row r="18" spans="1:10" ht="29.25" customHeight="1" x14ac:dyDescent="0.2">
      <c r="A18" s="491" t="s">
        <v>115</v>
      </c>
      <c r="B18" s="515"/>
      <c r="C18" s="264"/>
      <c r="D18" s="143"/>
      <c r="E18" s="264"/>
      <c r="F18" s="143"/>
      <c r="G18" s="264"/>
      <c r="H18" s="143"/>
      <c r="I18" s="264"/>
      <c r="J18" s="143"/>
    </row>
    <row r="19" spans="1:10" ht="31.5" customHeight="1" thickBot="1" x14ac:dyDescent="0.25">
      <c r="A19" s="516" t="s">
        <v>78</v>
      </c>
      <c r="B19" s="517"/>
      <c r="C19" s="266"/>
      <c r="D19" s="267"/>
      <c r="E19" s="266"/>
      <c r="F19" s="267"/>
      <c r="G19" s="266"/>
      <c r="H19" s="267"/>
      <c r="I19" s="266"/>
      <c r="J19" s="267"/>
    </row>
    <row r="20" spans="1:10" ht="33.75" customHeight="1" x14ac:dyDescent="0.2">
      <c r="A20" s="518" t="s">
        <v>116</v>
      </c>
      <c r="B20" s="519"/>
      <c r="C20" s="519"/>
      <c r="D20" s="519"/>
      <c r="E20" s="519"/>
      <c r="F20" s="519"/>
      <c r="G20" s="519"/>
      <c r="H20" s="519"/>
      <c r="I20" s="519"/>
      <c r="J20" s="520"/>
    </row>
    <row r="21" spans="1:10" ht="33.75" customHeight="1" x14ac:dyDescent="0.2">
      <c r="A21" s="496"/>
      <c r="B21" s="497"/>
      <c r="C21" s="497"/>
      <c r="D21" s="497"/>
      <c r="E21" s="497"/>
      <c r="F21" s="497"/>
      <c r="G21" s="497"/>
      <c r="H21" s="497"/>
      <c r="I21" s="497"/>
      <c r="J21" s="498"/>
    </row>
    <row r="22" spans="1:10" ht="33.75" customHeight="1" thickBot="1" x14ac:dyDescent="0.25">
      <c r="A22" s="499"/>
      <c r="B22" s="500"/>
      <c r="C22" s="500"/>
      <c r="D22" s="500"/>
      <c r="E22" s="500"/>
      <c r="F22" s="500"/>
      <c r="G22" s="500"/>
      <c r="H22" s="500"/>
      <c r="I22" s="500"/>
      <c r="J22" s="501"/>
    </row>
    <row r="23" spans="1:10" ht="9.75" customHeight="1" thickBot="1" x14ac:dyDescent="0.25">
      <c r="A23" s="188"/>
      <c r="B23" s="189"/>
      <c r="C23" s="189"/>
      <c r="D23" s="189"/>
      <c r="E23" s="189"/>
      <c r="F23" s="189"/>
      <c r="G23" s="189"/>
      <c r="H23" s="189"/>
      <c r="I23" s="189"/>
      <c r="J23" s="190"/>
    </row>
    <row r="24" spans="1:10" ht="22.5" customHeight="1" x14ac:dyDescent="0.2">
      <c r="A24" s="521" t="s">
        <v>75</v>
      </c>
      <c r="B24" s="522"/>
      <c r="C24" s="268" t="s">
        <v>117</v>
      </c>
      <c r="D24" s="269" t="s">
        <v>76</v>
      </c>
      <c r="E24" s="268" t="s">
        <v>118</v>
      </c>
      <c r="F24" s="269" t="s">
        <v>76</v>
      </c>
      <c r="G24" s="268" t="s">
        <v>119</v>
      </c>
      <c r="H24" s="269" t="s">
        <v>76</v>
      </c>
      <c r="I24" s="270" t="s">
        <v>120</v>
      </c>
      <c r="J24" s="271" t="s">
        <v>76</v>
      </c>
    </row>
    <row r="25" spans="1:10" ht="22.5" customHeight="1" x14ac:dyDescent="0.2">
      <c r="A25" s="473" t="s">
        <v>37</v>
      </c>
      <c r="B25" s="502"/>
      <c r="C25" s="264"/>
      <c r="D25" s="265"/>
      <c r="E25" s="264"/>
      <c r="F25" s="265"/>
      <c r="G25" s="264"/>
      <c r="H25" s="265"/>
      <c r="I25" s="191"/>
      <c r="J25" s="137"/>
    </row>
    <row r="26" spans="1:10" ht="22.5" customHeight="1" x14ac:dyDescent="0.2">
      <c r="A26" s="473" t="s">
        <v>38</v>
      </c>
      <c r="B26" s="502"/>
      <c r="C26" s="264"/>
      <c r="D26" s="265"/>
      <c r="E26" s="264"/>
      <c r="F26" s="265"/>
      <c r="G26" s="264"/>
      <c r="H26" s="265"/>
      <c r="I26" s="191"/>
      <c r="J26" s="137"/>
    </row>
    <row r="27" spans="1:10" ht="22.5" customHeight="1" x14ac:dyDescent="0.2">
      <c r="A27" s="473" t="s">
        <v>39</v>
      </c>
      <c r="B27" s="502"/>
      <c r="C27" s="264"/>
      <c r="D27" s="265"/>
      <c r="E27" s="264"/>
      <c r="F27" s="265"/>
      <c r="G27" s="264"/>
      <c r="H27" s="265"/>
      <c r="I27" s="191"/>
      <c r="J27" s="137"/>
    </row>
    <row r="28" spans="1:10" ht="22.5" customHeight="1" x14ac:dyDescent="0.2">
      <c r="A28" s="473" t="s">
        <v>38</v>
      </c>
      <c r="B28" s="502"/>
      <c r="C28" s="264"/>
      <c r="D28" s="265"/>
      <c r="E28" s="264"/>
      <c r="F28" s="265"/>
      <c r="G28" s="264"/>
      <c r="H28" s="265"/>
      <c r="I28" s="191"/>
      <c r="J28" s="137"/>
    </row>
    <row r="29" spans="1:10" ht="22.5" customHeight="1" x14ac:dyDescent="0.2">
      <c r="A29" s="473" t="s">
        <v>39</v>
      </c>
      <c r="B29" s="502"/>
      <c r="C29" s="264"/>
      <c r="D29" s="265"/>
      <c r="E29" s="264"/>
      <c r="F29" s="265"/>
      <c r="G29" s="264"/>
      <c r="H29" s="265"/>
      <c r="I29" s="191"/>
      <c r="J29" s="137"/>
    </row>
    <row r="30" spans="1:10" ht="22.5" customHeight="1" x14ac:dyDescent="0.2">
      <c r="A30" s="473" t="s">
        <v>38</v>
      </c>
      <c r="B30" s="502"/>
      <c r="C30" s="264"/>
      <c r="D30" s="265"/>
      <c r="E30" s="264"/>
      <c r="F30" s="265"/>
      <c r="G30" s="264"/>
      <c r="H30" s="265"/>
      <c r="I30" s="191"/>
      <c r="J30" s="137"/>
    </row>
    <row r="31" spans="1:10" ht="22.5" customHeight="1" x14ac:dyDescent="0.2">
      <c r="A31" s="473" t="s">
        <v>39</v>
      </c>
      <c r="B31" s="502"/>
      <c r="C31" s="264"/>
      <c r="D31" s="265"/>
      <c r="E31" s="264"/>
      <c r="F31" s="265"/>
      <c r="G31" s="264"/>
      <c r="H31" s="265"/>
      <c r="I31" s="191"/>
      <c r="J31" s="137"/>
    </row>
    <row r="32" spans="1:10" ht="22.5" customHeight="1" x14ac:dyDescent="0.2">
      <c r="A32" s="473" t="s">
        <v>40</v>
      </c>
      <c r="B32" s="502"/>
      <c r="C32" s="264"/>
      <c r="D32" s="265"/>
      <c r="E32" s="264"/>
      <c r="F32" s="265"/>
      <c r="G32" s="264"/>
      <c r="H32" s="265"/>
      <c r="I32" s="191"/>
      <c r="J32" s="137"/>
    </row>
    <row r="33" spans="1:10" ht="22.5" customHeight="1" x14ac:dyDescent="0.2">
      <c r="A33" s="473" t="s">
        <v>41</v>
      </c>
      <c r="B33" s="502"/>
      <c r="C33" s="264"/>
      <c r="D33" s="265"/>
      <c r="E33" s="264"/>
      <c r="F33" s="265"/>
      <c r="G33" s="264"/>
      <c r="H33" s="265"/>
      <c r="I33" s="191"/>
      <c r="J33" s="137"/>
    </row>
    <row r="34" spans="1:10" ht="22.5" customHeight="1" x14ac:dyDescent="0.2">
      <c r="A34" s="473" t="s">
        <v>42</v>
      </c>
      <c r="B34" s="502"/>
      <c r="C34" s="264"/>
      <c r="D34" s="265"/>
      <c r="E34" s="264"/>
      <c r="F34" s="265"/>
      <c r="G34" s="264"/>
      <c r="H34" s="265"/>
      <c r="I34" s="191"/>
      <c r="J34" s="137"/>
    </row>
    <row r="35" spans="1:10" ht="29.25" customHeight="1" x14ac:dyDescent="0.2">
      <c r="A35" s="491" t="s">
        <v>77</v>
      </c>
      <c r="B35" s="515"/>
      <c r="C35" s="264"/>
      <c r="D35" s="143"/>
      <c r="E35" s="264"/>
      <c r="F35" s="143"/>
      <c r="G35" s="264"/>
      <c r="H35" s="143"/>
      <c r="I35" s="191"/>
      <c r="J35" s="143"/>
    </row>
    <row r="36" spans="1:10" ht="29.25" customHeight="1" x14ac:dyDescent="0.2">
      <c r="A36" s="491" t="s">
        <v>115</v>
      </c>
      <c r="B36" s="515"/>
      <c r="C36" s="264"/>
      <c r="D36" s="143"/>
      <c r="E36" s="264"/>
      <c r="F36" s="143"/>
      <c r="G36" s="264"/>
      <c r="H36" s="143"/>
      <c r="I36" s="191"/>
      <c r="J36" s="143"/>
    </row>
    <row r="37" spans="1:10" ht="31.5" customHeight="1" thickBot="1" x14ac:dyDescent="0.25">
      <c r="A37" s="523" t="s">
        <v>78</v>
      </c>
      <c r="B37" s="524"/>
      <c r="C37" s="272"/>
      <c r="D37" s="273"/>
      <c r="E37" s="272"/>
      <c r="F37" s="273"/>
      <c r="G37" s="272"/>
      <c r="H37" s="273"/>
      <c r="I37" s="274"/>
      <c r="J37" s="273"/>
    </row>
    <row r="38" spans="1:10" ht="33.75" customHeight="1" x14ac:dyDescent="0.2">
      <c r="A38" s="518" t="s">
        <v>116</v>
      </c>
      <c r="B38" s="519"/>
      <c r="C38" s="519"/>
      <c r="D38" s="519"/>
      <c r="E38" s="519"/>
      <c r="F38" s="519"/>
      <c r="G38" s="519"/>
      <c r="H38" s="519"/>
      <c r="I38" s="519"/>
      <c r="J38" s="520"/>
    </row>
    <row r="39" spans="1:10" ht="33.75" customHeight="1" x14ac:dyDescent="0.2">
      <c r="A39" s="496"/>
      <c r="B39" s="497"/>
      <c r="C39" s="497"/>
      <c r="D39" s="497"/>
      <c r="E39" s="497"/>
      <c r="F39" s="497"/>
      <c r="G39" s="497"/>
      <c r="H39" s="497"/>
      <c r="I39" s="497"/>
      <c r="J39" s="498"/>
    </row>
    <row r="40" spans="1:10" ht="33.75" customHeight="1" thickBot="1" x14ac:dyDescent="0.25">
      <c r="A40" s="499"/>
      <c r="B40" s="500"/>
      <c r="C40" s="500"/>
      <c r="D40" s="500"/>
      <c r="E40" s="500"/>
      <c r="F40" s="500"/>
      <c r="G40" s="500"/>
      <c r="H40" s="500"/>
      <c r="I40" s="500"/>
      <c r="J40" s="501"/>
    </row>
  </sheetData>
  <mergeCells count="33">
    <mergeCell ref="A36:B36"/>
    <mergeCell ref="A37:B37"/>
    <mergeCell ref="A38:J40"/>
    <mergeCell ref="A30:B30"/>
    <mergeCell ref="A31:B31"/>
    <mergeCell ref="A32:B32"/>
    <mergeCell ref="A33:B33"/>
    <mergeCell ref="A34:B34"/>
    <mergeCell ref="A35:B35"/>
    <mergeCell ref="A29:B29"/>
    <mergeCell ref="A15:B15"/>
    <mergeCell ref="A16:B16"/>
    <mergeCell ref="A17:B17"/>
    <mergeCell ref="A18:B18"/>
    <mergeCell ref="A19:B19"/>
    <mergeCell ref="A20:J22"/>
    <mergeCell ref="A24:B24"/>
    <mergeCell ref="A25:B25"/>
    <mergeCell ref="A26:B26"/>
    <mergeCell ref="A27:B27"/>
    <mergeCell ref="A28:B28"/>
    <mergeCell ref="A14:B14"/>
    <mergeCell ref="A3:D5"/>
    <mergeCell ref="E3:F5"/>
    <mergeCell ref="G3:J5"/>
    <mergeCell ref="A6:B6"/>
    <mergeCell ref="A7:B7"/>
    <mergeCell ref="A8:B8"/>
    <mergeCell ref="A9:B9"/>
    <mergeCell ref="A10:B10"/>
    <mergeCell ref="A11:B11"/>
    <mergeCell ref="A12:B12"/>
    <mergeCell ref="A13:B13"/>
  </mergeCells>
  <pageMargins left="0.47244094488188981" right="0.27559055118110237" top="0.27559055118110237" bottom="0.47244094488188981" header="0.23622047244094491" footer="0.27559055118110237"/>
  <pageSetup paperSize="9" scale="85" orientation="portrait" horizontalDpi="300" verticalDpi="300" r:id="rId1"/>
  <headerFooter alignWithMargins="0">
    <oddFooter>&amp;RPIB June 2015 Version 4</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24"/>
  <sheetViews>
    <sheetView workbookViewId="0">
      <selection sqref="A1:J24"/>
    </sheetView>
  </sheetViews>
  <sheetFormatPr defaultRowHeight="12.75" x14ac:dyDescent="0.2"/>
  <cols>
    <col min="1" max="1" width="9.140625" style="129"/>
    <col min="2" max="2" width="11.28515625" style="129" customWidth="1"/>
    <col min="3" max="3" width="18" style="148" customWidth="1"/>
    <col min="4" max="4" width="12.42578125" style="148" customWidth="1"/>
    <col min="5" max="5" width="18" style="148" customWidth="1"/>
    <col min="6" max="6" width="12.42578125" style="148" customWidth="1"/>
    <col min="7" max="7" width="18" style="148" customWidth="1"/>
    <col min="8" max="8" width="12.42578125" style="148" customWidth="1"/>
    <col min="9" max="9" width="17.42578125" style="129" customWidth="1"/>
    <col min="10" max="10" width="12.42578125" style="129" customWidth="1"/>
    <col min="11" max="16384" width="9.140625" style="129"/>
  </cols>
  <sheetData>
    <row r="1" spans="1:10" ht="24.95" customHeight="1" x14ac:dyDescent="0.2">
      <c r="A1" s="125" t="s">
        <v>45</v>
      </c>
      <c r="B1" s="126"/>
      <c r="C1" s="127"/>
      <c r="D1" s="127"/>
      <c r="E1" s="127"/>
      <c r="F1" s="127"/>
      <c r="G1" s="127"/>
      <c r="H1" s="127"/>
      <c r="I1" s="126"/>
      <c r="J1" s="128"/>
    </row>
    <row r="2" spans="1:10" ht="11.25" customHeight="1" x14ac:dyDescent="0.2">
      <c r="A2" s="130"/>
      <c r="B2" s="131"/>
      <c r="C2" s="132"/>
      <c r="D2" s="132"/>
      <c r="E2" s="132"/>
      <c r="F2" s="132"/>
      <c r="G2" s="132"/>
      <c r="H2" s="132"/>
      <c r="I2" s="131"/>
      <c r="J2" s="133"/>
    </row>
    <row r="3" spans="1:10" ht="17.25" customHeight="1" x14ac:dyDescent="0.2">
      <c r="A3" s="475" t="s">
        <v>32</v>
      </c>
      <c r="B3" s="476"/>
      <c r="C3" s="476"/>
      <c r="D3" s="476"/>
      <c r="E3" s="481" t="s">
        <v>33</v>
      </c>
      <c r="F3" s="482"/>
      <c r="G3" s="481" t="s">
        <v>74</v>
      </c>
      <c r="H3" s="476"/>
      <c r="I3" s="476"/>
      <c r="J3" s="487"/>
    </row>
    <row r="4" spans="1:10" ht="6.75" customHeight="1" x14ac:dyDescent="0.2">
      <c r="A4" s="477"/>
      <c r="B4" s="478"/>
      <c r="C4" s="478"/>
      <c r="D4" s="478"/>
      <c r="E4" s="483"/>
      <c r="F4" s="484"/>
      <c r="G4" s="483"/>
      <c r="H4" s="478"/>
      <c r="I4" s="478"/>
      <c r="J4" s="488"/>
    </row>
    <row r="5" spans="1:10" ht="12" customHeight="1" x14ac:dyDescent="0.2">
      <c r="A5" s="479"/>
      <c r="B5" s="480"/>
      <c r="C5" s="480"/>
      <c r="D5" s="480"/>
      <c r="E5" s="485"/>
      <c r="F5" s="486"/>
      <c r="G5" s="485"/>
      <c r="H5" s="480"/>
      <c r="I5" s="480"/>
      <c r="J5" s="489"/>
    </row>
    <row r="6" spans="1:10" ht="24.95" customHeight="1" x14ac:dyDescent="0.2">
      <c r="A6" s="473" t="s">
        <v>75</v>
      </c>
      <c r="B6" s="490"/>
      <c r="C6" s="134" t="s">
        <v>34</v>
      </c>
      <c r="D6" s="134" t="s">
        <v>76</v>
      </c>
      <c r="E6" s="134" t="s">
        <v>35</v>
      </c>
      <c r="F6" s="134" t="s">
        <v>76</v>
      </c>
      <c r="G6" s="135" t="s">
        <v>36</v>
      </c>
      <c r="H6" s="135" t="s">
        <v>76</v>
      </c>
      <c r="I6" s="135" t="s">
        <v>46</v>
      </c>
      <c r="J6" s="136" t="s">
        <v>76</v>
      </c>
    </row>
    <row r="7" spans="1:10" ht="24.95" customHeight="1" x14ac:dyDescent="0.2">
      <c r="A7" s="473" t="s">
        <v>80</v>
      </c>
      <c r="B7" s="474"/>
      <c r="C7" s="134"/>
      <c r="D7" s="134"/>
      <c r="E7" s="134"/>
      <c r="F7" s="134"/>
      <c r="G7" s="134"/>
      <c r="H7" s="134"/>
      <c r="I7" s="134"/>
      <c r="J7" s="137"/>
    </row>
    <row r="8" spans="1:10" ht="24.95" customHeight="1" x14ac:dyDescent="0.2">
      <c r="A8" s="473" t="s">
        <v>81</v>
      </c>
      <c r="B8" s="474"/>
      <c r="C8" s="134"/>
      <c r="D8" s="134"/>
      <c r="E8" s="134"/>
      <c r="F8" s="134"/>
      <c r="G8" s="134"/>
      <c r="H8" s="134"/>
      <c r="I8" s="134"/>
      <c r="J8" s="137"/>
    </row>
    <row r="9" spans="1:10" ht="24.95" customHeight="1" x14ac:dyDescent="0.2">
      <c r="A9" s="473" t="s">
        <v>82</v>
      </c>
      <c r="B9" s="474"/>
      <c r="C9" s="134"/>
      <c r="D9" s="134"/>
      <c r="E9" s="134"/>
      <c r="F9" s="134"/>
      <c r="G9" s="134"/>
      <c r="H9" s="134"/>
      <c r="I9" s="134"/>
      <c r="J9" s="137"/>
    </row>
    <row r="10" spans="1:10" ht="24.95" customHeight="1" x14ac:dyDescent="0.2">
      <c r="A10" s="473" t="s">
        <v>83</v>
      </c>
      <c r="B10" s="474"/>
      <c r="C10" s="134"/>
      <c r="D10" s="134"/>
      <c r="E10" s="134"/>
      <c r="F10" s="134"/>
      <c r="G10" s="134"/>
      <c r="H10" s="134"/>
      <c r="I10" s="134"/>
      <c r="J10" s="137"/>
    </row>
    <row r="11" spans="1:10" ht="24.95" customHeight="1" x14ac:dyDescent="0.2">
      <c r="A11" s="473" t="s">
        <v>84</v>
      </c>
      <c r="B11" s="474"/>
      <c r="C11" s="134"/>
      <c r="D11" s="134"/>
      <c r="E11" s="134"/>
      <c r="F11" s="134"/>
      <c r="G11" s="134"/>
      <c r="H11" s="134"/>
      <c r="I11" s="134"/>
      <c r="J11" s="137"/>
    </row>
    <row r="12" spans="1:10" ht="24.95" customHeight="1" x14ac:dyDescent="0.2">
      <c r="A12" s="473" t="s">
        <v>85</v>
      </c>
      <c r="B12" s="474"/>
      <c r="C12" s="134"/>
      <c r="D12" s="134"/>
      <c r="E12" s="134"/>
      <c r="F12" s="134"/>
      <c r="G12" s="134"/>
      <c r="H12" s="134"/>
      <c r="I12" s="134"/>
      <c r="J12" s="137"/>
    </row>
    <row r="13" spans="1:10" ht="24.95" customHeight="1" x14ac:dyDescent="0.2">
      <c r="A13" s="473" t="s">
        <v>86</v>
      </c>
      <c r="B13" s="474"/>
      <c r="C13" s="134"/>
      <c r="D13" s="134"/>
      <c r="E13" s="134"/>
      <c r="F13" s="134"/>
      <c r="G13" s="134"/>
      <c r="H13" s="134"/>
      <c r="I13" s="134"/>
      <c r="J13" s="137"/>
    </row>
    <row r="14" spans="1:10" ht="24.95" customHeight="1" x14ac:dyDescent="0.2">
      <c r="A14" s="473" t="s">
        <v>42</v>
      </c>
      <c r="B14" s="474"/>
      <c r="C14" s="134"/>
      <c r="D14" s="134"/>
      <c r="E14" s="134"/>
      <c r="F14" s="134"/>
      <c r="G14" s="134"/>
      <c r="H14" s="134"/>
      <c r="I14" s="134"/>
      <c r="J14" s="137"/>
    </row>
    <row r="15" spans="1:10" ht="24.95" customHeight="1" x14ac:dyDescent="0.2">
      <c r="A15" s="138"/>
      <c r="B15" s="139"/>
      <c r="C15" s="140"/>
      <c r="D15" s="140"/>
      <c r="E15" s="140"/>
      <c r="F15" s="140"/>
      <c r="G15" s="140"/>
      <c r="H15" s="140"/>
      <c r="I15" s="140"/>
      <c r="J15" s="141"/>
    </row>
    <row r="16" spans="1:10" ht="29.25" customHeight="1" x14ac:dyDescent="0.2">
      <c r="A16" s="491" t="s">
        <v>77</v>
      </c>
      <c r="B16" s="492"/>
      <c r="C16" s="134"/>
      <c r="D16" s="142"/>
      <c r="E16" s="134"/>
      <c r="F16" s="142"/>
      <c r="G16" s="134"/>
      <c r="H16" s="142"/>
      <c r="I16" s="134"/>
      <c r="J16" s="143"/>
    </row>
    <row r="17" spans="1:10" ht="31.5" customHeight="1" x14ac:dyDescent="0.2">
      <c r="A17" s="491" t="s">
        <v>78</v>
      </c>
      <c r="B17" s="492"/>
      <c r="C17" s="134"/>
      <c r="D17" s="142"/>
      <c r="E17" s="134"/>
      <c r="F17" s="142"/>
      <c r="G17" s="134"/>
      <c r="H17" s="142"/>
      <c r="I17" s="134"/>
      <c r="J17" s="143"/>
    </row>
    <row r="18" spans="1:10" ht="15" x14ac:dyDescent="0.2">
      <c r="A18" s="130"/>
      <c r="B18" s="131"/>
      <c r="C18" s="132"/>
      <c r="D18" s="132"/>
      <c r="E18" s="132"/>
      <c r="F18" s="132"/>
      <c r="G18" s="132"/>
      <c r="H18" s="132"/>
      <c r="I18" s="144"/>
      <c r="J18" s="145"/>
    </row>
    <row r="19" spans="1:10" ht="24.95" customHeight="1" x14ac:dyDescent="0.2">
      <c r="A19" s="130" t="s">
        <v>43</v>
      </c>
      <c r="B19" s="131"/>
      <c r="C19" s="132"/>
      <c r="D19" s="132"/>
      <c r="E19" s="132"/>
      <c r="F19" s="132"/>
      <c r="G19" s="132"/>
      <c r="H19" s="132"/>
      <c r="I19" s="146"/>
      <c r="J19" s="145"/>
    </row>
    <row r="20" spans="1:10" ht="24.95" customHeight="1" x14ac:dyDescent="0.2">
      <c r="A20" s="130"/>
      <c r="B20" s="131"/>
      <c r="C20" s="134" t="s">
        <v>44</v>
      </c>
      <c r="D20" s="134"/>
      <c r="E20" s="134" t="s">
        <v>44</v>
      </c>
      <c r="F20" s="134"/>
      <c r="G20" s="134" t="s">
        <v>44</v>
      </c>
      <c r="H20" s="134"/>
      <c r="I20" s="147" t="s">
        <v>44</v>
      </c>
      <c r="J20" s="134"/>
    </row>
    <row r="21" spans="1:10" ht="15" x14ac:dyDescent="0.2">
      <c r="A21" s="130"/>
      <c r="B21" s="131"/>
      <c r="C21" s="132"/>
      <c r="D21" s="132"/>
      <c r="E21" s="132"/>
      <c r="F21" s="132"/>
      <c r="G21" s="132"/>
      <c r="H21" s="132"/>
      <c r="I21" s="132"/>
      <c r="J21" s="145"/>
    </row>
    <row r="22" spans="1:10" ht="24.95" customHeight="1" x14ac:dyDescent="0.2">
      <c r="A22" s="493" t="s">
        <v>79</v>
      </c>
      <c r="B22" s="494"/>
      <c r="C22" s="494"/>
      <c r="D22" s="494"/>
      <c r="E22" s="494"/>
      <c r="F22" s="494"/>
      <c r="G22" s="494"/>
      <c r="H22" s="494"/>
      <c r="I22" s="494"/>
      <c r="J22" s="495"/>
    </row>
    <row r="23" spans="1:10" ht="24.95" customHeight="1" x14ac:dyDescent="0.2">
      <c r="A23" s="496"/>
      <c r="B23" s="497"/>
      <c r="C23" s="497"/>
      <c r="D23" s="497"/>
      <c r="E23" s="497"/>
      <c r="F23" s="497"/>
      <c r="G23" s="497"/>
      <c r="H23" s="497"/>
      <c r="I23" s="497"/>
      <c r="J23" s="498"/>
    </row>
    <row r="24" spans="1:10" ht="26.25" customHeight="1" thickBot="1" x14ac:dyDescent="0.25">
      <c r="A24" s="499"/>
      <c r="B24" s="500"/>
      <c r="C24" s="500"/>
      <c r="D24" s="500"/>
      <c r="E24" s="500"/>
      <c r="F24" s="500"/>
      <c r="G24" s="500"/>
      <c r="H24" s="500"/>
      <c r="I24" s="500"/>
      <c r="J24" s="501"/>
    </row>
  </sheetData>
  <mergeCells count="15">
    <mergeCell ref="A16:B16"/>
    <mergeCell ref="A17:B17"/>
    <mergeCell ref="A22:J24"/>
    <mergeCell ref="A9:B9"/>
    <mergeCell ref="A10:B10"/>
    <mergeCell ref="A11:B11"/>
    <mergeCell ref="A12:B12"/>
    <mergeCell ref="A13:B13"/>
    <mergeCell ref="A14:B14"/>
    <mergeCell ref="A8:B8"/>
    <mergeCell ref="A3:D5"/>
    <mergeCell ref="E3:F5"/>
    <mergeCell ref="G3:J5"/>
    <mergeCell ref="A6:B6"/>
    <mergeCell ref="A7:B7"/>
  </mergeCells>
  <pageMargins left="0.47244094488188981" right="0.11811023622047245" top="0.27559055118110237" bottom="0.55118110236220474" header="0.23622047244094491" footer="0.31496062992125984"/>
  <pageSetup paperSize="9" orientation="landscape" horizontalDpi="4294967295" verticalDpi="300" r:id="rId1"/>
  <headerFooter alignWithMargins="0">
    <oddFooter>&amp;RPIB June 2015 Version 4</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J36"/>
  <sheetViews>
    <sheetView workbookViewId="0">
      <selection sqref="A1:J36"/>
    </sheetView>
  </sheetViews>
  <sheetFormatPr defaultRowHeight="12.75" x14ac:dyDescent="0.2"/>
  <cols>
    <col min="1" max="1" width="9.140625" style="129"/>
    <col min="2" max="2" width="11.28515625" style="129" customWidth="1"/>
    <col min="3" max="3" width="13.7109375" style="148" customWidth="1"/>
    <col min="4" max="4" width="9.7109375" style="148" customWidth="1"/>
    <col min="5" max="5" width="13.7109375" style="148" customWidth="1"/>
    <col min="6" max="6" width="9.7109375" style="148" customWidth="1"/>
    <col min="7" max="7" width="13.7109375" style="148" customWidth="1"/>
    <col min="8" max="8" width="9.7109375" style="148" customWidth="1"/>
    <col min="9" max="9" width="13.7109375" style="129" customWidth="1"/>
    <col min="10" max="10" width="9.7109375" style="129" customWidth="1"/>
    <col min="11" max="16384" width="9.140625" style="129"/>
  </cols>
  <sheetData>
    <row r="1" spans="1:10" ht="21.75" customHeight="1" x14ac:dyDescent="0.2">
      <c r="A1" s="258" t="s">
        <v>45</v>
      </c>
      <c r="B1" s="259"/>
      <c r="C1" s="260"/>
      <c r="D1" s="260"/>
      <c r="E1" s="260"/>
      <c r="F1" s="260"/>
      <c r="G1" s="260"/>
      <c r="H1" s="260"/>
      <c r="I1" s="259"/>
      <c r="J1" s="261"/>
    </row>
    <row r="2" spans="1:10" ht="8.25" customHeight="1" thickBot="1" x14ac:dyDescent="0.25">
      <c r="A2" s="130"/>
      <c r="B2" s="131"/>
      <c r="C2" s="132"/>
      <c r="D2" s="132"/>
      <c r="E2" s="132"/>
      <c r="F2" s="132"/>
      <c r="G2" s="132"/>
      <c r="H2" s="132"/>
      <c r="I2" s="131"/>
      <c r="J2" s="133"/>
    </row>
    <row r="3" spans="1:10" ht="5.25" customHeight="1" x14ac:dyDescent="0.2">
      <c r="A3" s="503" t="s">
        <v>32</v>
      </c>
      <c r="B3" s="504"/>
      <c r="C3" s="504"/>
      <c r="D3" s="504"/>
      <c r="E3" s="507" t="s">
        <v>33</v>
      </c>
      <c r="F3" s="508"/>
      <c r="G3" s="507" t="s">
        <v>74</v>
      </c>
      <c r="H3" s="504"/>
      <c r="I3" s="504"/>
      <c r="J3" s="511"/>
    </row>
    <row r="4" spans="1:10" ht="17.25" customHeight="1" x14ac:dyDescent="0.2">
      <c r="A4" s="477"/>
      <c r="B4" s="478"/>
      <c r="C4" s="478"/>
      <c r="D4" s="478"/>
      <c r="E4" s="483"/>
      <c r="F4" s="484"/>
      <c r="G4" s="483"/>
      <c r="H4" s="478"/>
      <c r="I4" s="478"/>
      <c r="J4" s="488"/>
    </row>
    <row r="5" spans="1:10" ht="3.75" customHeight="1" thickBot="1" x14ac:dyDescent="0.25">
      <c r="A5" s="505"/>
      <c r="B5" s="506"/>
      <c r="C5" s="506"/>
      <c r="D5" s="506"/>
      <c r="E5" s="509"/>
      <c r="F5" s="510"/>
      <c r="G5" s="509"/>
      <c r="H5" s="506"/>
      <c r="I5" s="506"/>
      <c r="J5" s="512"/>
    </row>
    <row r="6" spans="1:10" ht="22.5" customHeight="1" x14ac:dyDescent="0.2">
      <c r="A6" s="513" t="s">
        <v>75</v>
      </c>
      <c r="B6" s="514"/>
      <c r="C6" s="262" t="s">
        <v>34</v>
      </c>
      <c r="D6" s="263" t="s">
        <v>76</v>
      </c>
      <c r="E6" s="262" t="s">
        <v>35</v>
      </c>
      <c r="F6" s="263" t="s">
        <v>76</v>
      </c>
      <c r="G6" s="262" t="s">
        <v>36</v>
      </c>
      <c r="H6" s="263" t="s">
        <v>76</v>
      </c>
      <c r="I6" s="262" t="s">
        <v>46</v>
      </c>
      <c r="J6" s="136" t="s">
        <v>76</v>
      </c>
    </row>
    <row r="7" spans="1:10" ht="24.75" customHeight="1" x14ac:dyDescent="0.2">
      <c r="A7" s="473" t="s">
        <v>121</v>
      </c>
      <c r="B7" s="502"/>
      <c r="C7" s="264"/>
      <c r="D7" s="265"/>
      <c r="E7" s="264"/>
      <c r="F7" s="265"/>
      <c r="G7" s="264"/>
      <c r="H7" s="265"/>
      <c r="I7" s="264"/>
      <c r="J7" s="137"/>
    </row>
    <row r="8" spans="1:10" ht="24.75" customHeight="1" x14ac:dyDescent="0.2">
      <c r="A8" s="473" t="s">
        <v>122</v>
      </c>
      <c r="B8" s="502"/>
      <c r="C8" s="264"/>
      <c r="D8" s="265"/>
      <c r="E8" s="264"/>
      <c r="F8" s="265"/>
      <c r="G8" s="264"/>
      <c r="H8" s="265"/>
      <c r="I8" s="264"/>
      <c r="J8" s="137"/>
    </row>
    <row r="9" spans="1:10" ht="24.75" customHeight="1" x14ac:dyDescent="0.2">
      <c r="A9" s="473" t="s">
        <v>121</v>
      </c>
      <c r="B9" s="502"/>
      <c r="C9" s="264"/>
      <c r="D9" s="265"/>
      <c r="E9" s="264"/>
      <c r="F9" s="265"/>
      <c r="G9" s="264"/>
      <c r="H9" s="265"/>
      <c r="I9" s="264"/>
      <c r="J9" s="137"/>
    </row>
    <row r="10" spans="1:10" ht="24.75" customHeight="1" x14ac:dyDescent="0.2">
      <c r="A10" s="473" t="s">
        <v>122</v>
      </c>
      <c r="B10" s="502"/>
      <c r="C10" s="264"/>
      <c r="D10" s="265"/>
      <c r="E10" s="264"/>
      <c r="F10" s="265"/>
      <c r="G10" s="264"/>
      <c r="H10" s="265"/>
      <c r="I10" s="264"/>
      <c r="J10" s="137"/>
    </row>
    <row r="11" spans="1:10" ht="24.75" customHeight="1" x14ac:dyDescent="0.2">
      <c r="A11" s="473" t="s">
        <v>121</v>
      </c>
      <c r="B11" s="502"/>
      <c r="C11" s="264"/>
      <c r="D11" s="265"/>
      <c r="E11" s="264"/>
      <c r="F11" s="265"/>
      <c r="G11" s="264"/>
      <c r="H11" s="265"/>
      <c r="I11" s="264"/>
      <c r="J11" s="137"/>
    </row>
    <row r="12" spans="1:10" ht="24.75" customHeight="1" x14ac:dyDescent="0.2">
      <c r="A12" s="473" t="s">
        <v>122</v>
      </c>
      <c r="B12" s="502"/>
      <c r="C12" s="264"/>
      <c r="D12" s="265"/>
      <c r="E12" s="264"/>
      <c r="F12" s="265"/>
      <c r="G12" s="264"/>
      <c r="H12" s="265"/>
      <c r="I12" s="264"/>
      <c r="J12" s="137"/>
    </row>
    <row r="13" spans="1:10" ht="24.75" customHeight="1" x14ac:dyDescent="0.2">
      <c r="A13" s="473" t="s">
        <v>121</v>
      </c>
      <c r="B13" s="502"/>
      <c r="C13" s="264"/>
      <c r="D13" s="265"/>
      <c r="E13" s="264"/>
      <c r="F13" s="265"/>
      <c r="G13" s="264"/>
      <c r="H13" s="265"/>
      <c r="I13" s="264"/>
      <c r="J13" s="137"/>
    </row>
    <row r="14" spans="1:10" ht="24.75" customHeight="1" x14ac:dyDescent="0.2">
      <c r="A14" s="473" t="s">
        <v>42</v>
      </c>
      <c r="B14" s="502"/>
      <c r="C14" s="264"/>
      <c r="D14" s="265"/>
      <c r="E14" s="264"/>
      <c r="F14" s="265"/>
      <c r="G14" s="264"/>
      <c r="H14" s="265"/>
      <c r="I14" s="264"/>
      <c r="J14" s="137"/>
    </row>
    <row r="15" spans="1:10" ht="29.25" customHeight="1" x14ac:dyDescent="0.2">
      <c r="A15" s="491" t="s">
        <v>77</v>
      </c>
      <c r="B15" s="515"/>
      <c r="C15" s="264"/>
      <c r="D15" s="143"/>
      <c r="E15" s="264"/>
      <c r="F15" s="143"/>
      <c r="G15" s="264"/>
      <c r="H15" s="143"/>
      <c r="I15" s="264"/>
      <c r="J15" s="143"/>
    </row>
    <row r="16" spans="1:10" ht="29.25" customHeight="1" x14ac:dyDescent="0.2">
      <c r="A16" s="491" t="s">
        <v>115</v>
      </c>
      <c r="B16" s="515"/>
      <c r="C16" s="264"/>
      <c r="D16" s="143"/>
      <c r="E16" s="264"/>
      <c r="F16" s="143"/>
      <c r="G16" s="264"/>
      <c r="H16" s="143"/>
      <c r="I16" s="264"/>
      <c r="J16" s="143"/>
    </row>
    <row r="17" spans="1:10" ht="30.75" customHeight="1" thickBot="1" x14ac:dyDescent="0.25">
      <c r="A17" s="516" t="s">
        <v>78</v>
      </c>
      <c r="B17" s="517"/>
      <c r="C17" s="266"/>
      <c r="D17" s="267"/>
      <c r="E17" s="266"/>
      <c r="F17" s="267"/>
      <c r="G17" s="266"/>
      <c r="H17" s="267"/>
      <c r="I17" s="266"/>
      <c r="J17" s="267"/>
    </row>
    <row r="18" spans="1:10" ht="36" customHeight="1" x14ac:dyDescent="0.2">
      <c r="A18" s="518" t="s">
        <v>116</v>
      </c>
      <c r="B18" s="519"/>
      <c r="C18" s="519"/>
      <c r="D18" s="519"/>
      <c r="E18" s="519"/>
      <c r="F18" s="519"/>
      <c r="G18" s="519"/>
      <c r="H18" s="519"/>
      <c r="I18" s="519"/>
      <c r="J18" s="520"/>
    </row>
    <row r="19" spans="1:10" ht="36" customHeight="1" x14ac:dyDescent="0.2">
      <c r="A19" s="496"/>
      <c r="B19" s="497"/>
      <c r="C19" s="497"/>
      <c r="D19" s="497"/>
      <c r="E19" s="497"/>
      <c r="F19" s="497"/>
      <c r="G19" s="497"/>
      <c r="H19" s="497"/>
      <c r="I19" s="497"/>
      <c r="J19" s="498"/>
    </row>
    <row r="20" spans="1:10" ht="36" customHeight="1" thickBot="1" x14ac:dyDescent="0.25">
      <c r="A20" s="499"/>
      <c r="B20" s="500"/>
      <c r="C20" s="500"/>
      <c r="D20" s="500"/>
      <c r="E20" s="500"/>
      <c r="F20" s="500"/>
      <c r="G20" s="500"/>
      <c r="H20" s="500"/>
      <c r="I20" s="500"/>
      <c r="J20" s="501"/>
    </row>
    <row r="21" spans="1:10" ht="9.75" customHeight="1" thickBot="1" x14ac:dyDescent="0.25">
      <c r="A21" s="188"/>
      <c r="B21" s="189"/>
      <c r="C21" s="189"/>
      <c r="D21" s="189"/>
      <c r="E21" s="189"/>
      <c r="F21" s="189"/>
      <c r="G21" s="189"/>
      <c r="H21" s="189"/>
      <c r="I21" s="189"/>
      <c r="J21" s="190"/>
    </row>
    <row r="22" spans="1:10" ht="22.5" customHeight="1" x14ac:dyDescent="0.2">
      <c r="A22" s="521" t="s">
        <v>75</v>
      </c>
      <c r="B22" s="522"/>
      <c r="C22" s="268" t="s">
        <v>117</v>
      </c>
      <c r="D22" s="269" t="s">
        <v>76</v>
      </c>
      <c r="E22" s="268" t="s">
        <v>118</v>
      </c>
      <c r="F22" s="269" t="s">
        <v>76</v>
      </c>
      <c r="G22" s="268" t="s">
        <v>119</v>
      </c>
      <c r="H22" s="269" t="s">
        <v>76</v>
      </c>
      <c r="I22" s="270" t="s">
        <v>120</v>
      </c>
      <c r="J22" s="271" t="s">
        <v>76</v>
      </c>
    </row>
    <row r="23" spans="1:10" ht="25.5" customHeight="1" x14ac:dyDescent="0.2">
      <c r="A23" s="473" t="str">
        <f>A7</f>
        <v>Windward</v>
      </c>
      <c r="B23" s="502"/>
      <c r="C23" s="264"/>
      <c r="D23" s="265"/>
      <c r="E23" s="264"/>
      <c r="F23" s="265"/>
      <c r="G23" s="264"/>
      <c r="H23" s="265"/>
      <c r="I23" s="191"/>
      <c r="J23" s="137"/>
    </row>
    <row r="24" spans="1:10" ht="25.5" customHeight="1" x14ac:dyDescent="0.2">
      <c r="A24" s="473" t="str">
        <f t="shared" ref="A24:A30" si="0">A8</f>
        <v>Leeward</v>
      </c>
      <c r="B24" s="502"/>
      <c r="C24" s="264"/>
      <c r="D24" s="265"/>
      <c r="E24" s="264"/>
      <c r="F24" s="265"/>
      <c r="G24" s="264"/>
      <c r="H24" s="265"/>
      <c r="I24" s="191"/>
      <c r="J24" s="137"/>
    </row>
    <row r="25" spans="1:10" ht="25.5" customHeight="1" x14ac:dyDescent="0.2">
      <c r="A25" s="473" t="str">
        <f t="shared" si="0"/>
        <v>Windward</v>
      </c>
      <c r="B25" s="502"/>
      <c r="C25" s="264"/>
      <c r="D25" s="265"/>
      <c r="E25" s="264"/>
      <c r="F25" s="265"/>
      <c r="G25" s="264"/>
      <c r="H25" s="265"/>
      <c r="I25" s="191"/>
      <c r="J25" s="137"/>
    </row>
    <row r="26" spans="1:10" ht="25.5" customHeight="1" x14ac:dyDescent="0.2">
      <c r="A26" s="473" t="str">
        <f t="shared" si="0"/>
        <v>Leeward</v>
      </c>
      <c r="B26" s="502"/>
      <c r="C26" s="264"/>
      <c r="D26" s="265"/>
      <c r="E26" s="264"/>
      <c r="F26" s="265"/>
      <c r="G26" s="264"/>
      <c r="H26" s="265"/>
      <c r="I26" s="191"/>
      <c r="J26" s="137"/>
    </row>
    <row r="27" spans="1:10" ht="25.5" customHeight="1" x14ac:dyDescent="0.2">
      <c r="A27" s="473" t="str">
        <f t="shared" si="0"/>
        <v>Windward</v>
      </c>
      <c r="B27" s="502"/>
      <c r="C27" s="264"/>
      <c r="D27" s="265"/>
      <c r="E27" s="264"/>
      <c r="F27" s="265"/>
      <c r="G27" s="264"/>
      <c r="H27" s="265"/>
      <c r="I27" s="191"/>
      <c r="J27" s="137"/>
    </row>
    <row r="28" spans="1:10" ht="25.5" customHeight="1" x14ac:dyDescent="0.2">
      <c r="A28" s="473" t="str">
        <f t="shared" si="0"/>
        <v>Leeward</v>
      </c>
      <c r="B28" s="502"/>
      <c r="C28" s="264"/>
      <c r="D28" s="265"/>
      <c r="E28" s="264"/>
      <c r="F28" s="265"/>
      <c r="G28" s="264"/>
      <c r="H28" s="265"/>
      <c r="I28" s="191"/>
      <c r="J28" s="137"/>
    </row>
    <row r="29" spans="1:10" ht="25.5" customHeight="1" x14ac:dyDescent="0.2">
      <c r="A29" s="473" t="str">
        <f t="shared" si="0"/>
        <v>Windward</v>
      </c>
      <c r="B29" s="502"/>
      <c r="C29" s="264"/>
      <c r="D29" s="265"/>
      <c r="E29" s="264"/>
      <c r="F29" s="265"/>
      <c r="G29" s="264"/>
      <c r="H29" s="265"/>
      <c r="I29" s="191"/>
      <c r="J29" s="137"/>
    </row>
    <row r="30" spans="1:10" ht="25.5" customHeight="1" x14ac:dyDescent="0.2">
      <c r="A30" s="473" t="str">
        <f t="shared" si="0"/>
        <v>Finish</v>
      </c>
      <c r="B30" s="502"/>
      <c r="C30" s="264"/>
      <c r="D30" s="265"/>
      <c r="E30" s="264"/>
      <c r="F30" s="265"/>
      <c r="G30" s="264"/>
      <c r="H30" s="265"/>
      <c r="I30" s="191"/>
      <c r="J30" s="137"/>
    </row>
    <row r="31" spans="1:10" ht="29.25" customHeight="1" x14ac:dyDescent="0.2">
      <c r="A31" s="491" t="s">
        <v>77</v>
      </c>
      <c r="B31" s="515"/>
      <c r="C31" s="264"/>
      <c r="D31" s="143"/>
      <c r="E31" s="264"/>
      <c r="F31" s="143"/>
      <c r="G31" s="264"/>
      <c r="H31" s="143"/>
      <c r="I31" s="191"/>
      <c r="J31" s="143"/>
    </row>
    <row r="32" spans="1:10" ht="29.25" customHeight="1" x14ac:dyDescent="0.2">
      <c r="A32" s="491" t="s">
        <v>115</v>
      </c>
      <c r="B32" s="515"/>
      <c r="C32" s="264"/>
      <c r="D32" s="143"/>
      <c r="E32" s="264"/>
      <c r="F32" s="143"/>
      <c r="G32" s="264"/>
      <c r="H32" s="143"/>
      <c r="I32" s="191"/>
      <c r="J32" s="143"/>
    </row>
    <row r="33" spans="1:10" ht="31.5" customHeight="1" thickBot="1" x14ac:dyDescent="0.25">
      <c r="A33" s="523" t="s">
        <v>78</v>
      </c>
      <c r="B33" s="524"/>
      <c r="C33" s="272"/>
      <c r="D33" s="273"/>
      <c r="E33" s="272"/>
      <c r="F33" s="273"/>
      <c r="G33" s="272"/>
      <c r="H33" s="273"/>
      <c r="I33" s="274"/>
      <c r="J33" s="273"/>
    </row>
    <row r="34" spans="1:10" ht="36" customHeight="1" x14ac:dyDescent="0.2">
      <c r="A34" s="518" t="s">
        <v>116</v>
      </c>
      <c r="B34" s="519"/>
      <c r="C34" s="519"/>
      <c r="D34" s="519"/>
      <c r="E34" s="519"/>
      <c r="F34" s="519"/>
      <c r="G34" s="519"/>
      <c r="H34" s="519"/>
      <c r="I34" s="519"/>
      <c r="J34" s="520"/>
    </row>
    <row r="35" spans="1:10" ht="36" customHeight="1" x14ac:dyDescent="0.2">
      <c r="A35" s="496"/>
      <c r="B35" s="497"/>
      <c r="C35" s="497"/>
      <c r="D35" s="497"/>
      <c r="E35" s="497"/>
      <c r="F35" s="497"/>
      <c r="G35" s="497"/>
      <c r="H35" s="497"/>
      <c r="I35" s="497"/>
      <c r="J35" s="498"/>
    </row>
    <row r="36" spans="1:10" ht="36" customHeight="1" thickBot="1" x14ac:dyDescent="0.25">
      <c r="A36" s="499"/>
      <c r="B36" s="500"/>
      <c r="C36" s="500"/>
      <c r="D36" s="500"/>
      <c r="E36" s="500"/>
      <c r="F36" s="500"/>
      <c r="G36" s="500"/>
      <c r="H36" s="500"/>
      <c r="I36" s="500"/>
      <c r="J36" s="501"/>
    </row>
  </sheetData>
  <mergeCells count="29">
    <mergeCell ref="A30:B30"/>
    <mergeCell ref="A31:B31"/>
    <mergeCell ref="A32:B32"/>
    <mergeCell ref="A33:B33"/>
    <mergeCell ref="A34:J36"/>
    <mergeCell ref="A29:B29"/>
    <mergeCell ref="A15:B15"/>
    <mergeCell ref="A16:B16"/>
    <mergeCell ref="A17:B17"/>
    <mergeCell ref="A18:J20"/>
    <mergeCell ref="A22:B22"/>
    <mergeCell ref="A23:B23"/>
    <mergeCell ref="A24:B24"/>
    <mergeCell ref="A25:B25"/>
    <mergeCell ref="A26:B26"/>
    <mergeCell ref="A27:B27"/>
    <mergeCell ref="A28:B28"/>
    <mergeCell ref="A14:B14"/>
    <mergeCell ref="A3:D5"/>
    <mergeCell ref="E3:F5"/>
    <mergeCell ref="G3:J5"/>
    <mergeCell ref="A6:B6"/>
    <mergeCell ref="A7:B7"/>
    <mergeCell ref="A8:B8"/>
    <mergeCell ref="A9:B9"/>
    <mergeCell ref="A10:B10"/>
    <mergeCell ref="A11:B11"/>
    <mergeCell ref="A12:B12"/>
    <mergeCell ref="A13:B13"/>
  </mergeCells>
  <pageMargins left="0.47244094488188981" right="0.23622047244094491" top="0.27559055118110237" bottom="0.55118110236220474" header="0.23622047244094491" footer="0.31496062992125984"/>
  <pageSetup paperSize="9" scale="86" orientation="portrait" horizontalDpi="300" verticalDpi="300" r:id="rId1"/>
  <headerFooter alignWithMargins="0">
    <oddFooter>&amp;RPIB June 2015 Version 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Y55"/>
  <sheetViews>
    <sheetView zoomScaleNormal="100" workbookViewId="0">
      <selection activeCell="M1" sqref="M1:Y4"/>
    </sheetView>
  </sheetViews>
  <sheetFormatPr defaultRowHeight="12.75" x14ac:dyDescent="0.2"/>
  <cols>
    <col min="1" max="1" width="2.5703125" customWidth="1"/>
    <col min="2" max="4" width="12.42578125" customWidth="1"/>
    <col min="5" max="5" width="11.140625" customWidth="1"/>
    <col min="6" max="25" width="6.5703125" customWidth="1"/>
  </cols>
  <sheetData>
    <row r="1" spans="2:25" s="150" customFormat="1" ht="20.100000000000001" customHeight="1" x14ac:dyDescent="0.2">
      <c r="B1" s="114" t="s">
        <v>0</v>
      </c>
      <c r="C1" s="114"/>
      <c r="D1" s="114"/>
      <c r="E1" s="6"/>
      <c r="F1" s="6"/>
      <c r="G1" s="6"/>
      <c r="H1" s="6"/>
      <c r="I1" s="6"/>
      <c r="J1" s="6"/>
      <c r="K1" s="6"/>
      <c r="L1" s="6"/>
      <c r="M1" s="389" t="s">
        <v>140</v>
      </c>
      <c r="N1" s="390"/>
      <c r="O1" s="390"/>
      <c r="P1" s="390"/>
      <c r="Q1" s="390"/>
      <c r="R1" s="390"/>
      <c r="S1" s="390"/>
      <c r="T1" s="390"/>
      <c r="U1" s="390"/>
      <c r="V1" s="390"/>
      <c r="W1" s="390"/>
      <c r="X1" s="390"/>
      <c r="Y1" s="390"/>
    </row>
    <row r="2" spans="2:25" s="150" customFormat="1" ht="20.100000000000001" customHeight="1" x14ac:dyDescent="0.2">
      <c r="B2" s="115">
        <v>420</v>
      </c>
      <c r="C2" s="115"/>
      <c r="D2" s="115"/>
      <c r="E2" s="6"/>
      <c r="H2" s="6"/>
      <c r="I2" s="6"/>
      <c r="J2" s="116"/>
      <c r="K2" s="6"/>
      <c r="M2" s="390"/>
      <c r="N2" s="390"/>
      <c r="O2" s="390"/>
      <c r="P2" s="390"/>
      <c r="Q2" s="390"/>
      <c r="R2" s="390"/>
      <c r="S2" s="390"/>
      <c r="T2" s="390"/>
      <c r="U2" s="390"/>
      <c r="V2" s="390"/>
      <c r="W2" s="390"/>
      <c r="X2" s="390"/>
      <c r="Y2" s="390"/>
    </row>
    <row r="3" spans="2:25" s="119" customFormat="1" ht="20.100000000000001" customHeight="1" x14ac:dyDescent="0.2">
      <c r="B3" s="116"/>
      <c r="C3" s="116"/>
      <c r="D3" s="116"/>
      <c r="E3" s="116"/>
      <c r="F3" s="116"/>
      <c r="G3" s="116" t="s">
        <v>139</v>
      </c>
      <c r="H3" s="116"/>
      <c r="I3" s="172"/>
      <c r="J3" s="116"/>
      <c r="K3" s="116"/>
      <c r="M3" s="390"/>
      <c r="N3" s="390"/>
      <c r="O3" s="390"/>
      <c r="P3" s="390"/>
      <c r="Q3" s="390"/>
      <c r="R3" s="390"/>
      <c r="S3" s="390"/>
      <c r="T3" s="390"/>
      <c r="U3" s="390"/>
      <c r="V3" s="390"/>
      <c r="W3" s="390"/>
      <c r="X3" s="390"/>
      <c r="Y3" s="390"/>
    </row>
    <row r="4" spans="2:25" s="150" customFormat="1" ht="20.100000000000001" customHeight="1" x14ac:dyDescent="0.2">
      <c r="B4" s="114"/>
      <c r="C4" s="114"/>
      <c r="D4" s="114"/>
      <c r="E4" s="117"/>
      <c r="F4" s="25"/>
      <c r="G4" s="118" t="s">
        <v>27</v>
      </c>
      <c r="H4" s="116"/>
      <c r="I4" s="163">
        <v>45</v>
      </c>
      <c r="J4" s="116" t="s">
        <v>50</v>
      </c>
      <c r="M4" s="390"/>
      <c r="N4" s="390"/>
      <c r="O4" s="390"/>
      <c r="P4" s="390"/>
      <c r="Q4" s="390"/>
      <c r="R4" s="390"/>
      <c r="S4" s="390"/>
      <c r="T4" s="390"/>
      <c r="U4" s="390"/>
      <c r="V4" s="390"/>
      <c r="W4" s="390"/>
      <c r="X4" s="390"/>
      <c r="Y4" s="390"/>
    </row>
    <row r="5" spans="2:25" ht="20.100000000000001" customHeight="1" thickBot="1" x14ac:dyDescent="0.25">
      <c r="B5" s="6"/>
      <c r="C5" s="6"/>
      <c r="D5" s="6"/>
      <c r="E5" s="25"/>
      <c r="F5" s="25"/>
      <c r="G5" s="25"/>
      <c r="H5" s="25"/>
      <c r="I5" s="25"/>
      <c r="J5" s="5"/>
      <c r="K5" s="5"/>
      <c r="L5" s="5"/>
      <c r="M5" s="5"/>
      <c r="N5" s="5"/>
      <c r="O5" s="5"/>
      <c r="P5" s="5"/>
      <c r="Q5" s="5"/>
      <c r="R5" s="10"/>
      <c r="S5" s="10"/>
      <c r="T5" s="10"/>
      <c r="U5" s="10"/>
      <c r="V5" s="10"/>
      <c r="W5" s="11"/>
      <c r="X5" s="11"/>
      <c r="Y5" s="6"/>
    </row>
    <row r="6" spans="2:25" ht="20.100000000000001" customHeight="1" x14ac:dyDescent="0.2">
      <c r="B6" s="375" t="s">
        <v>1</v>
      </c>
      <c r="C6" s="391"/>
      <c r="D6" s="391"/>
      <c r="E6" s="376"/>
      <c r="F6" s="377" t="s">
        <v>17</v>
      </c>
      <c r="G6" s="378"/>
      <c r="H6" s="378"/>
      <c r="I6" s="379"/>
      <c r="J6" s="380"/>
      <c r="K6" s="371" t="s">
        <v>16</v>
      </c>
      <c r="L6" s="372"/>
      <c r="M6" s="372"/>
      <c r="N6" s="373"/>
      <c r="O6" s="374"/>
      <c r="P6" s="360" t="s">
        <v>18</v>
      </c>
      <c r="Q6" s="361"/>
      <c r="R6" s="361"/>
      <c r="S6" s="362"/>
      <c r="T6" s="363"/>
      <c r="U6" s="364" t="s">
        <v>19</v>
      </c>
      <c r="V6" s="361"/>
      <c r="W6" s="361"/>
      <c r="X6" s="362"/>
      <c r="Y6" s="363"/>
    </row>
    <row r="7" spans="2:25" ht="20.100000000000001" customHeight="1" x14ac:dyDescent="0.2">
      <c r="B7" s="384" t="s">
        <v>2</v>
      </c>
      <c r="C7" s="392"/>
      <c r="D7" s="392"/>
      <c r="E7" s="382"/>
      <c r="F7" s="36">
        <f>Speeds!D2</f>
        <v>21</v>
      </c>
      <c r="G7" s="358" t="s">
        <v>21</v>
      </c>
      <c r="H7" s="359"/>
      <c r="I7" s="387" t="s">
        <v>97</v>
      </c>
      <c r="J7" s="381" t="s">
        <v>23</v>
      </c>
      <c r="K7" s="19">
        <f>Speeds!D5</f>
        <v>17</v>
      </c>
      <c r="L7" s="358" t="s">
        <v>21</v>
      </c>
      <c r="M7" s="359"/>
      <c r="N7" s="365" t="str">
        <f>I7</f>
        <v>Up Time (mins after Leg 1)</v>
      </c>
      <c r="O7" s="355" t="s">
        <v>23</v>
      </c>
      <c r="P7" s="9">
        <f>Speeds!D8</f>
        <v>14</v>
      </c>
      <c r="Q7" s="358" t="s">
        <v>21</v>
      </c>
      <c r="R7" s="359"/>
      <c r="S7" s="365" t="str">
        <f>I7</f>
        <v>Up Time (mins after Leg 1)</v>
      </c>
      <c r="T7" s="355" t="s">
        <v>23</v>
      </c>
      <c r="U7" s="9">
        <f>Speeds!D11</f>
        <v>13.5</v>
      </c>
      <c r="V7" s="358" t="s">
        <v>21</v>
      </c>
      <c r="W7" s="359"/>
      <c r="X7" s="365" t="str">
        <f>I7</f>
        <v>Up Time (mins after Leg 1)</v>
      </c>
      <c r="Y7" s="355" t="s">
        <v>23</v>
      </c>
    </row>
    <row r="8" spans="2:25" ht="20.100000000000001" customHeight="1" x14ac:dyDescent="0.2">
      <c r="B8" s="384" t="s">
        <v>3</v>
      </c>
      <c r="C8" s="392"/>
      <c r="D8" s="392"/>
      <c r="E8" s="382"/>
      <c r="F8" s="22">
        <f>Speeds!D3</f>
        <v>18</v>
      </c>
      <c r="G8" s="385" t="s">
        <v>21</v>
      </c>
      <c r="H8" s="386"/>
      <c r="I8" s="388"/>
      <c r="J8" s="382"/>
      <c r="K8" s="19">
        <f>Speeds!D6</f>
        <v>12</v>
      </c>
      <c r="L8" s="367" t="s">
        <v>21</v>
      </c>
      <c r="M8" s="368"/>
      <c r="N8" s="366"/>
      <c r="O8" s="356"/>
      <c r="P8" s="9">
        <f>Speeds!D9</f>
        <v>8.5</v>
      </c>
      <c r="Q8" s="367" t="s">
        <v>21</v>
      </c>
      <c r="R8" s="368"/>
      <c r="S8" s="366"/>
      <c r="T8" s="356"/>
      <c r="U8" s="9">
        <f>Speeds!D12</f>
        <v>7</v>
      </c>
      <c r="V8" s="367" t="s">
        <v>21</v>
      </c>
      <c r="W8" s="368"/>
      <c r="X8" s="366"/>
      <c r="Y8" s="356"/>
    </row>
    <row r="9" spans="2:25" ht="20.100000000000001" customHeight="1" thickBot="1" x14ac:dyDescent="0.25">
      <c r="B9" s="393" t="s">
        <v>4</v>
      </c>
      <c r="C9" s="394"/>
      <c r="D9" s="394"/>
      <c r="E9" s="395"/>
      <c r="F9" s="22">
        <f>Speeds!D4</f>
        <v>13</v>
      </c>
      <c r="G9" s="385" t="s">
        <v>21</v>
      </c>
      <c r="H9" s="386"/>
      <c r="I9" s="388"/>
      <c r="J9" s="382"/>
      <c r="K9" s="19">
        <f>Speeds!D7</f>
        <v>9</v>
      </c>
      <c r="L9" s="369" t="s">
        <v>21</v>
      </c>
      <c r="M9" s="370"/>
      <c r="N9" s="366"/>
      <c r="O9" s="356"/>
      <c r="P9" s="9">
        <f>Speeds!D10</f>
        <v>6</v>
      </c>
      <c r="Q9" s="369" t="s">
        <v>21</v>
      </c>
      <c r="R9" s="370"/>
      <c r="S9" s="366"/>
      <c r="T9" s="356"/>
      <c r="U9" s="19">
        <f>Speeds!D13</f>
        <v>5</v>
      </c>
      <c r="V9" s="369" t="s">
        <v>21</v>
      </c>
      <c r="W9" s="370"/>
      <c r="X9" s="366"/>
      <c r="Y9" s="356"/>
    </row>
    <row r="10" spans="2:25" ht="30" customHeight="1" thickBot="1" x14ac:dyDescent="0.25">
      <c r="B10" s="296" t="s">
        <v>95</v>
      </c>
      <c r="C10" s="297" t="s">
        <v>128</v>
      </c>
      <c r="D10" s="297" t="s">
        <v>96</v>
      </c>
      <c r="E10" s="305" t="s">
        <v>130</v>
      </c>
      <c r="F10" s="123" t="s">
        <v>70</v>
      </c>
      <c r="G10" s="122" t="s">
        <v>71</v>
      </c>
      <c r="H10" s="122" t="s">
        <v>72</v>
      </c>
      <c r="I10" s="388"/>
      <c r="J10" s="383"/>
      <c r="K10" s="123" t="s">
        <v>70</v>
      </c>
      <c r="L10" s="122" t="s">
        <v>71</v>
      </c>
      <c r="M10" s="122" t="s">
        <v>72</v>
      </c>
      <c r="N10" s="366"/>
      <c r="O10" s="357"/>
      <c r="P10" s="123" t="s">
        <v>70</v>
      </c>
      <c r="Q10" s="122" t="s">
        <v>71</v>
      </c>
      <c r="R10" s="122" t="s">
        <v>72</v>
      </c>
      <c r="S10" s="366"/>
      <c r="T10" s="357"/>
      <c r="U10" s="123" t="s">
        <v>70</v>
      </c>
      <c r="V10" s="122" t="s">
        <v>71</v>
      </c>
      <c r="W10" s="122" t="s">
        <v>72</v>
      </c>
      <c r="X10" s="366"/>
      <c r="Y10" s="357"/>
    </row>
    <row r="11" spans="2:25" s="150" customFormat="1" ht="20.100000000000001" customHeight="1" x14ac:dyDescent="0.2">
      <c r="B11" s="174">
        <v>0.4</v>
      </c>
      <c r="C11" s="239">
        <f>MROUND(B11*1852,5)</f>
        <v>740</v>
      </c>
      <c r="D11" s="298">
        <f>B11*0.75</f>
        <v>0.30000000000000004</v>
      </c>
      <c r="E11" s="293">
        <f>MROUND(D11*1852,5)</f>
        <v>555</v>
      </c>
      <c r="F11" s="39">
        <f>$B11*$F$7+J11+I11+F32+J11+H32</f>
        <v>32.468000000000004</v>
      </c>
      <c r="G11" s="40">
        <f t="shared" ref="G11" si="0">F11+I11+J11</f>
        <v>44.167999999999999</v>
      </c>
      <c r="H11" s="40">
        <f t="shared" ref="H11" si="1">G11+I11+J11</f>
        <v>55.868000000000002</v>
      </c>
      <c r="I11" s="40">
        <f>D11*$F$7</f>
        <v>6.3000000000000007</v>
      </c>
      <c r="J11" s="41">
        <f>D11*$F$8</f>
        <v>5.4</v>
      </c>
      <c r="K11" s="39">
        <f>B11*$K$7+O11+N11+I32+O11+K32</f>
        <v>23.924000000000003</v>
      </c>
      <c r="L11" s="40">
        <f t="shared" ref="L11" si="2">K11+N11+O11</f>
        <v>32.624000000000002</v>
      </c>
      <c r="M11" s="40">
        <f t="shared" ref="M11" si="3">L11+N11+O11</f>
        <v>41.324000000000005</v>
      </c>
      <c r="N11" s="40">
        <f>D11*$K$7</f>
        <v>5.1000000000000005</v>
      </c>
      <c r="O11" s="41">
        <f>D11*$K$8</f>
        <v>3.6000000000000005</v>
      </c>
      <c r="P11" s="39">
        <f>B11*$P$7+T11+S11+L32+T11+N32</f>
        <v>18.116000000000003</v>
      </c>
      <c r="Q11" s="40">
        <f t="shared" ref="Q11" si="4">P11+S11+T11</f>
        <v>24.866000000000003</v>
      </c>
      <c r="R11" s="40">
        <f t="shared" ref="R11" si="5">Q11+S11+T11</f>
        <v>31.616000000000003</v>
      </c>
      <c r="S11" s="40">
        <f>D11*$P$7</f>
        <v>4.2000000000000011</v>
      </c>
      <c r="T11" s="41">
        <f>D11*$P$8</f>
        <v>2.5500000000000003</v>
      </c>
      <c r="U11" s="39">
        <f>B11*$U$7+Y11+X11+O32+Y11+Q32</f>
        <v>16.330000000000002</v>
      </c>
      <c r="V11" s="40">
        <f t="shared" ref="V11" si="6">U11+X11+Y11</f>
        <v>22.480000000000004</v>
      </c>
      <c r="W11" s="40">
        <f t="shared" ref="W11" si="7">V11+X11+Y11</f>
        <v>28.630000000000006</v>
      </c>
      <c r="X11" s="42">
        <f>D11*$U$7</f>
        <v>4.0500000000000007</v>
      </c>
      <c r="Y11" s="43">
        <f>D11*$U$8</f>
        <v>2.1000000000000005</v>
      </c>
    </row>
    <row r="12" spans="2:25" s="150" customFormat="1" ht="20.100000000000001" customHeight="1" x14ac:dyDescent="0.2">
      <c r="B12" s="175">
        <v>0.45</v>
      </c>
      <c r="C12" s="234">
        <f t="shared" ref="C12:C25" si="8">MROUND(B12*1852,5)</f>
        <v>835</v>
      </c>
      <c r="D12" s="299">
        <f t="shared" ref="D12:D25" si="9">B12*0.75</f>
        <v>0.33750000000000002</v>
      </c>
      <c r="E12" s="294">
        <f t="shared" ref="E12:E25" si="10">MROUND(D12*1852,5)</f>
        <v>625</v>
      </c>
      <c r="F12" s="44">
        <f>$B12*$F$7+J12+I12+F33+J12+H33</f>
        <v>36.526500000000006</v>
      </c>
      <c r="G12" s="45">
        <f t="shared" ref="G12:G25" si="11">F12+I12+J12</f>
        <v>49.689000000000007</v>
      </c>
      <c r="H12" s="45">
        <f t="shared" ref="H12:H25" si="12">G12+I12+J12</f>
        <v>62.851500000000009</v>
      </c>
      <c r="I12" s="45">
        <f t="shared" ref="I12:I25" si="13">D12*$F$7</f>
        <v>7.0875000000000004</v>
      </c>
      <c r="J12" s="46">
        <f t="shared" ref="J12:J25" si="14">D12*$F$8</f>
        <v>6.0750000000000002</v>
      </c>
      <c r="K12" s="44">
        <f>B12*$K$7+O12+N12+I33+O12+K33</f>
        <v>26.9145</v>
      </c>
      <c r="L12" s="45">
        <f t="shared" ref="L12:L25" si="15">K12+N12+O12</f>
        <v>36.701999999999998</v>
      </c>
      <c r="M12" s="45">
        <f t="shared" ref="M12:M25" si="16">L12+N12+O12</f>
        <v>46.489499999999992</v>
      </c>
      <c r="N12" s="45">
        <f t="shared" ref="N12:N25" si="17">D12*$K$7</f>
        <v>5.7375000000000007</v>
      </c>
      <c r="O12" s="46">
        <f t="shared" ref="O12:O25" si="18">D12*$K$8</f>
        <v>4.0500000000000007</v>
      </c>
      <c r="P12" s="44">
        <f>B12*$P$7+T12+S12+L33+T12+N33</f>
        <v>20.380500000000001</v>
      </c>
      <c r="Q12" s="45">
        <f t="shared" ref="Q12:Q25" si="19">P12+S12+T12</f>
        <v>27.974250000000005</v>
      </c>
      <c r="R12" s="45">
        <f t="shared" ref="R12:R25" si="20">Q12+S12+T12</f>
        <v>35.568000000000005</v>
      </c>
      <c r="S12" s="45">
        <f t="shared" ref="S12:S25" si="21">D12*$P$7</f>
        <v>4.7250000000000005</v>
      </c>
      <c r="T12" s="46">
        <f t="shared" ref="T12:T25" si="22">D12*$P$8</f>
        <v>2.8687500000000004</v>
      </c>
      <c r="U12" s="44">
        <f>B12*$U$7+Y12+X12+O33+Y12+Q33</f>
        <v>18.37125</v>
      </c>
      <c r="V12" s="45">
        <f t="shared" ref="V12:V25" si="23">U12+X12+Y12</f>
        <v>25.290000000000003</v>
      </c>
      <c r="W12" s="45">
        <f t="shared" ref="W12:W25" si="24">V12+X12+Y12</f>
        <v>32.208750000000002</v>
      </c>
      <c r="X12" s="47">
        <f t="shared" ref="X12:X25" si="25">D12*$U$7</f>
        <v>4.5562500000000004</v>
      </c>
      <c r="Y12" s="48">
        <f t="shared" ref="Y12:Y25" si="26">D12*$U$8</f>
        <v>2.3625000000000003</v>
      </c>
    </row>
    <row r="13" spans="2:25" s="150" customFormat="1" ht="20.100000000000001" customHeight="1" x14ac:dyDescent="0.2">
      <c r="B13" s="175">
        <v>0.5</v>
      </c>
      <c r="C13" s="234">
        <f t="shared" si="8"/>
        <v>925</v>
      </c>
      <c r="D13" s="299">
        <f t="shared" si="9"/>
        <v>0.375</v>
      </c>
      <c r="E13" s="294">
        <f t="shared" si="10"/>
        <v>695</v>
      </c>
      <c r="F13" s="44">
        <f>$B13*$F$7+J13+I13+F34+J13+H34</f>
        <v>40.585000000000008</v>
      </c>
      <c r="G13" s="45">
        <f t="shared" si="11"/>
        <v>55.210000000000008</v>
      </c>
      <c r="H13" s="45">
        <f t="shared" si="12"/>
        <v>69.835000000000008</v>
      </c>
      <c r="I13" s="45">
        <f t="shared" si="13"/>
        <v>7.875</v>
      </c>
      <c r="J13" s="46">
        <f t="shared" si="14"/>
        <v>6.75</v>
      </c>
      <c r="K13" s="44">
        <f>B13*$K$7+O13+N13+I34+O13+K34</f>
        <v>29.905000000000001</v>
      </c>
      <c r="L13" s="45">
        <f t="shared" si="15"/>
        <v>40.78</v>
      </c>
      <c r="M13" s="45">
        <f t="shared" si="16"/>
        <v>51.655000000000001</v>
      </c>
      <c r="N13" s="45">
        <f t="shared" si="17"/>
        <v>6.375</v>
      </c>
      <c r="O13" s="46">
        <f t="shared" si="18"/>
        <v>4.5</v>
      </c>
      <c r="P13" s="44">
        <f>B13*$P$7+T13+S13+L34+T13+N34</f>
        <v>22.645000000000003</v>
      </c>
      <c r="Q13" s="45">
        <f t="shared" si="19"/>
        <v>31.082500000000003</v>
      </c>
      <c r="R13" s="45">
        <f t="shared" si="20"/>
        <v>39.520000000000003</v>
      </c>
      <c r="S13" s="45">
        <f t="shared" si="21"/>
        <v>5.25</v>
      </c>
      <c r="T13" s="46">
        <f t="shared" si="22"/>
        <v>3.1875</v>
      </c>
      <c r="U13" s="44">
        <f>B13*$U$7+Y13+X13+O34+Y13+Q34</f>
        <v>20.412500000000001</v>
      </c>
      <c r="V13" s="45">
        <f t="shared" si="23"/>
        <v>28.1</v>
      </c>
      <c r="W13" s="45">
        <f t="shared" si="24"/>
        <v>35.787500000000001</v>
      </c>
      <c r="X13" s="47">
        <f t="shared" si="25"/>
        <v>5.0625</v>
      </c>
      <c r="Y13" s="48">
        <f t="shared" si="26"/>
        <v>2.625</v>
      </c>
    </row>
    <row r="14" spans="2:25" s="150" customFormat="1" ht="20.100000000000001" customHeight="1" x14ac:dyDescent="0.2">
      <c r="B14" s="175">
        <v>0.55000000000000004</v>
      </c>
      <c r="C14" s="234">
        <f t="shared" si="8"/>
        <v>1020</v>
      </c>
      <c r="D14" s="299">
        <f t="shared" si="9"/>
        <v>0.41250000000000003</v>
      </c>
      <c r="E14" s="294">
        <f t="shared" si="10"/>
        <v>765</v>
      </c>
      <c r="F14" s="44">
        <f>$B14*$F$7+J14+I14+F35+J14+H35</f>
        <v>44.64350000000001</v>
      </c>
      <c r="G14" s="45">
        <f t="shared" si="11"/>
        <v>60.731000000000009</v>
      </c>
      <c r="H14" s="45">
        <f t="shared" si="12"/>
        <v>76.818500000000014</v>
      </c>
      <c r="I14" s="45">
        <f t="shared" si="13"/>
        <v>8.6625000000000014</v>
      </c>
      <c r="J14" s="46">
        <f t="shared" si="14"/>
        <v>7.4250000000000007</v>
      </c>
      <c r="K14" s="44">
        <f>B14*$K$7+O14+N14+I35+O14+K35</f>
        <v>32.895499999999998</v>
      </c>
      <c r="L14" s="45">
        <f t="shared" si="15"/>
        <v>44.858000000000004</v>
      </c>
      <c r="M14" s="45">
        <f t="shared" si="16"/>
        <v>56.82050000000001</v>
      </c>
      <c r="N14" s="45">
        <f t="shared" si="17"/>
        <v>7.0125000000000002</v>
      </c>
      <c r="O14" s="46">
        <f t="shared" si="18"/>
        <v>4.95</v>
      </c>
      <c r="P14" s="44">
        <f>B14*$P$7+T14+S14+L35+T14+N35</f>
        <v>24.909500000000001</v>
      </c>
      <c r="Q14" s="45">
        <f t="shared" si="19"/>
        <v>34.190750000000001</v>
      </c>
      <c r="R14" s="45">
        <f t="shared" si="20"/>
        <v>43.472000000000001</v>
      </c>
      <c r="S14" s="45">
        <f t="shared" si="21"/>
        <v>5.7750000000000004</v>
      </c>
      <c r="T14" s="46">
        <f t="shared" si="22"/>
        <v>3.5062500000000001</v>
      </c>
      <c r="U14" s="44">
        <f>B14*$U$7+Y14+X14+O35+Y14+Q35</f>
        <v>22.453750000000003</v>
      </c>
      <c r="V14" s="45">
        <f t="shared" si="23"/>
        <v>30.910000000000004</v>
      </c>
      <c r="W14" s="45">
        <f t="shared" si="24"/>
        <v>39.366250000000008</v>
      </c>
      <c r="X14" s="47">
        <f t="shared" si="25"/>
        <v>5.5687500000000005</v>
      </c>
      <c r="Y14" s="48">
        <f t="shared" si="26"/>
        <v>2.8875000000000002</v>
      </c>
    </row>
    <row r="15" spans="2:25" s="197" customFormat="1" ht="20.100000000000001" customHeight="1" x14ac:dyDescent="0.2">
      <c r="B15" s="175">
        <v>0.6</v>
      </c>
      <c r="C15" s="234">
        <f t="shared" si="8"/>
        <v>1110</v>
      </c>
      <c r="D15" s="299">
        <f t="shared" si="9"/>
        <v>0.44999999999999996</v>
      </c>
      <c r="E15" s="294">
        <f t="shared" si="10"/>
        <v>835</v>
      </c>
      <c r="F15" s="44">
        <f>$B15*$F$7+J15+I15+F41+J15+H41</f>
        <v>53.057000000000002</v>
      </c>
      <c r="G15" s="45">
        <f t="shared" ref="G15:G19" si="27">F15+I15+J15</f>
        <v>70.606999999999999</v>
      </c>
      <c r="H15" s="45">
        <f t="shared" ref="H15:H19" si="28">G15+I15+J15</f>
        <v>88.156999999999996</v>
      </c>
      <c r="I15" s="45">
        <f t="shared" ref="I15:I19" si="29">D15*$F$7</f>
        <v>9.4499999999999993</v>
      </c>
      <c r="J15" s="46">
        <f t="shared" ref="J15:J19" si="30">D15*$F$8</f>
        <v>8.1</v>
      </c>
      <c r="K15" s="44">
        <f>B15*$K$7+O15+N15+I41+O15+K41</f>
        <v>38.900999999999996</v>
      </c>
      <c r="L15" s="45">
        <f t="shared" ref="L15:L19" si="31">K15+N15+O15</f>
        <v>51.950999999999993</v>
      </c>
      <c r="M15" s="45">
        <f t="shared" ref="M15:M19" si="32">L15+N15+O15</f>
        <v>65.000999999999991</v>
      </c>
      <c r="N15" s="45">
        <f t="shared" ref="N15:N19" si="33">D15*$K$7</f>
        <v>7.6499999999999995</v>
      </c>
      <c r="O15" s="46">
        <f t="shared" ref="O15:O19" si="34">D15*$K$8</f>
        <v>5.3999999999999995</v>
      </c>
      <c r="P15" s="44">
        <f>B15*$P$7+T15+S15+L41+T15+N41</f>
        <v>29.183999999999997</v>
      </c>
      <c r="Q15" s="45">
        <f t="shared" ref="Q15:Q19" si="35">P15+S15+T15</f>
        <v>39.308999999999997</v>
      </c>
      <c r="R15" s="45">
        <f t="shared" ref="R15:R19" si="36">Q15+S15+T15</f>
        <v>49.433999999999997</v>
      </c>
      <c r="S15" s="45">
        <f t="shared" ref="S15:S19" si="37">D15*$P$7</f>
        <v>6.2999999999999989</v>
      </c>
      <c r="T15" s="46">
        <f t="shared" ref="T15:T19" si="38">D15*$P$8</f>
        <v>3.8249999999999997</v>
      </c>
      <c r="U15" s="44">
        <f>B15*$U$7+Y15+X15+O41+Y15+Q41</f>
        <v>26.169999999999998</v>
      </c>
      <c r="V15" s="45">
        <f t="shared" ref="V15:V19" si="39">U15+X15+Y15</f>
        <v>35.394999999999996</v>
      </c>
      <c r="W15" s="45">
        <f t="shared" ref="W15:W19" si="40">V15+X15+Y15</f>
        <v>44.62</v>
      </c>
      <c r="X15" s="47">
        <f t="shared" ref="X15:X19" si="41">D15*$U$7</f>
        <v>6.0749999999999993</v>
      </c>
      <c r="Y15" s="48">
        <f t="shared" ref="Y15:Y19" si="42">D15*$U$8</f>
        <v>3.1499999999999995</v>
      </c>
    </row>
    <row r="16" spans="2:25" s="197" customFormat="1" ht="20.100000000000001" customHeight="1" x14ac:dyDescent="0.2">
      <c r="B16" s="175">
        <v>0.65</v>
      </c>
      <c r="C16" s="234">
        <f t="shared" si="8"/>
        <v>1205</v>
      </c>
      <c r="D16" s="299">
        <f t="shared" si="9"/>
        <v>0.48750000000000004</v>
      </c>
      <c r="E16" s="294">
        <f t="shared" si="10"/>
        <v>905</v>
      </c>
      <c r="F16" s="44">
        <f>$B16*$F$7+J16+I16+F42+J16+H42</f>
        <v>57.115499999999997</v>
      </c>
      <c r="G16" s="45">
        <f t="shared" si="27"/>
        <v>76.128</v>
      </c>
      <c r="H16" s="45">
        <f t="shared" si="28"/>
        <v>95.140500000000003</v>
      </c>
      <c r="I16" s="45">
        <f t="shared" si="29"/>
        <v>10.237500000000001</v>
      </c>
      <c r="J16" s="46">
        <f t="shared" si="30"/>
        <v>8.7750000000000004</v>
      </c>
      <c r="K16" s="44">
        <f>B16*$K$7+O16+N16+I42+O16+K42</f>
        <v>41.891500000000001</v>
      </c>
      <c r="L16" s="45">
        <f t="shared" si="31"/>
        <v>56.029000000000003</v>
      </c>
      <c r="M16" s="45">
        <f t="shared" si="32"/>
        <v>70.166499999999999</v>
      </c>
      <c r="N16" s="45">
        <f t="shared" si="33"/>
        <v>8.2875000000000014</v>
      </c>
      <c r="O16" s="46">
        <f t="shared" si="34"/>
        <v>5.8500000000000005</v>
      </c>
      <c r="P16" s="44">
        <f>B16*$P$7+T16+S16+L42+T16+N42</f>
        <v>31.448500000000003</v>
      </c>
      <c r="Q16" s="45">
        <f t="shared" si="35"/>
        <v>42.41725000000001</v>
      </c>
      <c r="R16" s="45">
        <f t="shared" si="36"/>
        <v>53.38600000000001</v>
      </c>
      <c r="S16" s="45">
        <f t="shared" si="37"/>
        <v>6.8250000000000011</v>
      </c>
      <c r="T16" s="46">
        <f t="shared" si="38"/>
        <v>4.1437500000000007</v>
      </c>
      <c r="U16" s="44">
        <f>B16*$U$7+Y16+X16+O42+Y16+Q42</f>
        <v>28.211250000000003</v>
      </c>
      <c r="V16" s="45">
        <f t="shared" si="39"/>
        <v>38.205000000000005</v>
      </c>
      <c r="W16" s="45">
        <f t="shared" si="40"/>
        <v>48.198750000000011</v>
      </c>
      <c r="X16" s="47">
        <f t="shared" si="41"/>
        <v>6.5812500000000007</v>
      </c>
      <c r="Y16" s="48">
        <f t="shared" si="42"/>
        <v>3.4125000000000005</v>
      </c>
    </row>
    <row r="17" spans="2:25" s="197" customFormat="1" ht="20.100000000000001" customHeight="1" x14ac:dyDescent="0.2">
      <c r="B17" s="175">
        <v>0.7</v>
      </c>
      <c r="C17" s="234">
        <f t="shared" si="8"/>
        <v>1295</v>
      </c>
      <c r="D17" s="299">
        <f t="shared" si="9"/>
        <v>0.52499999999999991</v>
      </c>
      <c r="E17" s="294">
        <f t="shared" si="10"/>
        <v>970</v>
      </c>
      <c r="F17" s="44">
        <f>$B17*$F$7+J17+I17+F43+J17+H43</f>
        <v>61.174000000000007</v>
      </c>
      <c r="G17" s="45">
        <f t="shared" si="27"/>
        <v>81.649000000000015</v>
      </c>
      <c r="H17" s="45">
        <f t="shared" si="28"/>
        <v>102.12400000000001</v>
      </c>
      <c r="I17" s="45">
        <f t="shared" si="29"/>
        <v>11.024999999999999</v>
      </c>
      <c r="J17" s="46">
        <f t="shared" si="30"/>
        <v>9.4499999999999993</v>
      </c>
      <c r="K17" s="44">
        <f>B17*$K$7+O17+N17+I43+O17+K43</f>
        <v>44.881999999999984</v>
      </c>
      <c r="L17" s="45">
        <f t="shared" si="31"/>
        <v>60.106999999999978</v>
      </c>
      <c r="M17" s="45">
        <f t="shared" si="32"/>
        <v>75.331999999999979</v>
      </c>
      <c r="N17" s="45">
        <f t="shared" si="33"/>
        <v>8.9249999999999989</v>
      </c>
      <c r="O17" s="46">
        <f t="shared" si="34"/>
        <v>6.2999999999999989</v>
      </c>
      <c r="P17" s="44">
        <f>B17*$P$7+T17+S17+L43+T17+N43</f>
        <v>33.712999999999994</v>
      </c>
      <c r="Q17" s="45">
        <f t="shared" si="35"/>
        <v>45.525499999999994</v>
      </c>
      <c r="R17" s="45">
        <f t="shared" si="36"/>
        <v>57.337999999999994</v>
      </c>
      <c r="S17" s="45">
        <f t="shared" si="37"/>
        <v>7.3499999999999988</v>
      </c>
      <c r="T17" s="46">
        <f t="shared" si="38"/>
        <v>4.4624999999999995</v>
      </c>
      <c r="U17" s="44">
        <f>B17*$U$7+Y17+X17+O43+Y17+Q43</f>
        <v>30.252500000000001</v>
      </c>
      <c r="V17" s="45">
        <f t="shared" si="39"/>
        <v>41.015000000000001</v>
      </c>
      <c r="W17" s="45">
        <f t="shared" si="40"/>
        <v>51.777499999999996</v>
      </c>
      <c r="X17" s="47">
        <f t="shared" si="41"/>
        <v>7.0874999999999986</v>
      </c>
      <c r="Y17" s="48">
        <f t="shared" si="42"/>
        <v>3.6749999999999994</v>
      </c>
    </row>
    <row r="18" spans="2:25" s="197" customFormat="1" ht="20.100000000000001" customHeight="1" x14ac:dyDescent="0.2">
      <c r="B18" s="175">
        <v>0.75</v>
      </c>
      <c r="C18" s="234">
        <f t="shared" si="8"/>
        <v>1390</v>
      </c>
      <c r="D18" s="299">
        <f t="shared" si="9"/>
        <v>0.5625</v>
      </c>
      <c r="E18" s="294">
        <f t="shared" si="10"/>
        <v>1040</v>
      </c>
      <c r="F18" s="44">
        <f>$B18*$F$7+J18+I18+F44+J18+H44</f>
        <v>65.232500000000002</v>
      </c>
      <c r="G18" s="45">
        <f t="shared" si="27"/>
        <v>87.17</v>
      </c>
      <c r="H18" s="45">
        <f t="shared" si="28"/>
        <v>109.1075</v>
      </c>
      <c r="I18" s="45">
        <f t="shared" si="29"/>
        <v>11.8125</v>
      </c>
      <c r="J18" s="46">
        <f t="shared" si="30"/>
        <v>10.125</v>
      </c>
      <c r="K18" s="44">
        <f>B18*$K$7+O18+N18+I44+O18+K44</f>
        <v>47.872500000000002</v>
      </c>
      <c r="L18" s="45">
        <f t="shared" si="31"/>
        <v>64.185000000000002</v>
      </c>
      <c r="M18" s="45">
        <f t="shared" si="32"/>
        <v>80.497500000000002</v>
      </c>
      <c r="N18" s="45">
        <f t="shared" si="33"/>
        <v>9.5625</v>
      </c>
      <c r="O18" s="46">
        <f t="shared" si="34"/>
        <v>6.75</v>
      </c>
      <c r="P18" s="44">
        <f>B18*$P$7+T18+S18+L44+T18+N44</f>
        <v>35.977499999999999</v>
      </c>
      <c r="Q18" s="45">
        <f t="shared" si="35"/>
        <v>48.633749999999999</v>
      </c>
      <c r="R18" s="45">
        <f t="shared" si="36"/>
        <v>61.29</v>
      </c>
      <c r="S18" s="45">
        <f t="shared" si="37"/>
        <v>7.875</v>
      </c>
      <c r="T18" s="46">
        <f t="shared" si="38"/>
        <v>4.78125</v>
      </c>
      <c r="U18" s="44">
        <f>B18*$U$7+Y18+X18+O44+Y18+Q44</f>
        <v>32.293750000000003</v>
      </c>
      <c r="V18" s="45">
        <f t="shared" si="39"/>
        <v>43.825000000000003</v>
      </c>
      <c r="W18" s="45">
        <f t="shared" si="40"/>
        <v>55.356250000000003</v>
      </c>
      <c r="X18" s="47">
        <f t="shared" si="41"/>
        <v>7.59375</v>
      </c>
      <c r="Y18" s="48">
        <f t="shared" si="42"/>
        <v>3.9375</v>
      </c>
    </row>
    <row r="19" spans="2:25" s="197" customFormat="1" ht="20.100000000000001" customHeight="1" x14ac:dyDescent="0.2">
      <c r="B19" s="175">
        <v>0.8</v>
      </c>
      <c r="C19" s="234">
        <f t="shared" si="8"/>
        <v>1480</v>
      </c>
      <c r="D19" s="299">
        <f t="shared" si="9"/>
        <v>0.60000000000000009</v>
      </c>
      <c r="E19" s="294">
        <f t="shared" si="10"/>
        <v>1110</v>
      </c>
      <c r="F19" s="44">
        <f>$B19*$F$7+J19+I19+F45+J19+H45</f>
        <v>69.290999999999997</v>
      </c>
      <c r="G19" s="45">
        <f t="shared" si="27"/>
        <v>92.690999999999988</v>
      </c>
      <c r="H19" s="45">
        <f t="shared" si="28"/>
        <v>116.09099999999999</v>
      </c>
      <c r="I19" s="45">
        <f t="shared" si="29"/>
        <v>12.600000000000001</v>
      </c>
      <c r="J19" s="46">
        <f t="shared" si="30"/>
        <v>10.8</v>
      </c>
      <c r="K19" s="44">
        <f>B19*$K$7+O19+N19+I45+O19+K45</f>
        <v>50.863000000000007</v>
      </c>
      <c r="L19" s="45">
        <f t="shared" si="31"/>
        <v>68.263000000000005</v>
      </c>
      <c r="M19" s="45">
        <f t="shared" si="32"/>
        <v>85.663000000000011</v>
      </c>
      <c r="N19" s="45">
        <f t="shared" si="33"/>
        <v>10.200000000000001</v>
      </c>
      <c r="O19" s="46">
        <f t="shared" si="34"/>
        <v>7.2000000000000011</v>
      </c>
      <c r="P19" s="44">
        <f>B19*$P$7+T19+S19+L45+T19+N45</f>
        <v>38.242000000000004</v>
      </c>
      <c r="Q19" s="45">
        <f t="shared" si="35"/>
        <v>51.742000000000012</v>
      </c>
      <c r="R19" s="45">
        <f t="shared" si="36"/>
        <v>65.242000000000004</v>
      </c>
      <c r="S19" s="45">
        <f t="shared" si="37"/>
        <v>8.4000000000000021</v>
      </c>
      <c r="T19" s="46">
        <f t="shared" si="38"/>
        <v>5.1000000000000005</v>
      </c>
      <c r="U19" s="44">
        <f>B19*$U$7+Y19+X19+O45+Y19+Q45</f>
        <v>34.335000000000001</v>
      </c>
      <c r="V19" s="45">
        <f t="shared" si="39"/>
        <v>46.635000000000005</v>
      </c>
      <c r="W19" s="45">
        <f t="shared" si="40"/>
        <v>58.935000000000009</v>
      </c>
      <c r="X19" s="47">
        <f t="shared" si="41"/>
        <v>8.1000000000000014</v>
      </c>
      <c r="Y19" s="48">
        <f t="shared" si="42"/>
        <v>4.2000000000000011</v>
      </c>
    </row>
    <row r="20" spans="2:25" s="150" customFormat="1" ht="20.100000000000001" customHeight="1" x14ac:dyDescent="0.2">
      <c r="B20" s="175">
        <v>0.85</v>
      </c>
      <c r="C20" s="234">
        <f t="shared" si="8"/>
        <v>1575</v>
      </c>
      <c r="D20" s="299">
        <f t="shared" si="9"/>
        <v>0.63749999999999996</v>
      </c>
      <c r="E20" s="294">
        <f t="shared" si="10"/>
        <v>1180</v>
      </c>
      <c r="F20" s="44">
        <f t="shared" ref="F20:F25" si="43">$B20*$F$7+J20+I20+F41+J20+H41</f>
        <v>68.994499999999988</v>
      </c>
      <c r="G20" s="45">
        <f t="shared" si="11"/>
        <v>93.856999999999985</v>
      </c>
      <c r="H20" s="45">
        <f t="shared" si="12"/>
        <v>118.71949999999998</v>
      </c>
      <c r="I20" s="45">
        <f t="shared" si="13"/>
        <v>13.387499999999999</v>
      </c>
      <c r="J20" s="46">
        <f t="shared" si="14"/>
        <v>11.475</v>
      </c>
      <c r="K20" s="44">
        <f t="shared" ref="K20:K25" si="44">B20*$K$7+O20+N20+I41+O20+K41</f>
        <v>50.838500000000003</v>
      </c>
      <c r="L20" s="45">
        <f t="shared" si="15"/>
        <v>69.326000000000008</v>
      </c>
      <c r="M20" s="45">
        <f t="shared" si="16"/>
        <v>87.813500000000005</v>
      </c>
      <c r="N20" s="45">
        <f t="shared" si="17"/>
        <v>10.837499999999999</v>
      </c>
      <c r="O20" s="46">
        <f t="shared" si="18"/>
        <v>7.6499999999999995</v>
      </c>
      <c r="P20" s="44">
        <f t="shared" ref="P20:P25" si="45">B20*$P$7+T20+S20+L41+T20+N41</f>
        <v>38.496499999999997</v>
      </c>
      <c r="Q20" s="45">
        <f t="shared" si="19"/>
        <v>52.840249999999997</v>
      </c>
      <c r="R20" s="45">
        <f t="shared" si="20"/>
        <v>67.183999999999997</v>
      </c>
      <c r="S20" s="45">
        <f t="shared" si="21"/>
        <v>8.9249999999999989</v>
      </c>
      <c r="T20" s="46">
        <f t="shared" si="22"/>
        <v>5.4187499999999993</v>
      </c>
      <c r="U20" s="44">
        <f t="shared" ref="U20:U25" si="46">B20*$U$7+Y20+X20+O41+Y20+Q41</f>
        <v>34.701250000000002</v>
      </c>
      <c r="V20" s="45">
        <f t="shared" si="23"/>
        <v>47.77</v>
      </c>
      <c r="W20" s="45">
        <f t="shared" si="24"/>
        <v>60.838749999999997</v>
      </c>
      <c r="X20" s="47">
        <f t="shared" si="25"/>
        <v>8.6062499999999993</v>
      </c>
      <c r="Y20" s="48">
        <f t="shared" si="26"/>
        <v>4.4624999999999995</v>
      </c>
    </row>
    <row r="21" spans="2:25" s="150" customFormat="1" ht="20.100000000000001" customHeight="1" x14ac:dyDescent="0.2">
      <c r="B21" s="175">
        <v>0.9</v>
      </c>
      <c r="C21" s="234">
        <f t="shared" si="8"/>
        <v>1665</v>
      </c>
      <c r="D21" s="235">
        <f t="shared" si="9"/>
        <v>0.67500000000000004</v>
      </c>
      <c r="E21" s="247">
        <f t="shared" si="10"/>
        <v>1250</v>
      </c>
      <c r="F21" s="106">
        <f t="shared" si="43"/>
        <v>73.053000000000011</v>
      </c>
      <c r="G21" s="107">
        <f t="shared" si="11"/>
        <v>99.378000000000014</v>
      </c>
      <c r="H21" s="107">
        <f t="shared" si="12"/>
        <v>125.70300000000002</v>
      </c>
      <c r="I21" s="107">
        <f t="shared" si="13"/>
        <v>14.175000000000001</v>
      </c>
      <c r="J21" s="108">
        <f t="shared" si="14"/>
        <v>12.15</v>
      </c>
      <c r="K21" s="106">
        <f t="shared" si="44"/>
        <v>53.829000000000001</v>
      </c>
      <c r="L21" s="107">
        <f t="shared" si="15"/>
        <v>73.403999999999996</v>
      </c>
      <c r="M21" s="107">
        <f t="shared" si="16"/>
        <v>92.978999999999985</v>
      </c>
      <c r="N21" s="107">
        <f t="shared" si="17"/>
        <v>11.475000000000001</v>
      </c>
      <c r="O21" s="108">
        <f t="shared" si="18"/>
        <v>8.1000000000000014</v>
      </c>
      <c r="P21" s="106">
        <f t="shared" si="45"/>
        <v>40.761000000000003</v>
      </c>
      <c r="Q21" s="107">
        <f t="shared" si="19"/>
        <v>55.94850000000001</v>
      </c>
      <c r="R21" s="107">
        <f t="shared" si="20"/>
        <v>71.13600000000001</v>
      </c>
      <c r="S21" s="107">
        <f t="shared" si="21"/>
        <v>9.4500000000000011</v>
      </c>
      <c r="T21" s="108">
        <f t="shared" si="22"/>
        <v>5.7375000000000007</v>
      </c>
      <c r="U21" s="106">
        <f t="shared" si="46"/>
        <v>36.7425</v>
      </c>
      <c r="V21" s="107">
        <f t="shared" si="23"/>
        <v>50.580000000000005</v>
      </c>
      <c r="W21" s="107">
        <f t="shared" si="24"/>
        <v>64.417500000000004</v>
      </c>
      <c r="X21" s="109">
        <f t="shared" si="25"/>
        <v>9.1125000000000007</v>
      </c>
      <c r="Y21" s="110">
        <f t="shared" si="26"/>
        <v>4.7250000000000005</v>
      </c>
    </row>
    <row r="22" spans="2:25" s="150" customFormat="1" ht="20.100000000000001" customHeight="1" x14ac:dyDescent="0.2">
      <c r="B22" s="175">
        <v>0.95</v>
      </c>
      <c r="C22" s="234">
        <f t="shared" si="8"/>
        <v>1760</v>
      </c>
      <c r="D22" s="235">
        <f t="shared" si="9"/>
        <v>0.71249999999999991</v>
      </c>
      <c r="E22" s="247">
        <f t="shared" si="10"/>
        <v>1320</v>
      </c>
      <c r="F22" s="106">
        <f t="shared" si="43"/>
        <v>77.111500000000007</v>
      </c>
      <c r="G22" s="107">
        <f t="shared" si="11"/>
        <v>104.89900000000002</v>
      </c>
      <c r="H22" s="107">
        <f t="shared" si="12"/>
        <v>132.6865</v>
      </c>
      <c r="I22" s="107">
        <f t="shared" si="13"/>
        <v>14.962499999999999</v>
      </c>
      <c r="J22" s="108">
        <f t="shared" si="14"/>
        <v>12.824999999999999</v>
      </c>
      <c r="K22" s="106">
        <f t="shared" si="44"/>
        <v>56.819499999999984</v>
      </c>
      <c r="L22" s="107">
        <f t="shared" si="15"/>
        <v>77.481999999999985</v>
      </c>
      <c r="M22" s="107">
        <f t="shared" si="16"/>
        <v>98.144499999999979</v>
      </c>
      <c r="N22" s="107">
        <f t="shared" si="17"/>
        <v>12.112499999999999</v>
      </c>
      <c r="O22" s="108">
        <f t="shared" si="18"/>
        <v>8.5499999999999989</v>
      </c>
      <c r="P22" s="106">
        <f t="shared" si="45"/>
        <v>43.025500000000001</v>
      </c>
      <c r="Q22" s="107">
        <f t="shared" si="19"/>
        <v>59.056750000000001</v>
      </c>
      <c r="R22" s="107">
        <f t="shared" si="20"/>
        <v>75.088000000000008</v>
      </c>
      <c r="S22" s="107">
        <f t="shared" si="21"/>
        <v>9.9749999999999979</v>
      </c>
      <c r="T22" s="108">
        <f t="shared" si="22"/>
        <v>6.0562499999999995</v>
      </c>
      <c r="U22" s="106">
        <f t="shared" si="46"/>
        <v>38.783749999999998</v>
      </c>
      <c r="V22" s="107">
        <f t="shared" si="23"/>
        <v>53.389999999999993</v>
      </c>
      <c r="W22" s="107">
        <f t="shared" si="24"/>
        <v>67.996249999999989</v>
      </c>
      <c r="X22" s="109">
        <f t="shared" si="25"/>
        <v>9.6187499999999986</v>
      </c>
      <c r="Y22" s="110">
        <f t="shared" si="26"/>
        <v>4.9874999999999989</v>
      </c>
    </row>
    <row r="23" spans="2:25" s="150" customFormat="1" ht="20.100000000000001" customHeight="1" x14ac:dyDescent="0.2">
      <c r="B23" s="175">
        <v>1</v>
      </c>
      <c r="C23" s="234">
        <f t="shared" si="8"/>
        <v>1850</v>
      </c>
      <c r="D23" s="300">
        <f t="shared" si="9"/>
        <v>0.75</v>
      </c>
      <c r="E23" s="311">
        <f t="shared" si="10"/>
        <v>1390</v>
      </c>
      <c r="F23" s="106">
        <f t="shared" si="43"/>
        <v>81.170000000000016</v>
      </c>
      <c r="G23" s="107">
        <f t="shared" si="11"/>
        <v>110.42000000000002</v>
      </c>
      <c r="H23" s="107">
        <f t="shared" si="12"/>
        <v>139.67000000000002</v>
      </c>
      <c r="I23" s="107">
        <f t="shared" si="13"/>
        <v>15.75</v>
      </c>
      <c r="J23" s="108">
        <f t="shared" si="14"/>
        <v>13.5</v>
      </c>
      <c r="K23" s="106">
        <f t="shared" si="44"/>
        <v>59.81</v>
      </c>
      <c r="L23" s="107">
        <f t="shared" si="15"/>
        <v>81.56</v>
      </c>
      <c r="M23" s="107">
        <f t="shared" si="16"/>
        <v>103.31</v>
      </c>
      <c r="N23" s="107">
        <f t="shared" si="17"/>
        <v>12.75</v>
      </c>
      <c r="O23" s="108">
        <f t="shared" si="18"/>
        <v>9</v>
      </c>
      <c r="P23" s="106">
        <f t="shared" si="45"/>
        <v>45.290000000000006</v>
      </c>
      <c r="Q23" s="107">
        <f t="shared" si="19"/>
        <v>62.165000000000006</v>
      </c>
      <c r="R23" s="107">
        <f t="shared" si="20"/>
        <v>79.040000000000006</v>
      </c>
      <c r="S23" s="107">
        <f t="shared" si="21"/>
        <v>10.5</v>
      </c>
      <c r="T23" s="108">
        <f t="shared" si="22"/>
        <v>6.375</v>
      </c>
      <c r="U23" s="106">
        <f t="shared" si="46"/>
        <v>40.825000000000003</v>
      </c>
      <c r="V23" s="107">
        <f t="shared" si="23"/>
        <v>56.2</v>
      </c>
      <c r="W23" s="107">
        <f t="shared" si="24"/>
        <v>71.575000000000003</v>
      </c>
      <c r="X23" s="109">
        <f t="shared" si="25"/>
        <v>10.125</v>
      </c>
      <c r="Y23" s="110">
        <f t="shared" si="26"/>
        <v>5.25</v>
      </c>
    </row>
    <row r="24" spans="2:25" s="150" customFormat="1" ht="20.100000000000001" customHeight="1" x14ac:dyDescent="0.2">
      <c r="B24" s="175">
        <v>1.05</v>
      </c>
      <c r="C24" s="234">
        <f t="shared" si="8"/>
        <v>1945</v>
      </c>
      <c r="D24" s="300">
        <f t="shared" si="9"/>
        <v>0.78750000000000009</v>
      </c>
      <c r="E24" s="311">
        <f t="shared" si="10"/>
        <v>1460</v>
      </c>
      <c r="F24" s="106">
        <f t="shared" si="43"/>
        <v>85.228499999999997</v>
      </c>
      <c r="G24" s="107">
        <f t="shared" si="11"/>
        <v>115.94099999999999</v>
      </c>
      <c r="H24" s="107">
        <f t="shared" si="12"/>
        <v>146.65350000000001</v>
      </c>
      <c r="I24" s="107">
        <f t="shared" si="13"/>
        <v>16.537500000000001</v>
      </c>
      <c r="J24" s="108">
        <f t="shared" si="14"/>
        <v>14.175000000000001</v>
      </c>
      <c r="K24" s="106">
        <f t="shared" si="44"/>
        <v>62.800500000000007</v>
      </c>
      <c r="L24" s="107">
        <f t="shared" si="15"/>
        <v>85.638000000000005</v>
      </c>
      <c r="M24" s="107">
        <f t="shared" si="16"/>
        <v>108.47550000000001</v>
      </c>
      <c r="N24" s="107">
        <f t="shared" si="17"/>
        <v>13.387500000000001</v>
      </c>
      <c r="O24" s="108">
        <f t="shared" si="18"/>
        <v>9.4500000000000011</v>
      </c>
      <c r="P24" s="106">
        <f t="shared" si="45"/>
        <v>47.554500000000012</v>
      </c>
      <c r="Q24" s="107">
        <f t="shared" si="19"/>
        <v>65.273250000000004</v>
      </c>
      <c r="R24" s="107">
        <f t="shared" si="20"/>
        <v>82.992000000000004</v>
      </c>
      <c r="S24" s="107">
        <f t="shared" si="21"/>
        <v>11.025000000000002</v>
      </c>
      <c r="T24" s="108">
        <f t="shared" si="22"/>
        <v>6.6937500000000005</v>
      </c>
      <c r="U24" s="106">
        <f t="shared" si="46"/>
        <v>42.866250000000001</v>
      </c>
      <c r="V24" s="107">
        <f t="shared" si="23"/>
        <v>59.010000000000005</v>
      </c>
      <c r="W24" s="107">
        <f t="shared" si="24"/>
        <v>75.153750000000016</v>
      </c>
      <c r="X24" s="109">
        <f t="shared" si="25"/>
        <v>10.631250000000001</v>
      </c>
      <c r="Y24" s="110">
        <f t="shared" si="26"/>
        <v>5.5125000000000011</v>
      </c>
    </row>
    <row r="25" spans="2:25" s="150" customFormat="1" ht="20.100000000000001" customHeight="1" thickBot="1" x14ac:dyDescent="0.25">
      <c r="B25" s="176">
        <v>1.1000000000000001</v>
      </c>
      <c r="C25" s="229">
        <f t="shared" si="8"/>
        <v>2035</v>
      </c>
      <c r="D25" s="301">
        <f t="shared" si="9"/>
        <v>0.82500000000000007</v>
      </c>
      <c r="E25" s="295">
        <f t="shared" si="10"/>
        <v>1530</v>
      </c>
      <c r="F25" s="49">
        <f t="shared" si="43"/>
        <v>89.28700000000002</v>
      </c>
      <c r="G25" s="50">
        <f t="shared" si="11"/>
        <v>121.46200000000002</v>
      </c>
      <c r="H25" s="50">
        <f t="shared" si="12"/>
        <v>153.63700000000003</v>
      </c>
      <c r="I25" s="50">
        <f t="shared" si="13"/>
        <v>17.325000000000003</v>
      </c>
      <c r="J25" s="51">
        <f t="shared" si="14"/>
        <v>14.850000000000001</v>
      </c>
      <c r="K25" s="49">
        <f t="shared" si="44"/>
        <v>65.790999999999997</v>
      </c>
      <c r="L25" s="50">
        <f t="shared" si="15"/>
        <v>89.716000000000008</v>
      </c>
      <c r="M25" s="50">
        <f t="shared" si="16"/>
        <v>113.64100000000002</v>
      </c>
      <c r="N25" s="50">
        <f t="shared" si="17"/>
        <v>14.025</v>
      </c>
      <c r="O25" s="51">
        <f t="shared" si="18"/>
        <v>9.9</v>
      </c>
      <c r="P25" s="49">
        <f t="shared" si="45"/>
        <v>49.819000000000003</v>
      </c>
      <c r="Q25" s="50">
        <f t="shared" si="19"/>
        <v>68.381500000000003</v>
      </c>
      <c r="R25" s="50">
        <f t="shared" si="20"/>
        <v>86.944000000000003</v>
      </c>
      <c r="S25" s="50">
        <f t="shared" si="21"/>
        <v>11.55</v>
      </c>
      <c r="T25" s="51">
        <f t="shared" si="22"/>
        <v>7.0125000000000002</v>
      </c>
      <c r="U25" s="49">
        <f t="shared" si="46"/>
        <v>44.907500000000006</v>
      </c>
      <c r="V25" s="52">
        <f t="shared" si="23"/>
        <v>61.820000000000007</v>
      </c>
      <c r="W25" s="50">
        <f t="shared" si="24"/>
        <v>78.732500000000016</v>
      </c>
      <c r="X25" s="53">
        <f t="shared" si="25"/>
        <v>11.137500000000001</v>
      </c>
      <c r="Y25" s="54">
        <f t="shared" si="26"/>
        <v>5.7750000000000004</v>
      </c>
    </row>
    <row r="26" spans="2:25" ht="15" customHeight="1" x14ac:dyDescent="0.25">
      <c r="B26" s="1"/>
      <c r="C26" s="1"/>
      <c r="D26" s="1"/>
      <c r="E26" s="2"/>
      <c r="F26" s="3"/>
      <c r="G26" s="3"/>
      <c r="H26" s="3"/>
      <c r="I26" s="3"/>
      <c r="J26" s="3"/>
      <c r="K26" s="3"/>
      <c r="L26" s="3"/>
      <c r="M26" s="3"/>
      <c r="N26" s="3"/>
      <c r="O26" s="3"/>
      <c r="P26" s="3"/>
      <c r="Q26" s="2"/>
      <c r="R26" s="2"/>
      <c r="S26" s="2"/>
      <c r="T26" s="2"/>
      <c r="U26" s="2"/>
      <c r="V26" s="2"/>
      <c r="W26" s="2"/>
      <c r="X26" s="2"/>
      <c r="Y26" s="2"/>
    </row>
    <row r="27" spans="2:25" x14ac:dyDescent="0.2">
      <c r="B27" s="2"/>
      <c r="C27" s="2"/>
      <c r="D27" s="2"/>
      <c r="E27" s="2"/>
      <c r="F27" s="2"/>
      <c r="G27" s="2"/>
      <c r="H27" s="2"/>
      <c r="I27" s="2"/>
      <c r="J27" s="2"/>
      <c r="K27" s="2"/>
      <c r="L27" s="2"/>
      <c r="M27" s="2"/>
      <c r="N27" s="2"/>
      <c r="O27" s="2"/>
      <c r="P27" s="2"/>
      <c r="Q27" s="2"/>
      <c r="R27" s="2"/>
      <c r="S27" s="2"/>
      <c r="T27" s="2"/>
      <c r="U27" s="2"/>
      <c r="V27" s="2"/>
      <c r="W27" s="2"/>
      <c r="X27" s="2"/>
      <c r="Y27" s="2"/>
    </row>
    <row r="28" spans="2:25" x14ac:dyDescent="0.2">
      <c r="B28" s="2"/>
      <c r="C28" s="2"/>
      <c r="D28" s="2"/>
      <c r="E28" s="2"/>
      <c r="F28" s="2"/>
      <c r="G28" s="2"/>
      <c r="H28" s="2"/>
      <c r="I28" s="2"/>
      <c r="J28" s="2"/>
      <c r="K28" s="2"/>
      <c r="L28" s="2"/>
      <c r="M28" s="2"/>
      <c r="N28" s="2"/>
      <c r="O28" s="2"/>
      <c r="P28" s="2"/>
      <c r="Q28" s="2"/>
      <c r="R28" s="2"/>
      <c r="S28" s="2"/>
      <c r="T28" s="2"/>
      <c r="U28" s="2"/>
      <c r="V28" s="2"/>
      <c r="W28" s="2"/>
      <c r="X28" s="2"/>
      <c r="Y28" s="2"/>
    </row>
    <row r="29" spans="2:25" ht="13.5" thickBot="1" x14ac:dyDescent="0.25">
      <c r="B29" s="2"/>
      <c r="C29" s="2"/>
      <c r="D29" s="2"/>
      <c r="E29" s="2"/>
      <c r="F29" s="2"/>
      <c r="G29" s="2"/>
      <c r="H29" s="2"/>
      <c r="I29" s="2"/>
      <c r="J29" s="2"/>
      <c r="K29" s="2"/>
      <c r="L29" s="2"/>
      <c r="M29" s="2"/>
      <c r="N29" s="2"/>
      <c r="O29" s="2"/>
      <c r="P29" s="2"/>
      <c r="Q29" s="2"/>
      <c r="R29" s="2"/>
      <c r="S29" s="2"/>
      <c r="T29" s="2"/>
      <c r="U29" s="2"/>
      <c r="V29" s="2"/>
      <c r="W29" s="2"/>
      <c r="X29" s="2"/>
      <c r="Y29" s="2"/>
    </row>
    <row r="30" spans="2:25" x14ac:dyDescent="0.2">
      <c r="B30" s="353" t="s">
        <v>24</v>
      </c>
      <c r="C30" s="396"/>
      <c r="D30" s="396"/>
      <c r="E30" s="354"/>
      <c r="F30" s="351" t="s">
        <v>8</v>
      </c>
      <c r="G30" s="351"/>
      <c r="H30" s="351"/>
      <c r="I30" s="351" t="s">
        <v>9</v>
      </c>
      <c r="J30" s="351"/>
      <c r="K30" s="351"/>
      <c r="L30" s="351" t="s">
        <v>10</v>
      </c>
      <c r="M30" s="351"/>
      <c r="N30" s="351"/>
      <c r="O30" s="351" t="s">
        <v>11</v>
      </c>
      <c r="P30" s="351"/>
      <c r="Q30" s="352"/>
      <c r="R30" s="2"/>
      <c r="S30" s="2"/>
      <c r="T30" s="2"/>
      <c r="U30" s="2"/>
      <c r="V30" s="2"/>
      <c r="W30" s="2"/>
      <c r="X30" s="2"/>
      <c r="Y30" s="2"/>
    </row>
    <row r="31" spans="2:25" ht="51.75" thickBot="1" x14ac:dyDescent="0.25">
      <c r="B31" s="243" t="s">
        <v>25</v>
      </c>
      <c r="C31" s="33" t="s">
        <v>129</v>
      </c>
      <c r="D31" s="226"/>
      <c r="E31" s="33" t="s">
        <v>6</v>
      </c>
      <c r="F31" s="34" t="s">
        <v>5</v>
      </c>
      <c r="G31" s="34" t="s">
        <v>69</v>
      </c>
      <c r="H31" s="34" t="s">
        <v>7</v>
      </c>
      <c r="I31" s="34" t="s">
        <v>5</v>
      </c>
      <c r="J31" s="34"/>
      <c r="K31" s="34" t="s">
        <v>7</v>
      </c>
      <c r="L31" s="34" t="s">
        <v>5</v>
      </c>
      <c r="M31" s="34"/>
      <c r="N31" s="34" t="s">
        <v>7</v>
      </c>
      <c r="O31" s="34" t="s">
        <v>5</v>
      </c>
      <c r="P31" s="34"/>
      <c r="Q31" s="35" t="s">
        <v>7</v>
      </c>
      <c r="R31" s="2"/>
      <c r="S31" s="2"/>
      <c r="T31" s="2"/>
      <c r="U31" s="2"/>
      <c r="V31" s="2"/>
      <c r="W31" s="2"/>
      <c r="X31" s="2"/>
      <c r="Y31" s="2"/>
    </row>
    <row r="32" spans="2:25" x14ac:dyDescent="0.2">
      <c r="B32" s="164">
        <v>0.4</v>
      </c>
      <c r="C32" s="306">
        <f>MROUND(B32*1852,5)</f>
        <v>740</v>
      </c>
      <c r="D32" s="225"/>
      <c r="E32" s="63">
        <f>0.67*B32</f>
        <v>0.26800000000000002</v>
      </c>
      <c r="F32" s="30">
        <f>E32*($F$9)</f>
        <v>3.484</v>
      </c>
      <c r="G32" s="169">
        <f>0.67*B32</f>
        <v>0.26800000000000002</v>
      </c>
      <c r="H32" s="30">
        <f>G32*$F$9</f>
        <v>3.484</v>
      </c>
      <c r="I32" s="30">
        <f>E32*($K$9)</f>
        <v>2.4119999999999999</v>
      </c>
      <c r="J32" s="111"/>
      <c r="K32" s="30">
        <f>G32*$K$9</f>
        <v>2.4119999999999999</v>
      </c>
      <c r="L32" s="30">
        <f>E32*($P$9)</f>
        <v>1.6080000000000001</v>
      </c>
      <c r="M32" s="111"/>
      <c r="N32" s="30">
        <f>G32*$P$9</f>
        <v>1.6080000000000001</v>
      </c>
      <c r="O32" s="30">
        <f>G32*($U$9)</f>
        <v>1.34</v>
      </c>
      <c r="P32" s="111"/>
      <c r="Q32" s="31">
        <f>G32*$U$9</f>
        <v>1.34</v>
      </c>
      <c r="R32" s="2"/>
      <c r="S32" s="2"/>
      <c r="T32" s="2"/>
      <c r="U32" s="2"/>
      <c r="V32" s="2"/>
      <c r="W32" s="2"/>
      <c r="X32" s="2"/>
      <c r="Y32" s="2"/>
    </row>
    <row r="33" spans="2:25" x14ac:dyDescent="0.2">
      <c r="B33" s="165">
        <v>0.45</v>
      </c>
      <c r="C33" s="307">
        <f t="shared" ref="C33:C46" si="47">MROUND(B33*1852,5)</f>
        <v>835</v>
      </c>
      <c r="D33" s="224"/>
      <c r="E33" s="64">
        <f t="shared" ref="E33:E46" si="48">0.67*B33</f>
        <v>0.30150000000000005</v>
      </c>
      <c r="F33" s="30">
        <f t="shared" ref="F33:F46" si="49">E33*($F$9)</f>
        <v>3.9195000000000007</v>
      </c>
      <c r="G33" s="170">
        <f t="shared" ref="G33:G46" si="50">0.67*B33</f>
        <v>0.30150000000000005</v>
      </c>
      <c r="H33" s="30">
        <f t="shared" ref="H33:H46" si="51">G33*$F$9</f>
        <v>3.9195000000000007</v>
      </c>
      <c r="I33" s="30">
        <f t="shared" ref="I33:I46" si="52">E33*($K$9)</f>
        <v>2.7135000000000002</v>
      </c>
      <c r="J33" s="112"/>
      <c r="K33" s="30">
        <f t="shared" ref="K33:K46" si="53">G33*$K$9</f>
        <v>2.7135000000000002</v>
      </c>
      <c r="L33" s="30">
        <f t="shared" ref="L33:L46" si="54">E33*($P$9)</f>
        <v>1.8090000000000002</v>
      </c>
      <c r="M33" s="112"/>
      <c r="N33" s="30">
        <f t="shared" ref="N33:N46" si="55">G33*$P$9</f>
        <v>1.8090000000000002</v>
      </c>
      <c r="O33" s="30">
        <f t="shared" ref="O33:O46" si="56">G33*($U$9)</f>
        <v>1.5075000000000003</v>
      </c>
      <c r="P33" s="112"/>
      <c r="Q33" s="31">
        <f t="shared" ref="Q33:Q46" si="57">G33*$U$9</f>
        <v>1.5075000000000003</v>
      </c>
      <c r="R33" s="2"/>
      <c r="S33" s="2"/>
      <c r="T33" s="2"/>
      <c r="U33" s="2"/>
      <c r="V33" s="2"/>
      <c r="W33" s="2"/>
      <c r="X33" s="2"/>
      <c r="Y33" s="2"/>
    </row>
    <row r="34" spans="2:25" x14ac:dyDescent="0.2">
      <c r="B34" s="165">
        <v>0.5</v>
      </c>
      <c r="C34" s="307">
        <f t="shared" si="47"/>
        <v>925</v>
      </c>
      <c r="D34" s="224"/>
      <c r="E34" s="64">
        <f t="shared" si="48"/>
        <v>0.33500000000000002</v>
      </c>
      <c r="F34" s="30">
        <f t="shared" si="49"/>
        <v>4.3550000000000004</v>
      </c>
      <c r="G34" s="170">
        <f t="shared" si="50"/>
        <v>0.33500000000000002</v>
      </c>
      <c r="H34" s="30">
        <f t="shared" si="51"/>
        <v>4.3550000000000004</v>
      </c>
      <c r="I34" s="30">
        <f t="shared" si="52"/>
        <v>3.0150000000000001</v>
      </c>
      <c r="J34" s="112"/>
      <c r="K34" s="30">
        <f t="shared" si="53"/>
        <v>3.0150000000000001</v>
      </c>
      <c r="L34" s="30">
        <f t="shared" si="54"/>
        <v>2.0100000000000002</v>
      </c>
      <c r="M34" s="112"/>
      <c r="N34" s="30">
        <f t="shared" si="55"/>
        <v>2.0100000000000002</v>
      </c>
      <c r="O34" s="30">
        <f t="shared" si="56"/>
        <v>1.675</v>
      </c>
      <c r="P34" s="112"/>
      <c r="Q34" s="31">
        <f t="shared" si="57"/>
        <v>1.675</v>
      </c>
      <c r="R34" s="2"/>
      <c r="S34" s="2"/>
      <c r="T34" s="2"/>
      <c r="U34" s="2"/>
      <c r="V34" s="2"/>
      <c r="W34" s="2"/>
      <c r="X34" s="2"/>
      <c r="Y34" s="2"/>
    </row>
    <row r="35" spans="2:25" x14ac:dyDescent="0.2">
      <c r="B35" s="165">
        <v>0.55000000000000004</v>
      </c>
      <c r="C35" s="307">
        <f t="shared" si="47"/>
        <v>1020</v>
      </c>
      <c r="D35" s="224"/>
      <c r="E35" s="64">
        <f t="shared" si="48"/>
        <v>0.36850000000000005</v>
      </c>
      <c r="F35" s="30">
        <f t="shared" si="49"/>
        <v>4.7905000000000006</v>
      </c>
      <c r="G35" s="170">
        <f t="shared" si="50"/>
        <v>0.36850000000000005</v>
      </c>
      <c r="H35" s="30">
        <f t="shared" si="51"/>
        <v>4.7905000000000006</v>
      </c>
      <c r="I35" s="30">
        <f t="shared" si="52"/>
        <v>3.3165000000000004</v>
      </c>
      <c r="J35" s="112"/>
      <c r="K35" s="30">
        <f t="shared" si="53"/>
        <v>3.3165000000000004</v>
      </c>
      <c r="L35" s="30">
        <f t="shared" si="54"/>
        <v>2.2110000000000003</v>
      </c>
      <c r="M35" s="112"/>
      <c r="N35" s="30">
        <f t="shared" si="55"/>
        <v>2.2110000000000003</v>
      </c>
      <c r="O35" s="30">
        <f t="shared" si="56"/>
        <v>1.8425000000000002</v>
      </c>
      <c r="P35" s="112"/>
      <c r="Q35" s="31">
        <f t="shared" si="57"/>
        <v>1.8425000000000002</v>
      </c>
      <c r="R35" s="2"/>
      <c r="S35" s="2"/>
      <c r="T35" s="2"/>
      <c r="U35" s="2"/>
      <c r="V35" s="2"/>
      <c r="W35" s="2"/>
      <c r="X35" s="2"/>
      <c r="Y35" s="2"/>
    </row>
    <row r="36" spans="2:25" x14ac:dyDescent="0.2">
      <c r="B36" s="165">
        <v>0.6</v>
      </c>
      <c r="C36" s="307">
        <f t="shared" si="47"/>
        <v>1110</v>
      </c>
      <c r="D36" s="224"/>
      <c r="E36" s="64">
        <f t="shared" si="48"/>
        <v>0.40200000000000002</v>
      </c>
      <c r="F36" s="30">
        <f t="shared" si="49"/>
        <v>5.226</v>
      </c>
      <c r="G36" s="170">
        <f t="shared" si="50"/>
        <v>0.40200000000000002</v>
      </c>
      <c r="H36" s="30">
        <f t="shared" si="51"/>
        <v>5.226</v>
      </c>
      <c r="I36" s="30">
        <f t="shared" si="52"/>
        <v>3.6180000000000003</v>
      </c>
      <c r="J36" s="112"/>
      <c r="K36" s="30">
        <f t="shared" si="53"/>
        <v>3.6180000000000003</v>
      </c>
      <c r="L36" s="30">
        <f t="shared" si="54"/>
        <v>2.4119999999999999</v>
      </c>
      <c r="M36" s="112"/>
      <c r="N36" s="30">
        <f t="shared" si="55"/>
        <v>2.4119999999999999</v>
      </c>
      <c r="O36" s="30">
        <f t="shared" si="56"/>
        <v>2.0100000000000002</v>
      </c>
      <c r="P36" s="112"/>
      <c r="Q36" s="31">
        <f t="shared" si="57"/>
        <v>2.0100000000000002</v>
      </c>
      <c r="R36" s="2"/>
      <c r="S36" s="2"/>
      <c r="T36" s="2"/>
      <c r="U36" s="2"/>
      <c r="V36" s="2"/>
      <c r="W36" s="2"/>
      <c r="X36" s="2"/>
      <c r="Y36" s="2"/>
    </row>
    <row r="37" spans="2:25" x14ac:dyDescent="0.2">
      <c r="B37" s="165">
        <v>0.65</v>
      </c>
      <c r="C37" s="307">
        <f t="shared" si="47"/>
        <v>1205</v>
      </c>
      <c r="D37" s="224"/>
      <c r="E37" s="64">
        <f t="shared" si="48"/>
        <v>0.43550000000000005</v>
      </c>
      <c r="F37" s="30">
        <f t="shared" si="49"/>
        <v>5.6615000000000011</v>
      </c>
      <c r="G37" s="170">
        <f t="shared" si="50"/>
        <v>0.43550000000000005</v>
      </c>
      <c r="H37" s="30">
        <f t="shared" si="51"/>
        <v>5.6615000000000011</v>
      </c>
      <c r="I37" s="30">
        <f t="shared" si="52"/>
        <v>3.9195000000000007</v>
      </c>
      <c r="J37" s="112"/>
      <c r="K37" s="30">
        <f t="shared" si="53"/>
        <v>3.9195000000000007</v>
      </c>
      <c r="L37" s="30">
        <f t="shared" si="54"/>
        <v>2.6130000000000004</v>
      </c>
      <c r="M37" s="112"/>
      <c r="N37" s="30">
        <f t="shared" si="55"/>
        <v>2.6130000000000004</v>
      </c>
      <c r="O37" s="30">
        <f t="shared" si="56"/>
        <v>2.1775000000000002</v>
      </c>
      <c r="P37" s="112"/>
      <c r="Q37" s="31">
        <f t="shared" si="57"/>
        <v>2.1775000000000002</v>
      </c>
      <c r="R37" s="2"/>
      <c r="S37" s="2"/>
      <c r="T37" s="2"/>
      <c r="U37" s="2"/>
      <c r="V37" s="2"/>
      <c r="W37" s="2"/>
      <c r="X37" s="2"/>
      <c r="Y37" s="2"/>
    </row>
    <row r="38" spans="2:25" x14ac:dyDescent="0.2">
      <c r="B38" s="165">
        <v>0.7</v>
      </c>
      <c r="C38" s="307">
        <f t="shared" si="47"/>
        <v>1295</v>
      </c>
      <c r="D38" s="224"/>
      <c r="E38" s="64">
        <f t="shared" si="48"/>
        <v>0.46899999999999997</v>
      </c>
      <c r="F38" s="30">
        <f t="shared" si="49"/>
        <v>6.0969999999999995</v>
      </c>
      <c r="G38" s="170">
        <f t="shared" si="50"/>
        <v>0.46899999999999997</v>
      </c>
      <c r="H38" s="30">
        <f t="shared" si="51"/>
        <v>6.0969999999999995</v>
      </c>
      <c r="I38" s="30">
        <f t="shared" si="52"/>
        <v>4.2210000000000001</v>
      </c>
      <c r="J38" s="112"/>
      <c r="K38" s="30">
        <f t="shared" si="53"/>
        <v>4.2210000000000001</v>
      </c>
      <c r="L38" s="30">
        <f t="shared" si="54"/>
        <v>2.8140000000000001</v>
      </c>
      <c r="M38" s="112"/>
      <c r="N38" s="30">
        <f t="shared" si="55"/>
        <v>2.8140000000000001</v>
      </c>
      <c r="O38" s="30">
        <f t="shared" si="56"/>
        <v>2.3449999999999998</v>
      </c>
      <c r="P38" s="112"/>
      <c r="Q38" s="31">
        <f t="shared" si="57"/>
        <v>2.3449999999999998</v>
      </c>
      <c r="R38" s="2"/>
      <c r="S38" s="2"/>
      <c r="T38" s="2"/>
      <c r="U38" s="2"/>
      <c r="V38" s="2"/>
      <c r="W38" s="2"/>
      <c r="X38" s="2"/>
      <c r="Y38" s="2"/>
    </row>
    <row r="39" spans="2:25" x14ac:dyDescent="0.2">
      <c r="B39" s="165">
        <v>0.75</v>
      </c>
      <c r="C39" s="307">
        <f t="shared" si="47"/>
        <v>1390</v>
      </c>
      <c r="D39" s="224"/>
      <c r="E39" s="64">
        <f t="shared" si="48"/>
        <v>0.50250000000000006</v>
      </c>
      <c r="F39" s="30">
        <f t="shared" si="49"/>
        <v>6.5325000000000006</v>
      </c>
      <c r="G39" s="170">
        <f t="shared" si="50"/>
        <v>0.50250000000000006</v>
      </c>
      <c r="H39" s="30">
        <f t="shared" si="51"/>
        <v>6.5325000000000006</v>
      </c>
      <c r="I39" s="30">
        <f t="shared" si="52"/>
        <v>4.5225000000000009</v>
      </c>
      <c r="J39" s="112"/>
      <c r="K39" s="30">
        <f t="shared" si="53"/>
        <v>4.5225000000000009</v>
      </c>
      <c r="L39" s="30">
        <f t="shared" si="54"/>
        <v>3.0150000000000006</v>
      </c>
      <c r="M39" s="112"/>
      <c r="N39" s="30">
        <f t="shared" si="55"/>
        <v>3.0150000000000006</v>
      </c>
      <c r="O39" s="30">
        <f t="shared" si="56"/>
        <v>2.5125000000000002</v>
      </c>
      <c r="P39" s="112"/>
      <c r="Q39" s="31">
        <f t="shared" si="57"/>
        <v>2.5125000000000002</v>
      </c>
      <c r="R39" s="2"/>
      <c r="S39" s="2"/>
      <c r="T39" s="2"/>
      <c r="U39" s="2"/>
      <c r="V39" s="2"/>
      <c r="W39" s="2"/>
      <c r="X39" s="2"/>
      <c r="Y39" s="2"/>
    </row>
    <row r="40" spans="2:25" x14ac:dyDescent="0.2">
      <c r="B40" s="165">
        <v>0.8</v>
      </c>
      <c r="C40" s="307">
        <f t="shared" si="47"/>
        <v>1480</v>
      </c>
      <c r="D40" s="224"/>
      <c r="E40" s="64">
        <f t="shared" si="48"/>
        <v>0.53600000000000003</v>
      </c>
      <c r="F40" s="30">
        <f t="shared" si="49"/>
        <v>6.968</v>
      </c>
      <c r="G40" s="170">
        <f t="shared" si="50"/>
        <v>0.53600000000000003</v>
      </c>
      <c r="H40" s="30">
        <f t="shared" si="51"/>
        <v>6.968</v>
      </c>
      <c r="I40" s="30">
        <f t="shared" si="52"/>
        <v>4.8239999999999998</v>
      </c>
      <c r="J40" s="112"/>
      <c r="K40" s="30">
        <f t="shared" si="53"/>
        <v>4.8239999999999998</v>
      </c>
      <c r="L40" s="30">
        <f t="shared" si="54"/>
        <v>3.2160000000000002</v>
      </c>
      <c r="M40" s="112"/>
      <c r="N40" s="30">
        <f t="shared" si="55"/>
        <v>3.2160000000000002</v>
      </c>
      <c r="O40" s="30">
        <f t="shared" si="56"/>
        <v>2.68</v>
      </c>
      <c r="P40" s="112"/>
      <c r="Q40" s="31">
        <f t="shared" si="57"/>
        <v>2.68</v>
      </c>
      <c r="R40" s="2"/>
      <c r="S40" s="2"/>
      <c r="T40" s="2"/>
      <c r="U40" s="2"/>
      <c r="V40" s="2"/>
      <c r="W40" s="2"/>
      <c r="X40" s="2"/>
      <c r="Y40" s="2"/>
    </row>
    <row r="41" spans="2:25" x14ac:dyDescent="0.2">
      <c r="B41" s="165">
        <v>0.85</v>
      </c>
      <c r="C41" s="307">
        <f t="shared" si="47"/>
        <v>1575</v>
      </c>
      <c r="D41" s="224"/>
      <c r="E41" s="64">
        <f t="shared" si="48"/>
        <v>0.56950000000000001</v>
      </c>
      <c r="F41" s="30">
        <f t="shared" si="49"/>
        <v>7.4035000000000002</v>
      </c>
      <c r="G41" s="170">
        <f t="shared" si="50"/>
        <v>0.56950000000000001</v>
      </c>
      <c r="H41" s="30">
        <f t="shared" si="51"/>
        <v>7.4035000000000002</v>
      </c>
      <c r="I41" s="30">
        <f t="shared" si="52"/>
        <v>5.1254999999999997</v>
      </c>
      <c r="J41" s="112"/>
      <c r="K41" s="30">
        <f t="shared" si="53"/>
        <v>5.1254999999999997</v>
      </c>
      <c r="L41" s="30">
        <f t="shared" si="54"/>
        <v>3.4169999999999998</v>
      </c>
      <c r="M41" s="112"/>
      <c r="N41" s="30">
        <f t="shared" si="55"/>
        <v>3.4169999999999998</v>
      </c>
      <c r="O41" s="30">
        <f t="shared" si="56"/>
        <v>2.8475000000000001</v>
      </c>
      <c r="P41" s="112"/>
      <c r="Q41" s="31">
        <f t="shared" si="57"/>
        <v>2.8475000000000001</v>
      </c>
      <c r="R41" s="2"/>
      <c r="S41" s="2"/>
      <c r="T41" s="2"/>
      <c r="U41" s="2"/>
      <c r="V41" s="2"/>
      <c r="W41" s="2"/>
      <c r="X41" s="2"/>
      <c r="Y41" s="2"/>
    </row>
    <row r="42" spans="2:25" x14ac:dyDescent="0.2">
      <c r="B42" s="166">
        <v>0.9</v>
      </c>
      <c r="C42" s="307">
        <f t="shared" si="47"/>
        <v>1665</v>
      </c>
      <c r="D42" s="223"/>
      <c r="E42" s="167">
        <f t="shared" si="48"/>
        <v>0.60300000000000009</v>
      </c>
      <c r="F42" s="20">
        <f t="shared" si="49"/>
        <v>7.8390000000000013</v>
      </c>
      <c r="G42" s="170">
        <f t="shared" si="50"/>
        <v>0.60300000000000009</v>
      </c>
      <c r="H42" s="20">
        <f t="shared" si="51"/>
        <v>7.8390000000000013</v>
      </c>
      <c r="I42" s="20">
        <f t="shared" si="52"/>
        <v>5.4270000000000005</v>
      </c>
      <c r="J42" s="112"/>
      <c r="K42" s="20">
        <f t="shared" si="53"/>
        <v>5.4270000000000005</v>
      </c>
      <c r="L42" s="20">
        <f t="shared" si="54"/>
        <v>3.6180000000000003</v>
      </c>
      <c r="M42" s="112"/>
      <c r="N42" s="20">
        <f t="shared" si="55"/>
        <v>3.6180000000000003</v>
      </c>
      <c r="O42" s="20">
        <f t="shared" si="56"/>
        <v>3.0150000000000006</v>
      </c>
      <c r="P42" s="112"/>
      <c r="Q42" s="120">
        <f t="shared" si="57"/>
        <v>3.0150000000000006</v>
      </c>
      <c r="R42" s="2"/>
      <c r="S42" s="2"/>
      <c r="T42" s="2"/>
      <c r="U42" s="2"/>
      <c r="V42" s="2"/>
      <c r="W42" s="2"/>
      <c r="X42" s="2"/>
      <c r="Y42" s="2"/>
    </row>
    <row r="43" spans="2:25" x14ac:dyDescent="0.2">
      <c r="B43" s="166">
        <v>0.95</v>
      </c>
      <c r="C43" s="307">
        <f t="shared" si="47"/>
        <v>1760</v>
      </c>
      <c r="D43" s="223"/>
      <c r="E43" s="167">
        <f t="shared" si="48"/>
        <v>0.63649999999999995</v>
      </c>
      <c r="F43" s="20">
        <f t="shared" si="49"/>
        <v>8.2744999999999997</v>
      </c>
      <c r="G43" s="170">
        <f t="shared" si="50"/>
        <v>0.63649999999999995</v>
      </c>
      <c r="H43" s="20">
        <f t="shared" si="51"/>
        <v>8.2744999999999997</v>
      </c>
      <c r="I43" s="20">
        <f t="shared" si="52"/>
        <v>5.7284999999999995</v>
      </c>
      <c r="J43" s="112"/>
      <c r="K43" s="20">
        <f t="shared" si="53"/>
        <v>5.7284999999999995</v>
      </c>
      <c r="L43" s="20">
        <f t="shared" si="54"/>
        <v>3.819</v>
      </c>
      <c r="M43" s="112"/>
      <c r="N43" s="20">
        <f t="shared" si="55"/>
        <v>3.819</v>
      </c>
      <c r="O43" s="20">
        <f t="shared" si="56"/>
        <v>3.1824999999999997</v>
      </c>
      <c r="P43" s="112"/>
      <c r="Q43" s="120">
        <f t="shared" si="57"/>
        <v>3.1824999999999997</v>
      </c>
      <c r="R43" s="2"/>
      <c r="S43" s="2"/>
      <c r="T43" s="2"/>
      <c r="U43" s="2"/>
      <c r="V43" s="2"/>
      <c r="W43" s="2"/>
      <c r="X43" s="2"/>
      <c r="Y43" s="2"/>
    </row>
    <row r="44" spans="2:25" x14ac:dyDescent="0.2">
      <c r="B44" s="166">
        <v>1</v>
      </c>
      <c r="C44" s="307">
        <f t="shared" si="47"/>
        <v>1850</v>
      </c>
      <c r="D44" s="223"/>
      <c r="E44" s="167">
        <f t="shared" si="48"/>
        <v>0.67</v>
      </c>
      <c r="F44" s="20">
        <f t="shared" si="49"/>
        <v>8.7100000000000009</v>
      </c>
      <c r="G44" s="170">
        <f t="shared" si="50"/>
        <v>0.67</v>
      </c>
      <c r="H44" s="20">
        <f t="shared" si="51"/>
        <v>8.7100000000000009</v>
      </c>
      <c r="I44" s="20">
        <f t="shared" si="52"/>
        <v>6.03</v>
      </c>
      <c r="J44" s="112"/>
      <c r="K44" s="20">
        <f t="shared" si="53"/>
        <v>6.03</v>
      </c>
      <c r="L44" s="20">
        <f t="shared" si="54"/>
        <v>4.0200000000000005</v>
      </c>
      <c r="M44" s="112"/>
      <c r="N44" s="20">
        <f t="shared" si="55"/>
        <v>4.0200000000000005</v>
      </c>
      <c r="O44" s="20">
        <f t="shared" si="56"/>
        <v>3.35</v>
      </c>
      <c r="P44" s="112"/>
      <c r="Q44" s="120">
        <f t="shared" si="57"/>
        <v>3.35</v>
      </c>
      <c r="R44" s="2"/>
      <c r="S44" s="2"/>
      <c r="T44" s="2"/>
      <c r="U44" s="2"/>
      <c r="V44" s="2"/>
      <c r="W44" s="2"/>
      <c r="X44" s="2"/>
      <c r="Y44" s="2"/>
    </row>
    <row r="45" spans="2:25" x14ac:dyDescent="0.2">
      <c r="B45" s="166">
        <v>1.05</v>
      </c>
      <c r="C45" s="307">
        <f t="shared" si="47"/>
        <v>1945</v>
      </c>
      <c r="D45" s="223"/>
      <c r="E45" s="167">
        <f t="shared" si="48"/>
        <v>0.70350000000000013</v>
      </c>
      <c r="F45" s="20">
        <f t="shared" si="49"/>
        <v>9.145500000000002</v>
      </c>
      <c r="G45" s="170">
        <f t="shared" si="50"/>
        <v>0.70350000000000013</v>
      </c>
      <c r="H45" s="20">
        <f t="shared" si="51"/>
        <v>9.145500000000002</v>
      </c>
      <c r="I45" s="20">
        <f t="shared" si="52"/>
        <v>6.331500000000001</v>
      </c>
      <c r="J45" s="112"/>
      <c r="K45" s="20">
        <f t="shared" si="53"/>
        <v>6.331500000000001</v>
      </c>
      <c r="L45" s="20">
        <f t="shared" si="54"/>
        <v>4.221000000000001</v>
      </c>
      <c r="M45" s="112"/>
      <c r="N45" s="20">
        <f t="shared" si="55"/>
        <v>4.221000000000001</v>
      </c>
      <c r="O45" s="20">
        <f t="shared" si="56"/>
        <v>3.5175000000000005</v>
      </c>
      <c r="P45" s="112"/>
      <c r="Q45" s="120">
        <f t="shared" si="57"/>
        <v>3.5175000000000005</v>
      </c>
      <c r="R45" s="2"/>
      <c r="S45" s="2"/>
      <c r="T45" s="2"/>
      <c r="U45" s="2"/>
      <c r="V45" s="2"/>
      <c r="W45" s="2"/>
      <c r="X45" s="2"/>
      <c r="Y45" s="2"/>
    </row>
    <row r="46" spans="2:25" ht="13.5" thickBot="1" x14ac:dyDescent="0.25">
      <c r="B46" s="168">
        <v>1.1000000000000001</v>
      </c>
      <c r="C46" s="308">
        <f t="shared" si="47"/>
        <v>2035</v>
      </c>
      <c r="D46" s="222"/>
      <c r="E46" s="66">
        <f t="shared" si="48"/>
        <v>0.7370000000000001</v>
      </c>
      <c r="F46" s="21">
        <f t="shared" si="49"/>
        <v>9.5810000000000013</v>
      </c>
      <c r="G46" s="171">
        <f t="shared" si="50"/>
        <v>0.7370000000000001</v>
      </c>
      <c r="H46" s="21">
        <f t="shared" si="51"/>
        <v>9.5810000000000013</v>
      </c>
      <c r="I46" s="21">
        <f t="shared" si="52"/>
        <v>6.6330000000000009</v>
      </c>
      <c r="J46" s="113"/>
      <c r="K46" s="21">
        <f t="shared" si="53"/>
        <v>6.6330000000000009</v>
      </c>
      <c r="L46" s="21">
        <f t="shared" si="54"/>
        <v>4.4220000000000006</v>
      </c>
      <c r="M46" s="113"/>
      <c r="N46" s="21">
        <f t="shared" si="55"/>
        <v>4.4220000000000006</v>
      </c>
      <c r="O46" s="21">
        <f t="shared" si="56"/>
        <v>3.6850000000000005</v>
      </c>
      <c r="P46" s="113"/>
      <c r="Q46" s="18">
        <f t="shared" si="57"/>
        <v>3.6850000000000005</v>
      </c>
      <c r="R46" s="2"/>
      <c r="S46" s="2"/>
      <c r="T46" s="2"/>
      <c r="U46" s="2"/>
      <c r="V46" s="2"/>
      <c r="W46" s="2"/>
      <c r="X46" s="2"/>
      <c r="Y46" s="2"/>
    </row>
    <row r="47" spans="2:25" x14ac:dyDescent="0.2">
      <c r="B47" s="2"/>
      <c r="C47" s="2"/>
      <c r="D47" s="2"/>
      <c r="E47" s="2"/>
      <c r="F47" s="2"/>
      <c r="G47" s="2"/>
      <c r="H47" s="2"/>
      <c r="I47" s="2"/>
      <c r="J47" s="2"/>
      <c r="K47" s="2"/>
      <c r="L47" s="2"/>
      <c r="M47" s="2"/>
      <c r="N47" s="2"/>
      <c r="O47" s="2"/>
      <c r="P47" s="2"/>
      <c r="Q47" s="2"/>
      <c r="R47" s="2"/>
      <c r="S47" s="2"/>
      <c r="T47" s="2"/>
      <c r="U47" s="2"/>
      <c r="V47" s="2"/>
      <c r="W47" s="2"/>
      <c r="X47" s="2"/>
      <c r="Y47" s="2"/>
    </row>
    <row r="48" spans="2:25" x14ac:dyDescent="0.2">
      <c r="B48" s="2"/>
      <c r="C48" s="2"/>
      <c r="D48" s="2"/>
      <c r="E48" s="2"/>
      <c r="F48" s="2"/>
      <c r="G48" s="2"/>
      <c r="I48" s="8"/>
      <c r="J48" s="2"/>
      <c r="K48" s="2"/>
      <c r="L48" s="2"/>
      <c r="M48" s="8"/>
      <c r="N48" s="2"/>
      <c r="O48" s="2"/>
      <c r="P48" s="2"/>
      <c r="Q48" s="6"/>
      <c r="R48" s="6"/>
      <c r="S48" s="2"/>
      <c r="T48" s="2"/>
      <c r="U48" s="2"/>
      <c r="V48" s="2"/>
      <c r="W48" s="2"/>
      <c r="X48" s="2"/>
      <c r="Y48" s="2"/>
    </row>
    <row r="49" spans="2:25" x14ac:dyDescent="0.2">
      <c r="B49" s="2"/>
      <c r="C49" s="2"/>
      <c r="D49" s="2"/>
      <c r="E49" s="2"/>
      <c r="F49" s="2"/>
      <c r="G49" s="2"/>
      <c r="H49" s="56"/>
      <c r="I49" s="57"/>
      <c r="J49" s="57"/>
      <c r="K49" s="57"/>
      <c r="L49" s="57"/>
      <c r="M49" s="57"/>
      <c r="N49" s="57"/>
      <c r="O49" s="57"/>
      <c r="P49" s="57"/>
      <c r="Q49" s="57"/>
      <c r="R49" s="57"/>
      <c r="S49" s="2"/>
      <c r="T49" s="2"/>
      <c r="U49" s="2"/>
      <c r="V49" s="2"/>
      <c r="W49" s="2"/>
      <c r="X49" s="2"/>
      <c r="Y49" s="2"/>
    </row>
    <row r="50" spans="2:25" x14ac:dyDescent="0.2">
      <c r="B50" s="8" t="s">
        <v>51</v>
      </c>
      <c r="C50" s="8"/>
      <c r="D50" s="8"/>
      <c r="E50" s="2">
        <f>I4*0.95</f>
        <v>42.75</v>
      </c>
      <c r="F50" s="2">
        <f>I4*1.05</f>
        <v>47.25</v>
      </c>
      <c r="G50" s="8" t="s">
        <v>50</v>
      </c>
      <c r="H50" s="57"/>
      <c r="I50" s="57"/>
      <c r="J50" s="57"/>
      <c r="K50" s="57"/>
      <c r="L50" s="57"/>
      <c r="M50" s="57"/>
      <c r="N50" s="57"/>
      <c r="O50" s="57"/>
      <c r="P50" s="57"/>
      <c r="Q50" s="57"/>
      <c r="R50" s="57"/>
      <c r="S50" s="2"/>
      <c r="T50" s="2"/>
      <c r="U50" s="2"/>
      <c r="V50" s="2"/>
      <c r="W50" s="2"/>
      <c r="X50" s="2"/>
      <c r="Y50" s="2"/>
    </row>
    <row r="51" spans="2:25" x14ac:dyDescent="0.2">
      <c r="B51" s="2"/>
      <c r="C51" s="2"/>
      <c r="D51" s="2"/>
      <c r="E51" s="2"/>
      <c r="F51" s="2"/>
      <c r="G51" s="2"/>
      <c r="H51" s="57"/>
      <c r="I51" s="57"/>
      <c r="J51" s="57"/>
      <c r="K51" s="57"/>
      <c r="L51" s="57"/>
      <c r="M51" s="57"/>
      <c r="N51" s="57"/>
      <c r="O51" s="57"/>
      <c r="P51" s="57"/>
      <c r="Q51" s="57"/>
      <c r="R51" s="57"/>
      <c r="S51" s="2"/>
      <c r="T51" s="2"/>
      <c r="U51" s="2"/>
      <c r="V51" s="2"/>
      <c r="W51" s="2"/>
      <c r="X51" s="2"/>
      <c r="Y51" s="2"/>
    </row>
    <row r="52" spans="2:25" x14ac:dyDescent="0.2">
      <c r="B52" s="2"/>
      <c r="C52" s="2"/>
      <c r="D52" s="2"/>
      <c r="E52" s="2"/>
      <c r="F52" s="2"/>
      <c r="G52" s="2"/>
      <c r="H52" s="57"/>
      <c r="I52" s="57"/>
      <c r="J52" s="57"/>
      <c r="K52" s="57"/>
      <c r="L52" s="57"/>
      <c r="M52" s="57"/>
      <c r="N52" s="57"/>
      <c r="O52" s="57"/>
      <c r="P52" s="57"/>
      <c r="Q52" s="57"/>
      <c r="R52" s="57"/>
      <c r="S52" s="2"/>
      <c r="T52" s="2"/>
      <c r="U52" s="2"/>
      <c r="V52" s="2"/>
      <c r="W52" s="2"/>
      <c r="X52" s="2"/>
      <c r="Y52" s="2"/>
    </row>
    <row r="53" spans="2:25" x14ac:dyDescent="0.2">
      <c r="B53" s="2"/>
      <c r="C53" s="2"/>
      <c r="D53" s="2"/>
      <c r="E53" s="2"/>
      <c r="F53" s="2"/>
      <c r="G53" s="2"/>
      <c r="H53" s="57"/>
      <c r="I53" s="57"/>
      <c r="J53" s="57"/>
      <c r="K53" s="57"/>
      <c r="L53" s="57"/>
      <c r="M53" s="57"/>
      <c r="N53" s="57"/>
      <c r="O53" s="57"/>
      <c r="P53" s="57"/>
      <c r="Q53" s="57"/>
      <c r="R53" s="57"/>
      <c r="S53" s="2"/>
      <c r="T53" s="2"/>
      <c r="U53" s="2"/>
      <c r="V53" s="2"/>
      <c r="W53" s="2"/>
      <c r="X53" s="2"/>
      <c r="Y53" s="2"/>
    </row>
    <row r="54" spans="2:25" x14ac:dyDescent="0.2">
      <c r="B54" s="2"/>
      <c r="C54" s="2"/>
      <c r="D54" s="2"/>
      <c r="E54" s="2"/>
      <c r="F54" s="2"/>
      <c r="G54" s="2"/>
      <c r="H54" s="57"/>
      <c r="I54" s="57"/>
      <c r="J54" s="57"/>
      <c r="K54" s="57"/>
      <c r="L54" s="57"/>
      <c r="M54" s="57"/>
      <c r="N54" s="57"/>
      <c r="O54" s="57"/>
      <c r="P54" s="57"/>
      <c r="Q54" s="57"/>
      <c r="R54" s="57"/>
      <c r="S54" s="2"/>
      <c r="T54" s="2"/>
      <c r="U54" s="2"/>
      <c r="V54" s="2"/>
      <c r="W54" s="2"/>
      <c r="X54" s="2"/>
      <c r="Y54" s="2"/>
    </row>
    <row r="55" spans="2:25" x14ac:dyDescent="0.2">
      <c r="B55" s="2"/>
      <c r="C55" s="2"/>
      <c r="D55" s="2"/>
      <c r="E55" s="2"/>
      <c r="F55" s="2"/>
      <c r="G55" s="2"/>
      <c r="H55" s="57"/>
      <c r="I55" s="57"/>
      <c r="J55" s="57"/>
      <c r="K55" s="57"/>
      <c r="L55" s="57"/>
      <c r="M55" s="57"/>
      <c r="N55" s="57"/>
      <c r="O55" s="57"/>
      <c r="P55" s="57"/>
      <c r="Q55" s="57"/>
      <c r="R55" s="57"/>
      <c r="S55" s="2"/>
      <c r="T55" s="2"/>
      <c r="U55" s="2"/>
      <c r="V55" s="2"/>
      <c r="W55" s="2"/>
      <c r="X55" s="2"/>
      <c r="Y55" s="2"/>
    </row>
  </sheetData>
  <mergeCells count="34">
    <mergeCell ref="L30:N30"/>
    <mergeCell ref="O30:Q30"/>
    <mergeCell ref="B30:E30"/>
    <mergeCell ref="F30:H30"/>
    <mergeCell ref="I30:K30"/>
    <mergeCell ref="Y7:Y10"/>
    <mergeCell ref="B8:E8"/>
    <mergeCell ref="G8:H8"/>
    <mergeCell ref="L8:M8"/>
    <mergeCell ref="Q8:R8"/>
    <mergeCell ref="V8:W8"/>
    <mergeCell ref="B9:E9"/>
    <mergeCell ref="G9:H9"/>
    <mergeCell ref="L9:M9"/>
    <mergeCell ref="Q9:R9"/>
    <mergeCell ref="O7:O10"/>
    <mergeCell ref="Q7:R7"/>
    <mergeCell ref="S7:S10"/>
    <mergeCell ref="T7:T10"/>
    <mergeCell ref="V7:W7"/>
    <mergeCell ref="X7:X10"/>
    <mergeCell ref="V9:W9"/>
    <mergeCell ref="B7:E7"/>
    <mergeCell ref="G7:H7"/>
    <mergeCell ref="I7:I10"/>
    <mergeCell ref="J7:J10"/>
    <mergeCell ref="L7:M7"/>
    <mergeCell ref="N7:N10"/>
    <mergeCell ref="M1:Y4"/>
    <mergeCell ref="B6:E6"/>
    <mergeCell ref="F6:J6"/>
    <mergeCell ref="K6:O6"/>
    <mergeCell ref="P6:T6"/>
    <mergeCell ref="U6:Y6"/>
  </mergeCells>
  <conditionalFormatting sqref="S11:T25 I11:J25 N11:O25 X11:Y25">
    <cfRule type="cellIs" dxfId="76" priority="4" stopIfTrue="1" operator="between">
      <formula>$R$5</formula>
      <formula>$V$5</formula>
    </cfRule>
  </conditionalFormatting>
  <conditionalFormatting sqref="H5:V5 E4:G5">
    <cfRule type="cellIs" dxfId="75" priority="3" stopIfTrue="1" operator="between">
      <formula>$R$5</formula>
      <formula>$V$5</formula>
    </cfRule>
  </conditionalFormatting>
  <conditionalFormatting sqref="I4">
    <cfRule type="expression" dxfId="74" priority="2" stopIfTrue="1">
      <formula>"&gt;0.95*$H$4"</formula>
    </cfRule>
  </conditionalFormatting>
  <conditionalFormatting sqref="F11:H25 K11:M25 P11:R25 U11:W25">
    <cfRule type="cellIs" dxfId="73" priority="184" stopIfTrue="1" operator="between">
      <formula>$E$50</formula>
      <formula>$F$50</formula>
    </cfRule>
  </conditionalFormatting>
  <printOptions horizontalCentered="1" verticalCentered="1"/>
  <pageMargins left="0.59055118110236227" right="0.59055118110236227" top="0.59055118110236227" bottom="0.82677165354330717" header="0.51181102362204722" footer="0.47244094488188981"/>
  <pageSetup paperSize="9" scale="76" orientation="landscape" r:id="rId1"/>
  <headerFooter alignWithMargins="0">
    <oddFooter>&amp;RPIB June 2015 Version 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W49"/>
  <sheetViews>
    <sheetView topLeftCell="B1" zoomScaleNormal="100" workbookViewId="0"/>
  </sheetViews>
  <sheetFormatPr defaultRowHeight="12.75" x14ac:dyDescent="0.2"/>
  <cols>
    <col min="1" max="1" width="2.5703125" customWidth="1"/>
    <col min="2" max="3" width="14.85546875" customWidth="1"/>
    <col min="4" max="23" width="6.5703125" customWidth="1"/>
  </cols>
  <sheetData>
    <row r="1" spans="2:23" ht="20.100000000000001" customHeight="1" x14ac:dyDescent="0.25">
      <c r="B1" s="1" t="s">
        <v>0</v>
      </c>
      <c r="C1" s="2"/>
      <c r="D1" s="2"/>
      <c r="E1" s="2"/>
      <c r="F1" s="2"/>
      <c r="G1" s="2"/>
      <c r="H1" s="2"/>
      <c r="I1" s="2"/>
      <c r="J1" s="2"/>
      <c r="K1" s="2"/>
      <c r="L1" s="2"/>
      <c r="M1" s="2"/>
      <c r="N1" s="2"/>
      <c r="O1" s="2"/>
      <c r="P1" s="2"/>
      <c r="Q1" s="2"/>
      <c r="R1" s="2"/>
      <c r="S1" s="2"/>
      <c r="T1" s="2"/>
      <c r="U1" s="2"/>
      <c r="V1" s="2"/>
      <c r="W1" s="2"/>
    </row>
    <row r="2" spans="2:23" ht="20.100000000000001" customHeight="1" x14ac:dyDescent="0.25">
      <c r="B2" s="75" t="s">
        <v>52</v>
      </c>
      <c r="C2" s="2"/>
      <c r="F2" s="3" t="s">
        <v>30</v>
      </c>
      <c r="G2" s="3"/>
      <c r="H2" s="3"/>
      <c r="I2" s="3"/>
      <c r="J2" s="3"/>
      <c r="K2" s="3"/>
      <c r="L2" s="2"/>
      <c r="M2" s="2"/>
      <c r="N2" s="2"/>
      <c r="O2" s="2"/>
      <c r="P2" s="2"/>
      <c r="Q2" s="2"/>
      <c r="R2" s="2"/>
      <c r="S2" s="2"/>
      <c r="T2" s="2"/>
      <c r="U2" s="2"/>
      <c r="V2" s="2"/>
      <c r="W2" s="2"/>
    </row>
    <row r="3" spans="2:23" ht="20.100000000000001" customHeight="1" x14ac:dyDescent="0.2">
      <c r="B3" s="3"/>
      <c r="C3" s="2"/>
      <c r="D3" s="2"/>
      <c r="E3" s="2"/>
      <c r="F3" s="2"/>
      <c r="G3" s="2"/>
      <c r="H3" s="2"/>
      <c r="I3" s="2"/>
      <c r="J3" s="2"/>
      <c r="K3" s="2"/>
      <c r="L3" s="2"/>
      <c r="M3" s="2"/>
      <c r="N3" s="2"/>
      <c r="O3" s="2"/>
      <c r="P3" s="2"/>
      <c r="Q3" s="2"/>
      <c r="R3" s="2"/>
      <c r="S3" s="2"/>
      <c r="T3" s="2"/>
      <c r="U3" s="2"/>
      <c r="V3" s="2"/>
      <c r="W3" s="2"/>
    </row>
    <row r="4" spans="2:23" ht="20.100000000000001" customHeight="1" x14ac:dyDescent="0.25">
      <c r="B4" s="1"/>
      <c r="C4" s="23"/>
      <c r="D4" s="5"/>
      <c r="E4" s="24"/>
      <c r="F4" s="24" t="s">
        <v>27</v>
      </c>
      <c r="G4" s="3"/>
      <c r="H4" s="3">
        <v>30</v>
      </c>
      <c r="I4" s="3" t="s">
        <v>50</v>
      </c>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376"/>
      <c r="D6" s="377" t="s">
        <v>17</v>
      </c>
      <c r="E6" s="378"/>
      <c r="F6" s="378"/>
      <c r="G6" s="379"/>
      <c r="H6" s="380"/>
      <c r="I6" s="371" t="s">
        <v>16</v>
      </c>
      <c r="J6" s="372"/>
      <c r="K6" s="372"/>
      <c r="L6" s="373"/>
      <c r="M6" s="374"/>
      <c r="N6" s="360" t="s">
        <v>18</v>
      </c>
      <c r="O6" s="361"/>
      <c r="P6" s="361"/>
      <c r="Q6" s="362"/>
      <c r="R6" s="363"/>
      <c r="S6" s="364" t="s">
        <v>19</v>
      </c>
      <c r="T6" s="361"/>
      <c r="U6" s="361"/>
      <c r="V6" s="362"/>
      <c r="W6" s="363"/>
    </row>
    <row r="7" spans="2:23" ht="20.100000000000001" customHeight="1" x14ac:dyDescent="0.2">
      <c r="B7" s="384" t="s">
        <v>2</v>
      </c>
      <c r="C7" s="382"/>
      <c r="D7" s="36">
        <f>Speeds!I16</f>
        <v>20</v>
      </c>
      <c r="E7" s="358" t="s">
        <v>21</v>
      </c>
      <c r="F7" s="359"/>
      <c r="G7" s="387" t="s">
        <v>22</v>
      </c>
      <c r="H7" s="381" t="s">
        <v>23</v>
      </c>
      <c r="I7" s="19">
        <f>Speeds!I19</f>
        <v>15</v>
      </c>
      <c r="J7" s="358" t="s">
        <v>21</v>
      </c>
      <c r="K7" s="359"/>
      <c r="L7" s="365" t="s">
        <v>22</v>
      </c>
      <c r="M7" s="355" t="s">
        <v>23</v>
      </c>
      <c r="N7" s="9">
        <f>Speeds!I22</f>
        <v>12.5</v>
      </c>
      <c r="O7" s="358" t="s">
        <v>21</v>
      </c>
      <c r="P7" s="359"/>
      <c r="Q7" s="365" t="s">
        <v>22</v>
      </c>
      <c r="R7" s="355" t="s">
        <v>23</v>
      </c>
      <c r="S7" s="9">
        <f>Speeds!I25</f>
        <v>12</v>
      </c>
      <c r="T7" s="358" t="s">
        <v>21</v>
      </c>
      <c r="U7" s="359"/>
      <c r="V7" s="365" t="s">
        <v>22</v>
      </c>
      <c r="W7" s="355" t="s">
        <v>23</v>
      </c>
    </row>
    <row r="8" spans="2:23" ht="20.100000000000001" customHeight="1" x14ac:dyDescent="0.2">
      <c r="B8" s="384" t="s">
        <v>3</v>
      </c>
      <c r="C8" s="382"/>
      <c r="D8" s="22">
        <f>Speeds!I17</f>
        <v>12</v>
      </c>
      <c r="E8" s="385" t="s">
        <v>21</v>
      </c>
      <c r="F8" s="386"/>
      <c r="G8" s="388"/>
      <c r="H8" s="382"/>
      <c r="I8" s="19">
        <f>Speeds!I20</f>
        <v>7.5</v>
      </c>
      <c r="J8" s="367" t="s">
        <v>21</v>
      </c>
      <c r="K8" s="368"/>
      <c r="L8" s="366"/>
      <c r="M8" s="356"/>
      <c r="N8" s="9">
        <f>Speeds!I23</f>
        <v>6</v>
      </c>
      <c r="O8" s="367" t="s">
        <v>21</v>
      </c>
      <c r="P8" s="368"/>
      <c r="Q8" s="366"/>
      <c r="R8" s="356"/>
      <c r="S8" s="9">
        <f>Speeds!I26</f>
        <v>5.5</v>
      </c>
      <c r="T8" s="367" t="s">
        <v>21</v>
      </c>
      <c r="U8" s="368"/>
      <c r="V8" s="366"/>
      <c r="W8" s="356"/>
    </row>
    <row r="9" spans="2:23" ht="30" customHeight="1" thickBot="1" x14ac:dyDescent="0.25">
      <c r="B9" s="195" t="s">
        <v>20</v>
      </c>
      <c r="C9" s="196" t="s">
        <v>105</v>
      </c>
      <c r="D9" s="65" t="s">
        <v>62</v>
      </c>
      <c r="E9" s="65" t="s">
        <v>63</v>
      </c>
      <c r="F9" s="65" t="s">
        <v>64</v>
      </c>
      <c r="G9" s="388"/>
      <c r="H9" s="383"/>
      <c r="I9" s="65" t="s">
        <v>62</v>
      </c>
      <c r="J9" s="65" t="s">
        <v>63</v>
      </c>
      <c r="K9" s="65" t="s">
        <v>64</v>
      </c>
      <c r="L9" s="366"/>
      <c r="M9" s="357"/>
      <c r="N9" s="65" t="s">
        <v>62</v>
      </c>
      <c r="O9" s="65" t="s">
        <v>63</v>
      </c>
      <c r="P9" s="65" t="s">
        <v>64</v>
      </c>
      <c r="Q9" s="366"/>
      <c r="R9" s="357"/>
      <c r="S9" s="65" t="s">
        <v>62</v>
      </c>
      <c r="T9" s="65" t="s">
        <v>63</v>
      </c>
      <c r="U9" s="65" t="s">
        <v>64</v>
      </c>
      <c r="V9" s="366"/>
      <c r="W9" s="357"/>
    </row>
    <row r="10" spans="2:23" s="197" customFormat="1" ht="20.100000000000001" customHeight="1" x14ac:dyDescent="0.2">
      <c r="B10" s="208">
        <v>0.3</v>
      </c>
      <c r="C10" s="293">
        <f>MROUND(B10*1852,5)</f>
        <v>555</v>
      </c>
      <c r="D10" s="92">
        <f>(G10+H10)*2</f>
        <v>19.2</v>
      </c>
      <c r="E10" s="93">
        <f>(G10+H10)*3</f>
        <v>28.799999999999997</v>
      </c>
      <c r="F10" s="93">
        <f>(G10+H10)*4</f>
        <v>38.4</v>
      </c>
      <c r="G10" s="93">
        <f>B10*$D$7</f>
        <v>6</v>
      </c>
      <c r="H10" s="94">
        <f>B10*$D$8</f>
        <v>3.5999999999999996</v>
      </c>
      <c r="I10" s="92">
        <f>(L10+M10)*2</f>
        <v>13.5</v>
      </c>
      <c r="J10" s="93">
        <f>(L10+M10)*3</f>
        <v>20.25</v>
      </c>
      <c r="K10" s="93">
        <f>(L10+M10)*4</f>
        <v>27</v>
      </c>
      <c r="L10" s="93">
        <f>B10*$I$7</f>
        <v>4.5</v>
      </c>
      <c r="M10" s="94">
        <f>B10*$I$8</f>
        <v>2.25</v>
      </c>
      <c r="N10" s="92">
        <f>(Q10+R10)*2</f>
        <v>11.1</v>
      </c>
      <c r="O10" s="93">
        <f>(Q10+R10)*3</f>
        <v>16.649999999999999</v>
      </c>
      <c r="P10" s="93">
        <f>(Q10+R10)*4</f>
        <v>22.2</v>
      </c>
      <c r="Q10" s="93">
        <f>B10*$N$7</f>
        <v>3.75</v>
      </c>
      <c r="R10" s="94">
        <f>B10*$N$8</f>
        <v>1.7999999999999998</v>
      </c>
      <c r="S10" s="92">
        <f>(V10+W10)*2</f>
        <v>10.5</v>
      </c>
      <c r="T10" s="93">
        <f>(V10+W10)*3</f>
        <v>15.75</v>
      </c>
      <c r="U10" s="93">
        <f>(V10+W10)*4</f>
        <v>21</v>
      </c>
      <c r="V10" s="95">
        <f>B10*$S$7</f>
        <v>3.5999999999999996</v>
      </c>
      <c r="W10" s="43">
        <f>B10*$S$8</f>
        <v>1.65</v>
      </c>
    </row>
    <row r="11" spans="2:23" s="197" customFormat="1" ht="20.100000000000001" customHeight="1" x14ac:dyDescent="0.2">
      <c r="B11" s="278">
        <v>0.35</v>
      </c>
      <c r="C11" s="294">
        <f t="shared" ref="C11:C24" si="0">MROUND(B11*1852,5)</f>
        <v>650</v>
      </c>
      <c r="D11" s="44">
        <f t="shared" ref="D11:D24" si="1">(G11+H11)*2</f>
        <v>22.4</v>
      </c>
      <c r="E11" s="45">
        <f t="shared" ref="E11:E24" si="2">(G11+H11)*3</f>
        <v>33.599999999999994</v>
      </c>
      <c r="F11" s="45">
        <f t="shared" ref="F11:F24" si="3">(G11+H11)*4</f>
        <v>44.8</v>
      </c>
      <c r="G11" s="45">
        <f t="shared" ref="G11:G24" si="4">B11*$D$7</f>
        <v>7</v>
      </c>
      <c r="H11" s="46">
        <f t="shared" ref="H11:H24" si="5">B11*$D$8</f>
        <v>4.1999999999999993</v>
      </c>
      <c r="I11" s="44">
        <f t="shared" ref="I11:I24" si="6">(L11+M11)*2</f>
        <v>15.75</v>
      </c>
      <c r="J11" s="45">
        <f t="shared" ref="J11:J24" si="7">(L11+M11)*3</f>
        <v>23.625</v>
      </c>
      <c r="K11" s="45">
        <f t="shared" ref="K11:K24" si="8">(L11+M11)*4</f>
        <v>31.5</v>
      </c>
      <c r="L11" s="45">
        <f t="shared" ref="L11:L24" si="9">B11*$I$7</f>
        <v>5.25</v>
      </c>
      <c r="M11" s="46">
        <f t="shared" ref="M11:M24" si="10">B11*$I$8</f>
        <v>2.625</v>
      </c>
      <c r="N11" s="44">
        <f t="shared" ref="N11:N24" si="11">(Q11+R11)*2</f>
        <v>12.95</v>
      </c>
      <c r="O11" s="45">
        <f t="shared" ref="O11:O24" si="12">(Q11+R11)*3</f>
        <v>19.424999999999997</v>
      </c>
      <c r="P11" s="45">
        <f t="shared" ref="P11:P24" si="13">(Q11+R11)*4</f>
        <v>25.9</v>
      </c>
      <c r="Q11" s="45">
        <f t="shared" ref="Q11:Q24" si="14">B11*$N$7</f>
        <v>4.375</v>
      </c>
      <c r="R11" s="46">
        <f t="shared" ref="R11:R24" si="15">B11*$N$8</f>
        <v>2.0999999999999996</v>
      </c>
      <c r="S11" s="44">
        <f t="shared" ref="S11:S23" si="16">(V11+W11)*2</f>
        <v>12.249999999999998</v>
      </c>
      <c r="T11" s="45">
        <f t="shared" ref="T11:T23" si="17">(V11+W11)*3</f>
        <v>18.374999999999996</v>
      </c>
      <c r="U11" s="45">
        <f t="shared" ref="U11:U23" si="18">(V11+W11)*4</f>
        <v>24.499999999999996</v>
      </c>
      <c r="V11" s="47">
        <f t="shared" ref="V11:V24" si="19">B11*$S$7</f>
        <v>4.1999999999999993</v>
      </c>
      <c r="W11" s="48">
        <f t="shared" ref="W11:W24" si="20">B11*$S$8</f>
        <v>1.9249999999999998</v>
      </c>
    </row>
    <row r="12" spans="2:23" s="197" customFormat="1" ht="20.100000000000001" customHeight="1" x14ac:dyDescent="0.2">
      <c r="B12" s="279">
        <v>0.4</v>
      </c>
      <c r="C12" s="294">
        <f t="shared" si="0"/>
        <v>740</v>
      </c>
      <c r="D12" s="96">
        <f t="shared" si="1"/>
        <v>25.6</v>
      </c>
      <c r="E12" s="97">
        <f t="shared" si="2"/>
        <v>38.400000000000006</v>
      </c>
      <c r="F12" s="97">
        <f t="shared" si="3"/>
        <v>51.2</v>
      </c>
      <c r="G12" s="97">
        <f t="shared" si="4"/>
        <v>8</v>
      </c>
      <c r="H12" s="98">
        <f t="shared" si="5"/>
        <v>4.8000000000000007</v>
      </c>
      <c r="I12" s="96">
        <f t="shared" si="6"/>
        <v>18</v>
      </c>
      <c r="J12" s="97">
        <f t="shared" si="7"/>
        <v>27</v>
      </c>
      <c r="K12" s="97">
        <f t="shared" si="8"/>
        <v>36</v>
      </c>
      <c r="L12" s="97">
        <f t="shared" si="9"/>
        <v>6</v>
      </c>
      <c r="M12" s="98">
        <f t="shared" si="10"/>
        <v>3</v>
      </c>
      <c r="N12" s="96">
        <f t="shared" si="11"/>
        <v>14.8</v>
      </c>
      <c r="O12" s="97">
        <f t="shared" si="12"/>
        <v>22.200000000000003</v>
      </c>
      <c r="P12" s="97">
        <f t="shared" si="13"/>
        <v>29.6</v>
      </c>
      <c r="Q12" s="97">
        <f t="shared" si="14"/>
        <v>5</v>
      </c>
      <c r="R12" s="98">
        <f t="shared" si="15"/>
        <v>2.4000000000000004</v>
      </c>
      <c r="S12" s="96">
        <f t="shared" si="16"/>
        <v>14.000000000000002</v>
      </c>
      <c r="T12" s="97">
        <f t="shared" si="17"/>
        <v>21.000000000000004</v>
      </c>
      <c r="U12" s="97">
        <f t="shared" si="18"/>
        <v>28.000000000000004</v>
      </c>
      <c r="V12" s="55">
        <f t="shared" si="19"/>
        <v>4.8000000000000007</v>
      </c>
      <c r="W12" s="48">
        <f t="shared" si="20"/>
        <v>2.2000000000000002</v>
      </c>
    </row>
    <row r="13" spans="2:23" s="197" customFormat="1" ht="20.100000000000001" customHeight="1" x14ac:dyDescent="0.2">
      <c r="B13" s="279">
        <v>0.45</v>
      </c>
      <c r="C13" s="294">
        <f t="shared" si="0"/>
        <v>835</v>
      </c>
      <c r="D13" s="44">
        <f t="shared" si="1"/>
        <v>28.8</v>
      </c>
      <c r="E13" s="45">
        <f t="shared" si="2"/>
        <v>43.2</v>
      </c>
      <c r="F13" s="45">
        <f t="shared" si="3"/>
        <v>57.6</v>
      </c>
      <c r="G13" s="45">
        <f t="shared" si="4"/>
        <v>9</v>
      </c>
      <c r="H13" s="46">
        <f t="shared" si="5"/>
        <v>5.4</v>
      </c>
      <c r="I13" s="44">
        <f t="shared" si="6"/>
        <v>20.25</v>
      </c>
      <c r="J13" s="45">
        <f t="shared" si="7"/>
        <v>30.375</v>
      </c>
      <c r="K13" s="45">
        <f t="shared" si="8"/>
        <v>40.5</v>
      </c>
      <c r="L13" s="45">
        <f t="shared" si="9"/>
        <v>6.75</v>
      </c>
      <c r="M13" s="46">
        <f t="shared" si="10"/>
        <v>3.375</v>
      </c>
      <c r="N13" s="44">
        <f t="shared" si="11"/>
        <v>16.649999999999999</v>
      </c>
      <c r="O13" s="45">
        <f t="shared" si="12"/>
        <v>24.974999999999998</v>
      </c>
      <c r="P13" s="45">
        <f t="shared" si="13"/>
        <v>33.299999999999997</v>
      </c>
      <c r="Q13" s="45">
        <f t="shared" si="14"/>
        <v>5.625</v>
      </c>
      <c r="R13" s="46">
        <f t="shared" si="15"/>
        <v>2.7</v>
      </c>
      <c r="S13" s="44">
        <f t="shared" si="16"/>
        <v>15.75</v>
      </c>
      <c r="T13" s="45">
        <f t="shared" si="17"/>
        <v>23.625</v>
      </c>
      <c r="U13" s="45">
        <f t="shared" si="18"/>
        <v>31.5</v>
      </c>
      <c r="V13" s="47">
        <f t="shared" si="19"/>
        <v>5.4</v>
      </c>
      <c r="W13" s="48">
        <f t="shared" si="20"/>
        <v>2.4750000000000001</v>
      </c>
    </row>
    <row r="14" spans="2:23" s="197" customFormat="1" ht="20.100000000000001" customHeight="1" x14ac:dyDescent="0.2">
      <c r="B14" s="279">
        <v>0.5</v>
      </c>
      <c r="C14" s="294">
        <f t="shared" si="0"/>
        <v>925</v>
      </c>
      <c r="D14" s="96">
        <f t="shared" si="1"/>
        <v>32</v>
      </c>
      <c r="E14" s="97">
        <f t="shared" si="2"/>
        <v>48</v>
      </c>
      <c r="F14" s="97">
        <f t="shared" si="3"/>
        <v>64</v>
      </c>
      <c r="G14" s="97">
        <f t="shared" si="4"/>
        <v>10</v>
      </c>
      <c r="H14" s="98">
        <f t="shared" si="5"/>
        <v>6</v>
      </c>
      <c r="I14" s="96">
        <f t="shared" si="6"/>
        <v>22.5</v>
      </c>
      <c r="J14" s="97">
        <f t="shared" si="7"/>
        <v>33.75</v>
      </c>
      <c r="K14" s="97">
        <f t="shared" si="8"/>
        <v>45</v>
      </c>
      <c r="L14" s="97">
        <f t="shared" si="9"/>
        <v>7.5</v>
      </c>
      <c r="M14" s="98">
        <f t="shared" si="10"/>
        <v>3.75</v>
      </c>
      <c r="N14" s="96">
        <f t="shared" si="11"/>
        <v>18.5</v>
      </c>
      <c r="O14" s="97">
        <f t="shared" si="12"/>
        <v>27.75</v>
      </c>
      <c r="P14" s="97">
        <f t="shared" si="13"/>
        <v>37</v>
      </c>
      <c r="Q14" s="97">
        <f t="shared" si="14"/>
        <v>6.25</v>
      </c>
      <c r="R14" s="98">
        <f t="shared" si="15"/>
        <v>3</v>
      </c>
      <c r="S14" s="96">
        <f t="shared" si="16"/>
        <v>17.5</v>
      </c>
      <c r="T14" s="97">
        <f t="shared" si="17"/>
        <v>26.25</v>
      </c>
      <c r="U14" s="97">
        <f t="shared" si="18"/>
        <v>35</v>
      </c>
      <c r="V14" s="47">
        <f t="shared" si="19"/>
        <v>6</v>
      </c>
      <c r="W14" s="48">
        <f t="shared" si="20"/>
        <v>2.75</v>
      </c>
    </row>
    <row r="15" spans="2:23" s="197" customFormat="1" ht="20.100000000000001" customHeight="1" x14ac:dyDescent="0.2">
      <c r="B15" s="279">
        <v>0.55000000000000004</v>
      </c>
      <c r="C15" s="294">
        <f t="shared" si="0"/>
        <v>1020</v>
      </c>
      <c r="D15" s="44">
        <f t="shared" si="1"/>
        <v>35.200000000000003</v>
      </c>
      <c r="E15" s="45">
        <f t="shared" si="2"/>
        <v>52.800000000000004</v>
      </c>
      <c r="F15" s="45">
        <f t="shared" si="3"/>
        <v>70.400000000000006</v>
      </c>
      <c r="G15" s="45">
        <f t="shared" si="4"/>
        <v>11</v>
      </c>
      <c r="H15" s="46">
        <f t="shared" si="5"/>
        <v>6.6000000000000005</v>
      </c>
      <c r="I15" s="44">
        <f t="shared" si="6"/>
        <v>24.75</v>
      </c>
      <c r="J15" s="45">
        <f t="shared" si="7"/>
        <v>37.125</v>
      </c>
      <c r="K15" s="45">
        <f t="shared" si="8"/>
        <v>49.5</v>
      </c>
      <c r="L15" s="45">
        <f t="shared" si="9"/>
        <v>8.25</v>
      </c>
      <c r="M15" s="46">
        <f t="shared" si="10"/>
        <v>4.125</v>
      </c>
      <c r="N15" s="44">
        <f t="shared" si="11"/>
        <v>20.350000000000001</v>
      </c>
      <c r="O15" s="45">
        <f t="shared" si="12"/>
        <v>30.525000000000002</v>
      </c>
      <c r="P15" s="45">
        <f t="shared" si="13"/>
        <v>40.700000000000003</v>
      </c>
      <c r="Q15" s="45">
        <f t="shared" si="14"/>
        <v>6.8750000000000009</v>
      </c>
      <c r="R15" s="46">
        <f t="shared" si="15"/>
        <v>3.3000000000000003</v>
      </c>
      <c r="S15" s="44">
        <f t="shared" si="16"/>
        <v>19.25</v>
      </c>
      <c r="T15" s="45">
        <f t="shared" si="17"/>
        <v>28.875</v>
      </c>
      <c r="U15" s="45">
        <f t="shared" si="18"/>
        <v>38.5</v>
      </c>
      <c r="V15" s="47">
        <f t="shared" si="19"/>
        <v>6.6000000000000005</v>
      </c>
      <c r="W15" s="48">
        <f t="shared" si="20"/>
        <v>3.0250000000000004</v>
      </c>
    </row>
    <row r="16" spans="2:23" s="197" customFormat="1" ht="20.100000000000001" customHeight="1" x14ac:dyDescent="0.2">
      <c r="B16" s="279">
        <v>0.6</v>
      </c>
      <c r="C16" s="294">
        <f t="shared" si="0"/>
        <v>1110</v>
      </c>
      <c r="D16" s="44">
        <f t="shared" si="1"/>
        <v>38.4</v>
      </c>
      <c r="E16" s="45">
        <f t="shared" si="2"/>
        <v>57.599999999999994</v>
      </c>
      <c r="F16" s="45">
        <f t="shared" si="3"/>
        <v>76.8</v>
      </c>
      <c r="G16" s="45">
        <f t="shared" si="4"/>
        <v>12</v>
      </c>
      <c r="H16" s="46">
        <f t="shared" si="5"/>
        <v>7.1999999999999993</v>
      </c>
      <c r="I16" s="44">
        <f t="shared" si="6"/>
        <v>27</v>
      </c>
      <c r="J16" s="45">
        <f t="shared" si="7"/>
        <v>40.5</v>
      </c>
      <c r="K16" s="45">
        <f t="shared" si="8"/>
        <v>54</v>
      </c>
      <c r="L16" s="45">
        <f t="shared" si="9"/>
        <v>9</v>
      </c>
      <c r="M16" s="46">
        <f t="shared" si="10"/>
        <v>4.5</v>
      </c>
      <c r="N16" s="44">
        <f t="shared" si="11"/>
        <v>22.2</v>
      </c>
      <c r="O16" s="45">
        <f t="shared" si="12"/>
        <v>33.299999999999997</v>
      </c>
      <c r="P16" s="45">
        <f t="shared" si="13"/>
        <v>44.4</v>
      </c>
      <c r="Q16" s="45">
        <f t="shared" si="14"/>
        <v>7.5</v>
      </c>
      <c r="R16" s="46">
        <f t="shared" si="15"/>
        <v>3.5999999999999996</v>
      </c>
      <c r="S16" s="44">
        <f t="shared" si="16"/>
        <v>21</v>
      </c>
      <c r="T16" s="45">
        <f t="shared" si="17"/>
        <v>31.5</v>
      </c>
      <c r="U16" s="45">
        <f t="shared" si="18"/>
        <v>42</v>
      </c>
      <c r="V16" s="47">
        <f t="shared" si="19"/>
        <v>7.1999999999999993</v>
      </c>
      <c r="W16" s="48">
        <f t="shared" si="20"/>
        <v>3.3</v>
      </c>
    </row>
    <row r="17" spans="2:23" s="197" customFormat="1" ht="20.100000000000001" customHeight="1" x14ac:dyDescent="0.2">
      <c r="B17" s="207">
        <v>0.65</v>
      </c>
      <c r="C17" s="294">
        <f t="shared" si="0"/>
        <v>1205</v>
      </c>
      <c r="D17" s="44">
        <f t="shared" si="1"/>
        <v>41.6</v>
      </c>
      <c r="E17" s="45">
        <f t="shared" si="2"/>
        <v>62.400000000000006</v>
      </c>
      <c r="F17" s="45">
        <f t="shared" si="3"/>
        <v>83.2</v>
      </c>
      <c r="G17" s="45">
        <f t="shared" si="4"/>
        <v>13</v>
      </c>
      <c r="H17" s="46">
        <f t="shared" si="5"/>
        <v>7.8000000000000007</v>
      </c>
      <c r="I17" s="44">
        <f t="shared" si="6"/>
        <v>29.25</v>
      </c>
      <c r="J17" s="45">
        <f t="shared" si="7"/>
        <v>43.875</v>
      </c>
      <c r="K17" s="45">
        <f t="shared" si="8"/>
        <v>58.5</v>
      </c>
      <c r="L17" s="45">
        <f t="shared" si="9"/>
        <v>9.75</v>
      </c>
      <c r="M17" s="46">
        <f t="shared" si="10"/>
        <v>4.875</v>
      </c>
      <c r="N17" s="44">
        <f t="shared" si="11"/>
        <v>24.05</v>
      </c>
      <c r="O17" s="45">
        <f t="shared" si="12"/>
        <v>36.075000000000003</v>
      </c>
      <c r="P17" s="45">
        <f t="shared" si="13"/>
        <v>48.1</v>
      </c>
      <c r="Q17" s="45">
        <f t="shared" si="14"/>
        <v>8.125</v>
      </c>
      <c r="R17" s="46">
        <f t="shared" si="15"/>
        <v>3.9000000000000004</v>
      </c>
      <c r="S17" s="44">
        <f t="shared" si="16"/>
        <v>22.75</v>
      </c>
      <c r="T17" s="45">
        <f t="shared" si="17"/>
        <v>34.125</v>
      </c>
      <c r="U17" s="45">
        <f t="shared" si="18"/>
        <v>45.5</v>
      </c>
      <c r="V17" s="47">
        <f t="shared" si="19"/>
        <v>7.8000000000000007</v>
      </c>
      <c r="W17" s="48">
        <f t="shared" si="20"/>
        <v>3.5750000000000002</v>
      </c>
    </row>
    <row r="18" spans="2:23" s="197" customFormat="1" ht="20.100000000000001" customHeight="1" x14ac:dyDescent="0.2">
      <c r="B18" s="207">
        <v>0.7</v>
      </c>
      <c r="C18" s="294">
        <f t="shared" si="0"/>
        <v>1295</v>
      </c>
      <c r="D18" s="44">
        <f t="shared" si="1"/>
        <v>44.8</v>
      </c>
      <c r="E18" s="45">
        <f t="shared" si="2"/>
        <v>67.199999999999989</v>
      </c>
      <c r="F18" s="45">
        <f t="shared" si="3"/>
        <v>89.6</v>
      </c>
      <c r="G18" s="45">
        <f t="shared" si="4"/>
        <v>14</v>
      </c>
      <c r="H18" s="46">
        <f t="shared" si="5"/>
        <v>8.3999999999999986</v>
      </c>
      <c r="I18" s="44">
        <f t="shared" si="6"/>
        <v>31.5</v>
      </c>
      <c r="J18" s="45">
        <f t="shared" si="7"/>
        <v>47.25</v>
      </c>
      <c r="K18" s="45">
        <f t="shared" si="8"/>
        <v>63</v>
      </c>
      <c r="L18" s="45">
        <f t="shared" si="9"/>
        <v>10.5</v>
      </c>
      <c r="M18" s="46">
        <f t="shared" si="10"/>
        <v>5.25</v>
      </c>
      <c r="N18" s="44">
        <f t="shared" si="11"/>
        <v>25.9</v>
      </c>
      <c r="O18" s="45">
        <f t="shared" si="12"/>
        <v>38.849999999999994</v>
      </c>
      <c r="P18" s="45">
        <f t="shared" si="13"/>
        <v>51.8</v>
      </c>
      <c r="Q18" s="45">
        <f t="shared" si="14"/>
        <v>8.75</v>
      </c>
      <c r="R18" s="46">
        <f t="shared" si="15"/>
        <v>4.1999999999999993</v>
      </c>
      <c r="S18" s="44">
        <f t="shared" si="16"/>
        <v>24.499999999999996</v>
      </c>
      <c r="T18" s="45">
        <f t="shared" si="17"/>
        <v>36.749999999999993</v>
      </c>
      <c r="U18" s="45">
        <f t="shared" si="18"/>
        <v>48.999999999999993</v>
      </c>
      <c r="V18" s="47">
        <f t="shared" si="19"/>
        <v>8.3999999999999986</v>
      </c>
      <c r="W18" s="48">
        <f t="shared" si="20"/>
        <v>3.8499999999999996</v>
      </c>
    </row>
    <row r="19" spans="2:23" s="197" customFormat="1" ht="20.100000000000001" customHeight="1" x14ac:dyDescent="0.2">
      <c r="B19" s="207">
        <v>0.75</v>
      </c>
      <c r="C19" s="294">
        <f t="shared" si="0"/>
        <v>1390</v>
      </c>
      <c r="D19" s="44">
        <f t="shared" si="1"/>
        <v>48</v>
      </c>
      <c r="E19" s="45">
        <f t="shared" si="2"/>
        <v>72</v>
      </c>
      <c r="F19" s="45">
        <f t="shared" si="3"/>
        <v>96</v>
      </c>
      <c r="G19" s="45">
        <f t="shared" si="4"/>
        <v>15</v>
      </c>
      <c r="H19" s="46">
        <f t="shared" si="5"/>
        <v>9</v>
      </c>
      <c r="I19" s="44">
        <f t="shared" si="6"/>
        <v>33.75</v>
      </c>
      <c r="J19" s="45">
        <f t="shared" si="7"/>
        <v>50.625</v>
      </c>
      <c r="K19" s="45">
        <f t="shared" si="8"/>
        <v>67.5</v>
      </c>
      <c r="L19" s="45">
        <f t="shared" si="9"/>
        <v>11.25</v>
      </c>
      <c r="M19" s="46">
        <f t="shared" si="10"/>
        <v>5.625</v>
      </c>
      <c r="N19" s="44">
        <f t="shared" si="11"/>
        <v>27.75</v>
      </c>
      <c r="O19" s="45">
        <f t="shared" si="12"/>
        <v>41.625</v>
      </c>
      <c r="P19" s="45">
        <f t="shared" si="13"/>
        <v>55.5</v>
      </c>
      <c r="Q19" s="45">
        <f t="shared" si="14"/>
        <v>9.375</v>
      </c>
      <c r="R19" s="46">
        <f t="shared" si="15"/>
        <v>4.5</v>
      </c>
      <c r="S19" s="44">
        <f t="shared" si="16"/>
        <v>26.25</v>
      </c>
      <c r="T19" s="45">
        <f t="shared" si="17"/>
        <v>39.375</v>
      </c>
      <c r="U19" s="45">
        <f t="shared" si="18"/>
        <v>52.5</v>
      </c>
      <c r="V19" s="47">
        <f t="shared" si="19"/>
        <v>9</v>
      </c>
      <c r="W19" s="48">
        <f t="shared" si="20"/>
        <v>4.125</v>
      </c>
    </row>
    <row r="20" spans="2:23" s="197" customFormat="1" ht="20.100000000000001" customHeight="1" x14ac:dyDescent="0.2">
      <c r="B20" s="207">
        <v>0.8</v>
      </c>
      <c r="C20" s="294">
        <f t="shared" si="0"/>
        <v>1480</v>
      </c>
      <c r="D20" s="44">
        <f t="shared" si="1"/>
        <v>51.2</v>
      </c>
      <c r="E20" s="45">
        <f t="shared" si="2"/>
        <v>76.800000000000011</v>
      </c>
      <c r="F20" s="45">
        <f t="shared" si="3"/>
        <v>102.4</v>
      </c>
      <c r="G20" s="45">
        <f t="shared" si="4"/>
        <v>16</v>
      </c>
      <c r="H20" s="46">
        <f t="shared" si="5"/>
        <v>9.6000000000000014</v>
      </c>
      <c r="I20" s="44">
        <f t="shared" si="6"/>
        <v>36</v>
      </c>
      <c r="J20" s="45">
        <f t="shared" si="7"/>
        <v>54</v>
      </c>
      <c r="K20" s="45">
        <f t="shared" si="8"/>
        <v>72</v>
      </c>
      <c r="L20" s="45">
        <f t="shared" si="9"/>
        <v>12</v>
      </c>
      <c r="M20" s="46">
        <f t="shared" si="10"/>
        <v>6</v>
      </c>
      <c r="N20" s="44">
        <f t="shared" si="11"/>
        <v>29.6</v>
      </c>
      <c r="O20" s="45">
        <f t="shared" si="12"/>
        <v>44.400000000000006</v>
      </c>
      <c r="P20" s="45">
        <f t="shared" si="13"/>
        <v>59.2</v>
      </c>
      <c r="Q20" s="45">
        <f t="shared" si="14"/>
        <v>10</v>
      </c>
      <c r="R20" s="46">
        <f t="shared" si="15"/>
        <v>4.8000000000000007</v>
      </c>
      <c r="S20" s="44">
        <f t="shared" si="16"/>
        <v>28.000000000000004</v>
      </c>
      <c r="T20" s="45">
        <f t="shared" si="17"/>
        <v>42.000000000000007</v>
      </c>
      <c r="U20" s="45">
        <f t="shared" si="18"/>
        <v>56.000000000000007</v>
      </c>
      <c r="V20" s="47">
        <f t="shared" si="19"/>
        <v>9.6000000000000014</v>
      </c>
      <c r="W20" s="48">
        <f t="shared" si="20"/>
        <v>4.4000000000000004</v>
      </c>
    </row>
    <row r="21" spans="2:23" s="197" customFormat="1" ht="20.100000000000001" customHeight="1" x14ac:dyDescent="0.2">
      <c r="B21" s="207">
        <v>0.85</v>
      </c>
      <c r="C21" s="294">
        <f t="shared" si="0"/>
        <v>1575</v>
      </c>
      <c r="D21" s="44">
        <f t="shared" si="1"/>
        <v>54.4</v>
      </c>
      <c r="E21" s="45">
        <f t="shared" si="2"/>
        <v>81.599999999999994</v>
      </c>
      <c r="F21" s="45">
        <f t="shared" si="3"/>
        <v>108.8</v>
      </c>
      <c r="G21" s="45">
        <f t="shared" si="4"/>
        <v>17</v>
      </c>
      <c r="H21" s="46">
        <f t="shared" si="5"/>
        <v>10.199999999999999</v>
      </c>
      <c r="I21" s="44">
        <f t="shared" si="6"/>
        <v>38.25</v>
      </c>
      <c r="J21" s="45">
        <f t="shared" si="7"/>
        <v>57.375</v>
      </c>
      <c r="K21" s="45">
        <f t="shared" si="8"/>
        <v>76.5</v>
      </c>
      <c r="L21" s="45">
        <f t="shared" si="9"/>
        <v>12.75</v>
      </c>
      <c r="M21" s="46">
        <f t="shared" si="10"/>
        <v>6.375</v>
      </c>
      <c r="N21" s="44">
        <f t="shared" si="11"/>
        <v>31.45</v>
      </c>
      <c r="O21" s="45">
        <f t="shared" si="12"/>
        <v>47.174999999999997</v>
      </c>
      <c r="P21" s="45">
        <f t="shared" si="13"/>
        <v>62.9</v>
      </c>
      <c r="Q21" s="45">
        <f t="shared" si="14"/>
        <v>10.625</v>
      </c>
      <c r="R21" s="46">
        <f t="shared" si="15"/>
        <v>5.0999999999999996</v>
      </c>
      <c r="S21" s="44">
        <f t="shared" si="16"/>
        <v>29.75</v>
      </c>
      <c r="T21" s="45">
        <f t="shared" si="17"/>
        <v>44.625</v>
      </c>
      <c r="U21" s="45">
        <f t="shared" si="18"/>
        <v>59.5</v>
      </c>
      <c r="V21" s="47">
        <f t="shared" si="19"/>
        <v>10.199999999999999</v>
      </c>
      <c r="W21" s="48">
        <f t="shared" si="20"/>
        <v>4.6749999999999998</v>
      </c>
    </row>
    <row r="22" spans="2:23" s="197" customFormat="1" ht="20.100000000000001" customHeight="1" x14ac:dyDescent="0.2">
      <c r="B22" s="279">
        <v>0.9</v>
      </c>
      <c r="C22" s="294">
        <f t="shared" si="0"/>
        <v>1665</v>
      </c>
      <c r="D22" s="44">
        <f t="shared" si="1"/>
        <v>57.6</v>
      </c>
      <c r="E22" s="45">
        <f t="shared" si="2"/>
        <v>86.4</v>
      </c>
      <c r="F22" s="45">
        <f t="shared" si="3"/>
        <v>115.2</v>
      </c>
      <c r="G22" s="45">
        <f t="shared" si="4"/>
        <v>18</v>
      </c>
      <c r="H22" s="46">
        <f t="shared" si="5"/>
        <v>10.8</v>
      </c>
      <c r="I22" s="44">
        <f t="shared" si="6"/>
        <v>40.5</v>
      </c>
      <c r="J22" s="45">
        <f t="shared" si="7"/>
        <v>60.75</v>
      </c>
      <c r="K22" s="45">
        <f t="shared" si="8"/>
        <v>81</v>
      </c>
      <c r="L22" s="45">
        <f t="shared" si="9"/>
        <v>13.5</v>
      </c>
      <c r="M22" s="46">
        <f t="shared" si="10"/>
        <v>6.75</v>
      </c>
      <c r="N22" s="44">
        <f t="shared" si="11"/>
        <v>33.299999999999997</v>
      </c>
      <c r="O22" s="45">
        <f t="shared" si="12"/>
        <v>49.949999999999996</v>
      </c>
      <c r="P22" s="45">
        <f t="shared" si="13"/>
        <v>66.599999999999994</v>
      </c>
      <c r="Q22" s="45">
        <f t="shared" si="14"/>
        <v>11.25</v>
      </c>
      <c r="R22" s="46">
        <f t="shared" si="15"/>
        <v>5.4</v>
      </c>
      <c r="S22" s="44">
        <f t="shared" si="16"/>
        <v>31.5</v>
      </c>
      <c r="T22" s="45">
        <f t="shared" si="17"/>
        <v>47.25</v>
      </c>
      <c r="U22" s="45">
        <f t="shared" si="18"/>
        <v>63</v>
      </c>
      <c r="V22" s="47">
        <f t="shared" si="19"/>
        <v>10.8</v>
      </c>
      <c r="W22" s="48">
        <f t="shared" si="20"/>
        <v>4.95</v>
      </c>
    </row>
    <row r="23" spans="2:23" s="197" customFormat="1" ht="20.100000000000001" customHeight="1" x14ac:dyDescent="0.2">
      <c r="B23" s="279">
        <v>0.95</v>
      </c>
      <c r="C23" s="294">
        <f t="shared" si="0"/>
        <v>1760</v>
      </c>
      <c r="D23" s="44">
        <f t="shared" si="1"/>
        <v>60.8</v>
      </c>
      <c r="E23" s="45">
        <f t="shared" si="2"/>
        <v>91.199999999999989</v>
      </c>
      <c r="F23" s="45">
        <f t="shared" si="3"/>
        <v>121.6</v>
      </c>
      <c r="G23" s="45">
        <f t="shared" si="4"/>
        <v>19</v>
      </c>
      <c r="H23" s="46">
        <f t="shared" si="5"/>
        <v>11.399999999999999</v>
      </c>
      <c r="I23" s="44">
        <f t="shared" si="6"/>
        <v>42.75</v>
      </c>
      <c r="J23" s="45">
        <f t="shared" si="7"/>
        <v>64.125</v>
      </c>
      <c r="K23" s="45">
        <f t="shared" si="8"/>
        <v>85.5</v>
      </c>
      <c r="L23" s="45">
        <f t="shared" si="9"/>
        <v>14.25</v>
      </c>
      <c r="M23" s="46">
        <f t="shared" si="10"/>
        <v>7.125</v>
      </c>
      <c r="N23" s="44">
        <f t="shared" si="11"/>
        <v>35.15</v>
      </c>
      <c r="O23" s="45">
        <f t="shared" si="12"/>
        <v>52.724999999999994</v>
      </c>
      <c r="P23" s="45">
        <f t="shared" si="13"/>
        <v>70.3</v>
      </c>
      <c r="Q23" s="45">
        <f t="shared" si="14"/>
        <v>11.875</v>
      </c>
      <c r="R23" s="46">
        <f t="shared" si="15"/>
        <v>5.6999999999999993</v>
      </c>
      <c r="S23" s="44">
        <f t="shared" si="16"/>
        <v>33.25</v>
      </c>
      <c r="T23" s="45">
        <f t="shared" si="17"/>
        <v>49.875</v>
      </c>
      <c r="U23" s="45">
        <f t="shared" si="18"/>
        <v>66.5</v>
      </c>
      <c r="V23" s="47">
        <f t="shared" si="19"/>
        <v>11.399999999999999</v>
      </c>
      <c r="W23" s="48">
        <f t="shared" si="20"/>
        <v>5.2249999999999996</v>
      </c>
    </row>
    <row r="24" spans="2:23" s="197" customFormat="1" ht="20.100000000000001" customHeight="1" thickBot="1" x14ac:dyDescent="0.25">
      <c r="B24" s="206">
        <v>1</v>
      </c>
      <c r="C24" s="295">
        <f t="shared" si="0"/>
        <v>1850</v>
      </c>
      <c r="D24" s="49">
        <f t="shared" si="1"/>
        <v>64</v>
      </c>
      <c r="E24" s="50">
        <f t="shared" si="2"/>
        <v>96</v>
      </c>
      <c r="F24" s="50">
        <f t="shared" si="3"/>
        <v>128</v>
      </c>
      <c r="G24" s="50">
        <f t="shared" si="4"/>
        <v>20</v>
      </c>
      <c r="H24" s="51">
        <f t="shared" si="5"/>
        <v>12</v>
      </c>
      <c r="I24" s="49">
        <f t="shared" si="6"/>
        <v>45</v>
      </c>
      <c r="J24" s="50">
        <f t="shared" si="7"/>
        <v>67.5</v>
      </c>
      <c r="K24" s="50">
        <f t="shared" si="8"/>
        <v>90</v>
      </c>
      <c r="L24" s="50">
        <f t="shared" si="9"/>
        <v>15</v>
      </c>
      <c r="M24" s="51">
        <f t="shared" si="10"/>
        <v>7.5</v>
      </c>
      <c r="N24" s="49">
        <f t="shared" si="11"/>
        <v>37</v>
      </c>
      <c r="O24" s="50">
        <f t="shared" si="12"/>
        <v>55.5</v>
      </c>
      <c r="P24" s="50">
        <f t="shared" si="13"/>
        <v>74</v>
      </c>
      <c r="Q24" s="50">
        <f t="shared" si="14"/>
        <v>12.5</v>
      </c>
      <c r="R24" s="51">
        <f t="shared" si="15"/>
        <v>6</v>
      </c>
      <c r="S24" s="49">
        <f>V24+W24+V24+M40+W24+O40</f>
        <v>35</v>
      </c>
      <c r="T24" s="52">
        <f>S24+V24+W24</f>
        <v>52.5</v>
      </c>
      <c r="U24" s="50">
        <f>T24+V24+W24</f>
        <v>70</v>
      </c>
      <c r="V24" s="53">
        <f t="shared" si="19"/>
        <v>12</v>
      </c>
      <c r="W24" s="54">
        <f t="shared" si="20"/>
        <v>5.5</v>
      </c>
    </row>
    <row r="25" spans="2:23" ht="15" customHeight="1" x14ac:dyDescent="0.25">
      <c r="B25" s="1"/>
      <c r="C25" s="2"/>
      <c r="D25" s="3"/>
      <c r="E25" s="3"/>
      <c r="F25" s="3"/>
      <c r="G25" s="3"/>
      <c r="H25" s="3"/>
      <c r="I25" s="3"/>
      <c r="J25" s="3"/>
      <c r="K25" s="3"/>
      <c r="L25" s="3"/>
      <c r="M25" s="3"/>
      <c r="N25" s="3"/>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x14ac:dyDescent="0.2">
      <c r="B27" s="2"/>
      <c r="C27" s="2"/>
      <c r="D27" s="2"/>
      <c r="E27" s="2"/>
      <c r="F27" s="2"/>
      <c r="G27" s="2"/>
      <c r="H27" s="2"/>
      <c r="I27" s="2"/>
      <c r="J27" s="2"/>
      <c r="K27" s="2"/>
      <c r="L27" s="2"/>
      <c r="M27" s="2"/>
      <c r="N27" s="2"/>
      <c r="O27" s="2"/>
      <c r="P27" s="2"/>
      <c r="Q27" s="2"/>
      <c r="R27" s="2"/>
      <c r="S27" s="2"/>
      <c r="T27" s="2"/>
      <c r="U27" s="2"/>
      <c r="V27" s="2"/>
      <c r="W27" s="2"/>
    </row>
    <row r="28" spans="2:23" x14ac:dyDescent="0.2">
      <c r="B28" s="2"/>
      <c r="C28" s="2"/>
      <c r="D28" s="2"/>
      <c r="E28" s="2"/>
      <c r="F28" s="2"/>
      <c r="G28" s="2"/>
      <c r="H28" s="2"/>
      <c r="I28" s="2"/>
      <c r="J28" s="2"/>
      <c r="K28" s="2"/>
      <c r="L28" s="2"/>
      <c r="M28" s="2"/>
      <c r="N28" s="2"/>
      <c r="O28" s="2"/>
      <c r="P28" s="2"/>
      <c r="Q28" s="2"/>
      <c r="R28" s="2"/>
      <c r="S28" s="2"/>
      <c r="T28" s="2"/>
      <c r="U28" s="2"/>
      <c r="V28" s="2"/>
      <c r="W28" s="2"/>
    </row>
    <row r="29" spans="2:23" x14ac:dyDescent="0.2">
      <c r="B29" s="397"/>
      <c r="C29" s="397"/>
      <c r="D29" s="398"/>
      <c r="E29" s="398"/>
      <c r="F29" s="398"/>
      <c r="G29" s="398"/>
      <c r="H29" s="398"/>
      <c r="I29" s="398"/>
      <c r="J29" s="398"/>
      <c r="K29" s="398"/>
      <c r="L29" s="398"/>
      <c r="M29" s="398"/>
      <c r="N29" s="398"/>
      <c r="O29" s="398"/>
      <c r="P29" s="2"/>
      <c r="Q29" s="2"/>
      <c r="R29" s="2"/>
      <c r="S29" s="2"/>
      <c r="T29" s="2"/>
      <c r="U29" s="2"/>
      <c r="V29" s="2"/>
      <c r="W29" s="2"/>
    </row>
    <row r="30" spans="2:23" x14ac:dyDescent="0.2">
      <c r="B30" s="87"/>
      <c r="C30" s="87"/>
      <c r="D30" s="88"/>
      <c r="E30" s="88"/>
      <c r="F30" s="88"/>
      <c r="G30" s="88"/>
      <c r="H30" s="88"/>
      <c r="I30" s="88"/>
      <c r="J30" s="88"/>
      <c r="K30" s="88"/>
      <c r="L30" s="88"/>
      <c r="M30" s="88"/>
      <c r="N30" s="88"/>
      <c r="O30" s="88"/>
      <c r="P30" s="2"/>
      <c r="Q30" s="2"/>
      <c r="R30" s="2"/>
      <c r="S30" s="2"/>
      <c r="T30" s="2"/>
      <c r="U30" s="2"/>
      <c r="V30" s="2"/>
      <c r="W30" s="2"/>
    </row>
    <row r="31" spans="2:23" x14ac:dyDescent="0.2">
      <c r="B31" s="90"/>
      <c r="C31" s="91"/>
      <c r="D31" s="89"/>
      <c r="E31" s="89"/>
      <c r="F31" s="89"/>
      <c r="G31" s="89"/>
      <c r="H31" s="89"/>
      <c r="I31" s="89"/>
      <c r="J31" s="89"/>
      <c r="K31" s="89"/>
      <c r="L31" s="89"/>
      <c r="M31" s="89"/>
      <c r="N31" s="89"/>
      <c r="O31" s="89"/>
      <c r="P31" s="2"/>
      <c r="Q31" s="2"/>
      <c r="R31" s="2"/>
      <c r="S31" s="2"/>
      <c r="T31" s="2"/>
      <c r="U31" s="2"/>
      <c r="V31" s="2"/>
      <c r="W31" s="2"/>
    </row>
    <row r="32" spans="2:23" x14ac:dyDescent="0.2">
      <c r="B32" s="90"/>
      <c r="C32" s="91"/>
      <c r="D32" s="89"/>
      <c r="E32" s="89"/>
      <c r="F32" s="89"/>
      <c r="G32" s="89"/>
      <c r="H32" s="89"/>
      <c r="I32" s="89"/>
      <c r="J32" s="89"/>
      <c r="K32" s="89"/>
      <c r="L32" s="89"/>
      <c r="M32" s="89"/>
      <c r="N32" s="89"/>
      <c r="O32" s="89"/>
      <c r="P32" s="2"/>
      <c r="Q32" s="2"/>
      <c r="R32" s="2"/>
      <c r="S32" s="2"/>
      <c r="T32" s="2"/>
      <c r="U32" s="2"/>
      <c r="V32" s="2"/>
      <c r="W32" s="2"/>
    </row>
    <row r="33" spans="2:23" x14ac:dyDescent="0.2">
      <c r="B33" s="37"/>
      <c r="C33" s="91"/>
      <c r="D33" s="89"/>
      <c r="E33" s="89"/>
      <c r="F33" s="89"/>
      <c r="G33" s="89"/>
      <c r="H33" s="89"/>
      <c r="I33" s="89"/>
      <c r="J33" s="89"/>
      <c r="K33" s="89"/>
      <c r="L33" s="89"/>
      <c r="M33" s="89"/>
      <c r="N33" s="89"/>
      <c r="O33" s="89"/>
      <c r="P33" s="2"/>
      <c r="Q33" s="2"/>
      <c r="R33" s="2"/>
      <c r="S33" s="2"/>
      <c r="T33" s="2"/>
      <c r="U33" s="2"/>
      <c r="V33" s="2"/>
      <c r="W33" s="2"/>
    </row>
    <row r="34" spans="2:23" x14ac:dyDescent="0.2">
      <c r="B34" s="37"/>
      <c r="C34" s="91"/>
      <c r="D34" s="89"/>
      <c r="E34" s="89"/>
      <c r="F34" s="89"/>
      <c r="G34" s="89"/>
      <c r="H34" s="89"/>
      <c r="I34" s="89"/>
      <c r="J34" s="89"/>
      <c r="K34" s="89"/>
      <c r="L34" s="89"/>
      <c r="M34" s="89"/>
      <c r="N34" s="89"/>
      <c r="O34" s="89"/>
      <c r="P34" s="2"/>
      <c r="Q34" s="2"/>
      <c r="R34" s="2"/>
      <c r="S34" s="2"/>
      <c r="T34" s="2"/>
      <c r="U34" s="2"/>
      <c r="V34" s="2"/>
      <c r="W34" s="2"/>
    </row>
    <row r="35" spans="2:23" x14ac:dyDescent="0.2">
      <c r="B35" s="37"/>
      <c r="C35" s="91"/>
      <c r="D35" s="89"/>
      <c r="E35" s="89"/>
      <c r="F35" s="89"/>
      <c r="G35" s="89"/>
      <c r="H35" s="89"/>
      <c r="I35" s="89"/>
      <c r="J35" s="89"/>
      <c r="K35" s="89"/>
      <c r="L35" s="89"/>
      <c r="M35" s="89"/>
      <c r="N35" s="89"/>
      <c r="O35" s="89"/>
      <c r="P35" s="2"/>
      <c r="Q35" s="2"/>
      <c r="R35" s="2"/>
      <c r="S35" s="2"/>
      <c r="T35" s="2"/>
      <c r="U35" s="2"/>
      <c r="V35" s="2"/>
      <c r="W35" s="2"/>
    </row>
    <row r="36" spans="2:23" x14ac:dyDescent="0.2">
      <c r="B36" s="37"/>
      <c r="C36" s="91"/>
      <c r="D36" s="89"/>
      <c r="E36" s="89"/>
      <c r="F36" s="89"/>
      <c r="G36" s="89"/>
      <c r="H36" s="89"/>
      <c r="I36" s="89"/>
      <c r="J36" s="89"/>
      <c r="K36" s="89"/>
      <c r="L36" s="89"/>
      <c r="M36" s="89"/>
      <c r="N36" s="89"/>
      <c r="O36" s="89"/>
      <c r="P36" s="2"/>
      <c r="Q36" s="2"/>
      <c r="R36" s="2"/>
      <c r="S36" s="2"/>
      <c r="T36" s="2"/>
      <c r="U36" s="2"/>
      <c r="V36" s="2"/>
      <c r="W36" s="2"/>
    </row>
    <row r="37" spans="2:23" x14ac:dyDescent="0.2">
      <c r="B37" s="37"/>
      <c r="C37" s="91"/>
      <c r="D37" s="89"/>
      <c r="E37" s="89"/>
      <c r="F37" s="89"/>
      <c r="G37" s="89"/>
      <c r="H37" s="89"/>
      <c r="I37" s="89"/>
      <c r="J37" s="89"/>
      <c r="K37" s="89"/>
      <c r="L37" s="89"/>
      <c r="M37" s="89"/>
      <c r="N37" s="89"/>
      <c r="O37" s="89"/>
      <c r="P37" s="2"/>
      <c r="Q37" s="2"/>
      <c r="R37" s="2"/>
      <c r="S37" s="2"/>
      <c r="T37" s="2"/>
      <c r="U37" s="2"/>
      <c r="V37" s="2"/>
      <c r="W37" s="2"/>
    </row>
    <row r="38" spans="2:23" x14ac:dyDescent="0.2">
      <c r="B38" s="37"/>
      <c r="C38" s="91"/>
      <c r="D38" s="89"/>
      <c r="E38" s="89"/>
      <c r="F38" s="89"/>
      <c r="G38" s="89"/>
      <c r="H38" s="89"/>
      <c r="I38" s="89"/>
      <c r="J38" s="89"/>
      <c r="K38" s="89"/>
      <c r="L38" s="89"/>
      <c r="M38" s="89"/>
      <c r="N38" s="89"/>
      <c r="O38" s="89"/>
      <c r="P38" s="2"/>
      <c r="Q38" s="2"/>
      <c r="R38" s="2"/>
      <c r="S38" s="2"/>
      <c r="T38" s="2"/>
      <c r="U38" s="2"/>
      <c r="V38" s="2"/>
      <c r="W38" s="2"/>
    </row>
    <row r="39" spans="2:23" x14ac:dyDescent="0.2">
      <c r="B39" s="37"/>
      <c r="C39" s="91"/>
      <c r="D39" s="89"/>
      <c r="E39" s="89"/>
      <c r="F39" s="89"/>
      <c r="G39" s="89"/>
      <c r="H39" s="89"/>
      <c r="I39" s="89"/>
      <c r="J39" s="89"/>
      <c r="K39" s="89"/>
      <c r="L39" s="89"/>
      <c r="M39" s="89"/>
      <c r="N39" s="89"/>
      <c r="O39" s="89"/>
      <c r="P39" s="2"/>
      <c r="Q39" s="2"/>
      <c r="R39" s="2"/>
      <c r="S39" s="2"/>
      <c r="T39" s="2"/>
      <c r="U39" s="2"/>
      <c r="V39" s="2"/>
      <c r="W39" s="2"/>
    </row>
    <row r="40" spans="2:23" x14ac:dyDescent="0.2">
      <c r="B40" s="37"/>
      <c r="C40" s="91"/>
      <c r="D40" s="89"/>
      <c r="E40" s="89"/>
      <c r="F40" s="89"/>
      <c r="G40" s="89"/>
      <c r="H40" s="89"/>
      <c r="I40" s="89"/>
      <c r="J40" s="89"/>
      <c r="K40" s="89"/>
      <c r="L40" s="89"/>
      <c r="M40" s="89"/>
      <c r="N40" s="89"/>
      <c r="O40" s="89"/>
      <c r="P40" s="2"/>
      <c r="Q40" s="2"/>
      <c r="R40" s="2"/>
      <c r="S40" s="2"/>
      <c r="T40" s="2"/>
      <c r="U40" s="2"/>
      <c r="V40" s="2"/>
      <c r="W40" s="2"/>
    </row>
    <row r="41" spans="2:23" x14ac:dyDescent="0.2">
      <c r="B41" s="2"/>
      <c r="C41" s="2"/>
      <c r="D41" s="2"/>
      <c r="E41" s="2"/>
      <c r="F41" s="2"/>
      <c r="G41" s="2"/>
      <c r="H41" s="2"/>
      <c r="I41" s="2"/>
      <c r="J41" s="2"/>
      <c r="K41" s="2"/>
      <c r="L41" s="2"/>
      <c r="M41" s="2"/>
      <c r="N41" s="2"/>
      <c r="O41" s="2"/>
      <c r="P41" s="2"/>
      <c r="Q41" s="2"/>
      <c r="R41" s="2"/>
      <c r="S41" s="2"/>
      <c r="T41" s="2"/>
      <c r="U41" s="2"/>
      <c r="V41" s="2"/>
      <c r="W41" s="2"/>
    </row>
    <row r="42" spans="2:23" x14ac:dyDescent="0.2">
      <c r="B42" s="2"/>
      <c r="C42" s="2"/>
      <c r="D42" s="2"/>
      <c r="E42" s="2"/>
      <c r="G42" s="8"/>
      <c r="H42" s="2"/>
      <c r="I42" s="2"/>
      <c r="J42" s="2"/>
      <c r="K42" s="8"/>
      <c r="L42" s="2"/>
      <c r="M42" s="2"/>
      <c r="N42" s="2"/>
      <c r="O42" s="6"/>
      <c r="P42" s="6"/>
      <c r="Q42" s="2"/>
      <c r="R42" s="2"/>
      <c r="S42" s="2"/>
      <c r="T42" s="2"/>
      <c r="U42" s="2"/>
      <c r="V42" s="2"/>
      <c r="W42" s="2"/>
    </row>
    <row r="43" spans="2:23" x14ac:dyDescent="0.2">
      <c r="B43" s="2"/>
      <c r="C43" s="2"/>
      <c r="D43" s="2"/>
      <c r="E43" s="2"/>
      <c r="F43" s="56"/>
      <c r="G43" s="57"/>
      <c r="H43" s="57"/>
      <c r="I43" s="57"/>
      <c r="J43" s="57"/>
      <c r="K43" s="57"/>
      <c r="L43" s="57"/>
      <c r="M43" s="57"/>
      <c r="N43" s="57"/>
      <c r="O43" s="57"/>
      <c r="P43" s="57"/>
      <c r="Q43" s="2"/>
      <c r="R43" s="2"/>
      <c r="S43" s="2"/>
      <c r="T43" s="2"/>
      <c r="U43" s="2"/>
      <c r="V43" s="2"/>
      <c r="W43" s="2"/>
    </row>
    <row r="44" spans="2:23" x14ac:dyDescent="0.2">
      <c r="B44" s="8" t="s">
        <v>51</v>
      </c>
      <c r="C44" s="2">
        <f>H4*0.95</f>
        <v>28.5</v>
      </c>
      <c r="D44" s="2">
        <f>H4*1.05</f>
        <v>31.5</v>
      </c>
      <c r="E44" s="8" t="s">
        <v>50</v>
      </c>
      <c r="F44" s="57"/>
      <c r="G44" s="57"/>
      <c r="H44" s="57"/>
      <c r="I44" s="57"/>
      <c r="J44" s="57"/>
      <c r="K44" s="57"/>
      <c r="L44" s="57"/>
      <c r="M44" s="57"/>
      <c r="N44" s="57"/>
      <c r="O44" s="57"/>
      <c r="P44" s="57"/>
      <c r="Q44" s="2"/>
      <c r="R44" s="2"/>
      <c r="S44" s="2"/>
      <c r="T44" s="2"/>
      <c r="U44" s="2"/>
      <c r="V44" s="2"/>
      <c r="W44" s="2"/>
    </row>
    <row r="45" spans="2:23" x14ac:dyDescent="0.2">
      <c r="B45" s="2"/>
      <c r="C45" s="2"/>
      <c r="D45" s="2"/>
      <c r="E45" s="2"/>
      <c r="F45" s="57"/>
      <c r="G45" s="57"/>
      <c r="H45" s="57"/>
      <c r="I45" s="57"/>
      <c r="J45" s="57"/>
      <c r="K45" s="57"/>
      <c r="L45" s="57"/>
      <c r="M45" s="57"/>
      <c r="N45" s="57"/>
      <c r="O45" s="57"/>
      <c r="P45" s="57"/>
      <c r="Q45" s="2"/>
      <c r="R45" s="2"/>
      <c r="S45" s="2"/>
      <c r="T45" s="2"/>
      <c r="U45" s="2"/>
      <c r="V45" s="2"/>
      <c r="W45" s="2"/>
    </row>
    <row r="46" spans="2:23" x14ac:dyDescent="0.2">
      <c r="B46" s="2"/>
      <c r="C46" s="2"/>
      <c r="D46" s="2"/>
      <c r="E46" s="2"/>
      <c r="F46" s="57"/>
      <c r="G46" s="57"/>
      <c r="H46" s="57"/>
      <c r="I46" s="57"/>
      <c r="J46" s="57"/>
      <c r="K46" s="57"/>
      <c r="L46" s="57"/>
      <c r="M46" s="57"/>
      <c r="N46" s="57"/>
      <c r="O46" s="57"/>
      <c r="P46" s="57"/>
      <c r="Q46" s="2"/>
      <c r="R46" s="2"/>
      <c r="S46" s="2"/>
      <c r="T46" s="2"/>
      <c r="U46" s="2"/>
      <c r="V46" s="2"/>
      <c r="W46" s="2"/>
    </row>
    <row r="47" spans="2:23" x14ac:dyDescent="0.2">
      <c r="B47" s="2"/>
      <c r="C47" s="2"/>
      <c r="D47" s="2"/>
      <c r="E47" s="2"/>
      <c r="F47" s="57"/>
      <c r="G47" s="57"/>
      <c r="H47" s="57"/>
      <c r="I47" s="57"/>
      <c r="J47" s="57"/>
      <c r="K47" s="57"/>
      <c r="L47" s="57"/>
      <c r="M47" s="57"/>
      <c r="N47" s="57"/>
      <c r="O47" s="57"/>
      <c r="P47" s="57"/>
      <c r="Q47" s="2"/>
      <c r="R47" s="2"/>
      <c r="S47" s="2"/>
      <c r="T47" s="2"/>
      <c r="U47" s="2"/>
      <c r="V47" s="2"/>
      <c r="W47" s="2"/>
    </row>
    <row r="48" spans="2:23" x14ac:dyDescent="0.2">
      <c r="B48" s="2"/>
      <c r="C48" s="2"/>
      <c r="D48" s="2"/>
      <c r="E48" s="2"/>
      <c r="F48" s="57"/>
      <c r="G48" s="57"/>
      <c r="H48" s="57"/>
      <c r="I48" s="57"/>
      <c r="J48" s="57"/>
      <c r="K48" s="57"/>
      <c r="L48" s="57"/>
      <c r="M48" s="57"/>
      <c r="N48" s="57"/>
      <c r="O48" s="57"/>
      <c r="P48" s="57"/>
      <c r="Q48" s="2"/>
      <c r="R48" s="2"/>
      <c r="S48" s="2"/>
      <c r="T48" s="2"/>
      <c r="U48" s="2"/>
      <c r="V48" s="2"/>
      <c r="W48" s="2"/>
    </row>
    <row r="49" spans="2:23" x14ac:dyDescent="0.2">
      <c r="B49" s="2"/>
      <c r="C49" s="2"/>
      <c r="D49" s="2"/>
      <c r="E49" s="2"/>
      <c r="F49" s="57"/>
      <c r="G49" s="57"/>
      <c r="H49" s="57"/>
      <c r="I49" s="57"/>
      <c r="J49" s="57"/>
      <c r="K49" s="57"/>
      <c r="L49" s="57"/>
      <c r="M49" s="57"/>
      <c r="N49" s="57"/>
      <c r="O49" s="57"/>
      <c r="P49" s="57"/>
      <c r="Q49" s="2"/>
      <c r="R49" s="2"/>
      <c r="S49" s="2"/>
      <c r="T49" s="2"/>
      <c r="U49" s="2"/>
      <c r="V49" s="2"/>
      <c r="W49" s="2"/>
    </row>
  </sheetData>
  <mergeCells count="28">
    <mergeCell ref="H7:H9"/>
    <mergeCell ref="J7:K7"/>
    <mergeCell ref="B6:C6"/>
    <mergeCell ref="D6:H6"/>
    <mergeCell ref="I6:M6"/>
    <mergeCell ref="E7:F7"/>
    <mergeCell ref="G7:G9"/>
    <mergeCell ref="N6:R6"/>
    <mergeCell ref="S6:W6"/>
    <mergeCell ref="V7:V9"/>
    <mergeCell ref="W7:W9"/>
    <mergeCell ref="B8:C8"/>
    <mergeCell ref="E8:F8"/>
    <mergeCell ref="J8:K8"/>
    <mergeCell ref="O8:P8"/>
    <mergeCell ref="T8:U8"/>
    <mergeCell ref="L7:L9"/>
    <mergeCell ref="M7:M9"/>
    <mergeCell ref="O7:P7"/>
    <mergeCell ref="Q7:Q9"/>
    <mergeCell ref="R7:R9"/>
    <mergeCell ref="T7:U7"/>
    <mergeCell ref="B7:C7"/>
    <mergeCell ref="B29:C29"/>
    <mergeCell ref="D29:F29"/>
    <mergeCell ref="G29:I29"/>
    <mergeCell ref="J29:L29"/>
    <mergeCell ref="M29:O29"/>
  </mergeCells>
  <conditionalFormatting sqref="Q10:R24 G10:H24 L10:M24 V10:W24">
    <cfRule type="cellIs" dxfId="72" priority="4" stopIfTrue="1" operator="between">
      <formula>$P$5</formula>
      <formula>$T$5</formula>
    </cfRule>
  </conditionalFormatting>
  <conditionalFormatting sqref="C4:F5 M4:T5 G5:L5">
    <cfRule type="cellIs" dxfId="71" priority="3" stopIfTrue="1" operator="between">
      <formula>$P$5</formula>
      <formula>$T$5</formula>
    </cfRule>
  </conditionalFormatting>
  <conditionalFormatting sqref="H4">
    <cfRule type="expression" dxfId="70" priority="2" stopIfTrue="1">
      <formula>"&gt;0.95*$H$4"</formula>
    </cfRule>
  </conditionalFormatting>
  <conditionalFormatting sqref="D10:F24 I10:K24 N10:P24 S10:U24">
    <cfRule type="cellIs" dxfId="69" priority="1" stopIfTrue="1" operator="between">
      <formula>$C$44</formula>
      <formula>$D$44</formula>
    </cfRule>
  </conditionalFormatting>
  <printOptions horizontalCentered="1" verticalCentered="1"/>
  <pageMargins left="0.59055118110236227" right="0.59055118110236227" top="0.59055118110236227" bottom="0.59055118110236227" header="0.51181102362204722" footer="0.51181102362204722"/>
  <pageSetup paperSize="9" scale="84" orientation="landscape" r:id="rId1"/>
  <headerFooter alignWithMargins="0">
    <oddFooter xml:space="preserve">&amp;RPIB June 2015 Version 4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X52"/>
  <sheetViews>
    <sheetView zoomScaleNormal="100" workbookViewId="0"/>
  </sheetViews>
  <sheetFormatPr defaultRowHeight="12.75" x14ac:dyDescent="0.2"/>
  <cols>
    <col min="1" max="1" width="2.5703125" style="129" customWidth="1"/>
    <col min="2" max="3" width="7.28515625" style="129" customWidth="1"/>
    <col min="4" max="4" width="13" style="129" customWidth="1"/>
    <col min="5" max="24" width="6.5703125" style="129" customWidth="1"/>
    <col min="25" max="16384" width="9.140625" style="129"/>
  </cols>
  <sheetData>
    <row r="1" spans="2:24" ht="20.100000000000001" customHeight="1" x14ac:dyDescent="0.25">
      <c r="B1" s="1" t="s">
        <v>0</v>
      </c>
      <c r="C1" s="1"/>
      <c r="D1" s="2"/>
      <c r="E1" s="2"/>
      <c r="F1" s="2"/>
      <c r="G1" s="2"/>
      <c r="H1" s="2"/>
      <c r="I1" s="2"/>
      <c r="J1" s="2"/>
      <c r="K1" s="2"/>
      <c r="L1" s="2"/>
      <c r="M1" s="2"/>
      <c r="N1" s="2"/>
      <c r="O1" s="2"/>
      <c r="P1" s="2"/>
      <c r="Q1" s="2"/>
      <c r="R1" s="2"/>
      <c r="S1" s="2"/>
      <c r="T1" s="2"/>
      <c r="U1" s="2"/>
      <c r="V1" s="2"/>
      <c r="W1" s="2"/>
      <c r="X1" s="2"/>
    </row>
    <row r="2" spans="2:24" ht="20.100000000000001" customHeight="1" x14ac:dyDescent="0.25">
      <c r="B2" s="75" t="s">
        <v>103</v>
      </c>
      <c r="C2" s="75"/>
      <c r="D2" s="2"/>
      <c r="G2" s="3" t="s">
        <v>102</v>
      </c>
      <c r="H2" s="2"/>
      <c r="I2" s="2"/>
      <c r="J2" s="3"/>
      <c r="K2" s="2"/>
      <c r="L2" s="2"/>
      <c r="M2" s="2"/>
      <c r="N2" s="2"/>
      <c r="O2" s="2"/>
      <c r="P2" s="2"/>
      <c r="Q2" s="2"/>
      <c r="R2" s="2"/>
      <c r="S2" s="2"/>
      <c r="T2" s="2"/>
      <c r="U2" s="2"/>
      <c r="V2" s="2"/>
      <c r="W2" s="2"/>
      <c r="X2" s="2"/>
    </row>
    <row r="3" spans="2:24" ht="20.100000000000001" customHeight="1" x14ac:dyDescent="0.2">
      <c r="B3" s="3"/>
      <c r="C3" s="3"/>
      <c r="D3" s="2"/>
      <c r="E3" s="2"/>
      <c r="F3" s="2"/>
      <c r="G3" s="2"/>
      <c r="H3" s="2"/>
      <c r="I3" s="2"/>
      <c r="J3" s="2"/>
      <c r="K3" s="2"/>
      <c r="L3" s="2"/>
      <c r="M3" s="2"/>
      <c r="N3" s="2"/>
      <c r="O3" s="2"/>
      <c r="P3" s="2"/>
      <c r="Q3" s="2"/>
      <c r="R3" s="2"/>
      <c r="S3" s="2"/>
      <c r="T3" s="2"/>
      <c r="U3" s="2"/>
      <c r="V3" s="2"/>
      <c r="W3" s="2"/>
      <c r="X3" s="2"/>
    </row>
    <row r="4" spans="2:24" ht="20.100000000000001" customHeight="1" x14ac:dyDescent="0.25">
      <c r="B4" s="1"/>
      <c r="C4" s="1"/>
      <c r="D4" s="23"/>
      <c r="E4" s="5"/>
      <c r="F4" s="24"/>
      <c r="G4" s="24" t="s">
        <v>27</v>
      </c>
      <c r="H4" s="3"/>
      <c r="I4" s="3">
        <v>45</v>
      </c>
      <c r="J4" s="3" t="s">
        <v>50</v>
      </c>
      <c r="L4" s="3"/>
      <c r="M4" s="3"/>
      <c r="N4" s="24"/>
      <c r="O4" s="24"/>
      <c r="P4" s="5"/>
      <c r="Q4" s="10"/>
      <c r="R4" s="10"/>
      <c r="S4" s="10"/>
      <c r="T4" s="10"/>
      <c r="U4" s="10"/>
      <c r="V4" s="11"/>
      <c r="W4" s="11"/>
      <c r="X4" s="6"/>
    </row>
    <row r="5" spans="2:24" ht="20.100000000000001" customHeight="1" thickBot="1" x14ac:dyDescent="0.25">
      <c r="B5" s="6"/>
      <c r="C5" s="6"/>
      <c r="D5" s="25"/>
      <c r="E5" s="25"/>
      <c r="F5" s="25"/>
      <c r="G5" s="25"/>
      <c r="H5" s="25"/>
      <c r="I5" s="5"/>
      <c r="J5" s="5"/>
      <c r="K5" s="5"/>
      <c r="L5" s="5"/>
      <c r="M5" s="5"/>
      <c r="N5" s="5"/>
      <c r="O5" s="5"/>
      <c r="P5" s="5"/>
      <c r="Q5" s="10"/>
      <c r="R5" s="10"/>
      <c r="S5" s="10"/>
      <c r="T5" s="10"/>
      <c r="U5" s="10"/>
      <c r="V5" s="11"/>
      <c r="W5" s="11"/>
      <c r="X5" s="6"/>
    </row>
    <row r="6" spans="2:24" ht="20.100000000000001" customHeight="1" x14ac:dyDescent="0.2">
      <c r="B6" s="375" t="s">
        <v>1</v>
      </c>
      <c r="C6" s="391"/>
      <c r="D6" s="403"/>
      <c r="E6" s="377" t="s">
        <v>17</v>
      </c>
      <c r="F6" s="404"/>
      <c r="G6" s="404"/>
      <c r="H6" s="405"/>
      <c r="I6" s="406"/>
      <c r="J6" s="371" t="s">
        <v>16</v>
      </c>
      <c r="K6" s="399"/>
      <c r="L6" s="399"/>
      <c r="M6" s="400"/>
      <c r="N6" s="401"/>
      <c r="O6" s="415" t="s">
        <v>18</v>
      </c>
      <c r="P6" s="416"/>
      <c r="Q6" s="416"/>
      <c r="R6" s="417"/>
      <c r="S6" s="418"/>
      <c r="T6" s="419" t="s">
        <v>19</v>
      </c>
      <c r="U6" s="416"/>
      <c r="V6" s="416"/>
      <c r="W6" s="417"/>
      <c r="X6" s="418"/>
    </row>
    <row r="7" spans="2:24" ht="20.100000000000001" customHeight="1" x14ac:dyDescent="0.2">
      <c r="B7" s="384" t="s">
        <v>2</v>
      </c>
      <c r="C7" s="392"/>
      <c r="D7" s="407"/>
      <c r="E7" s="36">
        <f>Speeds!D30</f>
        <v>23</v>
      </c>
      <c r="F7" s="358" t="s">
        <v>21</v>
      </c>
      <c r="G7" s="409"/>
      <c r="H7" s="387" t="s">
        <v>22</v>
      </c>
      <c r="I7" s="381" t="s">
        <v>23</v>
      </c>
      <c r="J7" s="19">
        <f>Speeds!D33</f>
        <v>20</v>
      </c>
      <c r="K7" s="358" t="s">
        <v>21</v>
      </c>
      <c r="L7" s="409"/>
      <c r="M7" s="365" t="s">
        <v>22</v>
      </c>
      <c r="N7" s="355" t="s">
        <v>23</v>
      </c>
      <c r="O7" s="9">
        <f>Speeds!D36</f>
        <v>18</v>
      </c>
      <c r="P7" s="358" t="s">
        <v>21</v>
      </c>
      <c r="Q7" s="409"/>
      <c r="R7" s="365" t="s">
        <v>22</v>
      </c>
      <c r="S7" s="355" t="s">
        <v>23</v>
      </c>
      <c r="T7" s="9">
        <f>Speeds!D39</f>
        <v>19</v>
      </c>
      <c r="U7" s="358" t="s">
        <v>21</v>
      </c>
      <c r="V7" s="409"/>
      <c r="W7" s="365" t="s">
        <v>22</v>
      </c>
      <c r="X7" s="355" t="s">
        <v>23</v>
      </c>
    </row>
    <row r="8" spans="2:24" ht="20.100000000000001" customHeight="1" x14ac:dyDescent="0.2">
      <c r="B8" s="384" t="s">
        <v>3</v>
      </c>
      <c r="C8" s="392"/>
      <c r="D8" s="407"/>
      <c r="E8" s="209">
        <f>Speeds!D31</f>
        <v>18.5</v>
      </c>
      <c r="F8" s="385" t="s">
        <v>21</v>
      </c>
      <c r="G8" s="413"/>
      <c r="H8" s="414"/>
      <c r="I8" s="407"/>
      <c r="J8" s="19">
        <f>Speeds!D34</f>
        <v>14</v>
      </c>
      <c r="K8" s="367" t="s">
        <v>21</v>
      </c>
      <c r="L8" s="402"/>
      <c r="M8" s="410"/>
      <c r="N8" s="411"/>
      <c r="O8" s="9">
        <f>Speeds!D37</f>
        <v>10.5</v>
      </c>
      <c r="P8" s="367" t="s">
        <v>21</v>
      </c>
      <c r="Q8" s="402"/>
      <c r="R8" s="410"/>
      <c r="S8" s="411"/>
      <c r="T8" s="9">
        <f>Speeds!D40</f>
        <v>7.5</v>
      </c>
      <c r="U8" s="367" t="s">
        <v>21</v>
      </c>
      <c r="V8" s="402"/>
      <c r="W8" s="410"/>
      <c r="X8" s="411"/>
    </row>
    <row r="9" spans="2:24" ht="20.100000000000001" customHeight="1" x14ac:dyDescent="0.2">
      <c r="B9" s="384" t="s">
        <v>4</v>
      </c>
      <c r="C9" s="392"/>
      <c r="D9" s="407"/>
      <c r="E9" s="209">
        <f>Speeds!D32</f>
        <v>16.5</v>
      </c>
      <c r="F9" s="385" t="s">
        <v>21</v>
      </c>
      <c r="G9" s="413"/>
      <c r="H9" s="414"/>
      <c r="I9" s="407"/>
      <c r="J9" s="19">
        <f>Speeds!D35</f>
        <v>11</v>
      </c>
      <c r="K9" s="369" t="s">
        <v>21</v>
      </c>
      <c r="L9" s="420"/>
      <c r="M9" s="410"/>
      <c r="N9" s="411"/>
      <c r="O9" s="9">
        <f>Speeds!D38</f>
        <v>6.5</v>
      </c>
      <c r="P9" s="369" t="s">
        <v>21</v>
      </c>
      <c r="Q9" s="420"/>
      <c r="R9" s="410"/>
      <c r="S9" s="411"/>
      <c r="T9" s="19">
        <f>Speeds!D41</f>
        <v>6</v>
      </c>
      <c r="U9" s="369" t="s">
        <v>21</v>
      </c>
      <c r="V9" s="420"/>
      <c r="W9" s="410"/>
      <c r="X9" s="411"/>
    </row>
    <row r="10" spans="2:24" ht="30" customHeight="1" thickBot="1" x14ac:dyDescent="0.25">
      <c r="B10" s="421" t="s">
        <v>20</v>
      </c>
      <c r="C10" s="422"/>
      <c r="D10" s="184" t="s">
        <v>105</v>
      </c>
      <c r="E10" s="65" t="s">
        <v>28</v>
      </c>
      <c r="F10" s="65" t="s">
        <v>29</v>
      </c>
      <c r="G10" s="65" t="s">
        <v>61</v>
      </c>
      <c r="H10" s="414"/>
      <c r="I10" s="408"/>
      <c r="J10" s="65" t="s">
        <v>28</v>
      </c>
      <c r="K10" s="65" t="s">
        <v>29</v>
      </c>
      <c r="L10" s="65" t="s">
        <v>61</v>
      </c>
      <c r="M10" s="410"/>
      <c r="N10" s="412"/>
      <c r="O10" s="65" t="s">
        <v>28</v>
      </c>
      <c r="P10" s="65" t="s">
        <v>29</v>
      </c>
      <c r="Q10" s="65" t="s">
        <v>61</v>
      </c>
      <c r="R10" s="410"/>
      <c r="S10" s="412"/>
      <c r="T10" s="65" t="s">
        <v>28</v>
      </c>
      <c r="U10" s="65" t="s">
        <v>29</v>
      </c>
      <c r="V10" s="65" t="s">
        <v>61</v>
      </c>
      <c r="W10" s="410"/>
      <c r="X10" s="412"/>
    </row>
    <row r="11" spans="2:24" s="205" customFormat="1" ht="20.100000000000001" customHeight="1" x14ac:dyDescent="0.2">
      <c r="B11" s="427">
        <v>0.3</v>
      </c>
      <c r="C11" s="428"/>
      <c r="D11" s="221">
        <f>MROUND(B11*1852,5)</f>
        <v>555</v>
      </c>
      <c r="E11" s="39">
        <f t="shared" ref="E11:E23" si="0">0.05*$E$7+H11+I11+H11+E31+I11+G31</f>
        <v>31.791999999999998</v>
      </c>
      <c r="F11" s="40">
        <f t="shared" ref="F11:F23" si="1">E11+H11+I11</f>
        <v>44.241999999999997</v>
      </c>
      <c r="G11" s="40">
        <f t="shared" ref="G11:G23" si="2">F11+H11+I11</f>
        <v>56.691999999999993</v>
      </c>
      <c r="H11" s="40">
        <f t="shared" ref="H11:H23" si="3">B11*$E$7</f>
        <v>6.8999999999999995</v>
      </c>
      <c r="I11" s="41">
        <f t="shared" ref="I11:I23" si="4">B11*$E$8</f>
        <v>5.55</v>
      </c>
      <c r="J11" s="39">
        <f t="shared" ref="J11:J23" si="5">0.05*$J$7+M11+N11+M11+H31+N11+J31</f>
        <v>25.227999999999998</v>
      </c>
      <c r="K11" s="40">
        <f t="shared" ref="K11:K23" si="6">J11+M11+N11</f>
        <v>35.427999999999997</v>
      </c>
      <c r="L11" s="40">
        <f t="shared" ref="L11:L23" si="7">K11+M11+N11</f>
        <v>45.628</v>
      </c>
      <c r="M11" s="40">
        <f t="shared" ref="M11:M23" si="8">B11*$J$7</f>
        <v>6</v>
      </c>
      <c r="N11" s="41">
        <f t="shared" ref="N11:N23" si="9">B11*$J$8</f>
        <v>4.2</v>
      </c>
      <c r="O11" s="39">
        <f t="shared" ref="O11:O23" si="10">0.05*$O$7+R11+S11+R11+K31+S11+M31</f>
        <v>20.261999999999997</v>
      </c>
      <c r="P11" s="40">
        <f t="shared" ref="P11:P23" si="11">O11+R11+S11</f>
        <v>28.811999999999994</v>
      </c>
      <c r="Q11" s="40">
        <f t="shared" ref="Q11:Q23" si="12">P11+R11+S11</f>
        <v>37.361999999999995</v>
      </c>
      <c r="R11" s="40">
        <f t="shared" ref="R11:R23" si="13">B11*$O$7</f>
        <v>5.3999999999999995</v>
      </c>
      <c r="S11" s="41">
        <f t="shared" ref="S11:S23" si="14">B11*$O$8</f>
        <v>3.15</v>
      </c>
      <c r="T11" s="39">
        <f t="shared" ref="T11:T23" si="15">0.05*$T$7+W11+X11+W11+N31+X11+P31</f>
        <v>18.938000000000002</v>
      </c>
      <c r="U11" s="40">
        <f t="shared" ref="U11:U23" si="16">T11+W11+X11</f>
        <v>26.888000000000002</v>
      </c>
      <c r="V11" s="40">
        <f t="shared" ref="V11:V23" si="17">U11+W11+X11</f>
        <v>34.838000000000001</v>
      </c>
      <c r="W11" s="42">
        <f t="shared" ref="W11:W23" si="18">B11*$T$7</f>
        <v>5.7</v>
      </c>
      <c r="X11" s="43">
        <f t="shared" ref="X11:X23" si="19">B11*$T$8</f>
        <v>2.25</v>
      </c>
    </row>
    <row r="12" spans="2:24" s="205" customFormat="1" ht="20.100000000000001" customHeight="1" x14ac:dyDescent="0.2">
      <c r="B12" s="429">
        <v>0.35</v>
      </c>
      <c r="C12" s="430"/>
      <c r="D12" s="218">
        <f t="shared" ref="D12:D23" si="20">MROUND(B12*1852,5)</f>
        <v>650</v>
      </c>
      <c r="E12" s="44">
        <f t="shared" si="0"/>
        <v>36.486499999999999</v>
      </c>
      <c r="F12" s="45">
        <f t="shared" si="1"/>
        <v>51.011499999999998</v>
      </c>
      <c r="G12" s="45">
        <f t="shared" si="2"/>
        <v>65.53649999999999</v>
      </c>
      <c r="H12" s="45">
        <f t="shared" si="3"/>
        <v>8.0499999999999989</v>
      </c>
      <c r="I12" s="46">
        <f t="shared" si="4"/>
        <v>6.4749999999999996</v>
      </c>
      <c r="J12" s="44">
        <f t="shared" si="5"/>
        <v>28.990999999999996</v>
      </c>
      <c r="K12" s="45">
        <f t="shared" si="6"/>
        <v>40.890999999999998</v>
      </c>
      <c r="L12" s="45">
        <f t="shared" si="7"/>
        <v>52.790999999999997</v>
      </c>
      <c r="M12" s="45">
        <f t="shared" si="8"/>
        <v>7</v>
      </c>
      <c r="N12" s="46">
        <f t="shared" si="9"/>
        <v>4.8999999999999995</v>
      </c>
      <c r="O12" s="44">
        <f t="shared" si="10"/>
        <v>23.326500000000003</v>
      </c>
      <c r="P12" s="45">
        <f t="shared" si="11"/>
        <v>33.301500000000004</v>
      </c>
      <c r="Q12" s="45">
        <f t="shared" si="12"/>
        <v>43.276499999999999</v>
      </c>
      <c r="R12" s="45">
        <f t="shared" si="13"/>
        <v>6.3</v>
      </c>
      <c r="S12" s="46">
        <f t="shared" si="14"/>
        <v>3.6749999999999998</v>
      </c>
      <c r="T12" s="44">
        <f t="shared" si="15"/>
        <v>21.785999999999998</v>
      </c>
      <c r="U12" s="45">
        <f t="shared" si="16"/>
        <v>31.060999999999996</v>
      </c>
      <c r="V12" s="45">
        <f t="shared" si="17"/>
        <v>40.335999999999999</v>
      </c>
      <c r="W12" s="47">
        <f t="shared" si="18"/>
        <v>6.6499999999999995</v>
      </c>
      <c r="X12" s="48">
        <f t="shared" si="19"/>
        <v>2.625</v>
      </c>
    </row>
    <row r="13" spans="2:24" s="205" customFormat="1" ht="20.100000000000001" customHeight="1" x14ac:dyDescent="0.2">
      <c r="B13" s="431">
        <v>0.4</v>
      </c>
      <c r="C13" s="432"/>
      <c r="D13" s="218">
        <f t="shared" si="20"/>
        <v>740</v>
      </c>
      <c r="E13" s="44">
        <f t="shared" si="0"/>
        <v>41.181000000000004</v>
      </c>
      <c r="F13" s="45">
        <f t="shared" si="1"/>
        <v>57.781000000000006</v>
      </c>
      <c r="G13" s="45">
        <f t="shared" si="2"/>
        <v>74.381000000000014</v>
      </c>
      <c r="H13" s="45">
        <f t="shared" si="3"/>
        <v>9.2000000000000011</v>
      </c>
      <c r="I13" s="46">
        <f t="shared" si="4"/>
        <v>7.4</v>
      </c>
      <c r="J13" s="44">
        <f t="shared" si="5"/>
        <v>32.754000000000005</v>
      </c>
      <c r="K13" s="45">
        <f t="shared" si="6"/>
        <v>46.354000000000006</v>
      </c>
      <c r="L13" s="45">
        <f t="shared" si="7"/>
        <v>59.954000000000008</v>
      </c>
      <c r="M13" s="45">
        <f t="shared" si="8"/>
        <v>8</v>
      </c>
      <c r="N13" s="46">
        <f t="shared" si="9"/>
        <v>5.6000000000000005</v>
      </c>
      <c r="O13" s="44">
        <f t="shared" si="10"/>
        <v>26.391000000000002</v>
      </c>
      <c r="P13" s="45">
        <f t="shared" si="11"/>
        <v>37.791000000000004</v>
      </c>
      <c r="Q13" s="45">
        <f t="shared" si="12"/>
        <v>49.19100000000001</v>
      </c>
      <c r="R13" s="45">
        <f t="shared" si="13"/>
        <v>7.2</v>
      </c>
      <c r="S13" s="46">
        <f t="shared" si="14"/>
        <v>4.2</v>
      </c>
      <c r="T13" s="44">
        <f t="shared" si="15"/>
        <v>24.634</v>
      </c>
      <c r="U13" s="45">
        <f t="shared" si="16"/>
        <v>35.234000000000002</v>
      </c>
      <c r="V13" s="45">
        <f t="shared" si="17"/>
        <v>45.834000000000003</v>
      </c>
      <c r="W13" s="47">
        <f t="shared" si="18"/>
        <v>7.6000000000000005</v>
      </c>
      <c r="X13" s="48">
        <f t="shared" si="19"/>
        <v>3</v>
      </c>
    </row>
    <row r="14" spans="2:24" s="205" customFormat="1" ht="20.100000000000001" customHeight="1" x14ac:dyDescent="0.2">
      <c r="B14" s="431">
        <v>0.45</v>
      </c>
      <c r="C14" s="432"/>
      <c r="D14" s="218">
        <f t="shared" si="20"/>
        <v>835</v>
      </c>
      <c r="E14" s="44">
        <f t="shared" si="0"/>
        <v>45.875500000000009</v>
      </c>
      <c r="F14" s="45">
        <f t="shared" si="1"/>
        <v>64.550500000000014</v>
      </c>
      <c r="G14" s="45">
        <f t="shared" si="2"/>
        <v>83.225500000000011</v>
      </c>
      <c r="H14" s="45">
        <f t="shared" si="3"/>
        <v>10.35</v>
      </c>
      <c r="I14" s="46">
        <f t="shared" si="4"/>
        <v>8.3250000000000011</v>
      </c>
      <c r="J14" s="44">
        <f t="shared" si="5"/>
        <v>36.516999999999996</v>
      </c>
      <c r="K14" s="45">
        <f t="shared" si="6"/>
        <v>51.816999999999993</v>
      </c>
      <c r="L14" s="45">
        <f t="shared" si="7"/>
        <v>67.11699999999999</v>
      </c>
      <c r="M14" s="45">
        <f t="shared" si="8"/>
        <v>9</v>
      </c>
      <c r="N14" s="46">
        <f t="shared" si="9"/>
        <v>6.3</v>
      </c>
      <c r="O14" s="44">
        <f t="shared" si="10"/>
        <v>29.455500000000008</v>
      </c>
      <c r="P14" s="45">
        <f t="shared" si="11"/>
        <v>42.280500000000011</v>
      </c>
      <c r="Q14" s="45">
        <f t="shared" si="12"/>
        <v>55.105500000000013</v>
      </c>
      <c r="R14" s="45">
        <f t="shared" si="13"/>
        <v>8.1</v>
      </c>
      <c r="S14" s="46">
        <f t="shared" si="14"/>
        <v>4.7250000000000005</v>
      </c>
      <c r="T14" s="44">
        <f t="shared" si="15"/>
        <v>27.481999999999999</v>
      </c>
      <c r="U14" s="45">
        <f t="shared" si="16"/>
        <v>39.406999999999996</v>
      </c>
      <c r="V14" s="45">
        <f t="shared" si="17"/>
        <v>51.331999999999994</v>
      </c>
      <c r="W14" s="47">
        <f t="shared" si="18"/>
        <v>8.5500000000000007</v>
      </c>
      <c r="X14" s="48">
        <f t="shared" si="19"/>
        <v>3.375</v>
      </c>
    </row>
    <row r="15" spans="2:24" s="205" customFormat="1" ht="20.100000000000001" customHeight="1" x14ac:dyDescent="0.2">
      <c r="B15" s="431">
        <v>0.5</v>
      </c>
      <c r="C15" s="432"/>
      <c r="D15" s="218">
        <f t="shared" si="20"/>
        <v>925</v>
      </c>
      <c r="E15" s="44">
        <f t="shared" si="0"/>
        <v>50.57</v>
      </c>
      <c r="F15" s="45">
        <f t="shared" si="1"/>
        <v>71.319999999999993</v>
      </c>
      <c r="G15" s="45">
        <f t="shared" si="2"/>
        <v>92.07</v>
      </c>
      <c r="H15" s="45">
        <f t="shared" si="3"/>
        <v>11.5</v>
      </c>
      <c r="I15" s="46">
        <f t="shared" si="4"/>
        <v>9.25</v>
      </c>
      <c r="J15" s="44">
        <f t="shared" si="5"/>
        <v>40.279999999999994</v>
      </c>
      <c r="K15" s="45">
        <f t="shared" si="6"/>
        <v>57.279999999999994</v>
      </c>
      <c r="L15" s="45">
        <f t="shared" si="7"/>
        <v>74.28</v>
      </c>
      <c r="M15" s="45">
        <f t="shared" si="8"/>
        <v>10</v>
      </c>
      <c r="N15" s="46">
        <f t="shared" si="9"/>
        <v>7</v>
      </c>
      <c r="O15" s="44">
        <f t="shared" si="10"/>
        <v>32.519999999999996</v>
      </c>
      <c r="P15" s="45">
        <f t="shared" si="11"/>
        <v>46.769999999999996</v>
      </c>
      <c r="Q15" s="45">
        <f t="shared" si="12"/>
        <v>61.019999999999996</v>
      </c>
      <c r="R15" s="45">
        <f t="shared" si="13"/>
        <v>9</v>
      </c>
      <c r="S15" s="46">
        <f t="shared" si="14"/>
        <v>5.25</v>
      </c>
      <c r="T15" s="44">
        <f t="shared" si="15"/>
        <v>30.33</v>
      </c>
      <c r="U15" s="45">
        <f t="shared" si="16"/>
        <v>43.58</v>
      </c>
      <c r="V15" s="45">
        <f t="shared" si="17"/>
        <v>56.83</v>
      </c>
      <c r="W15" s="47">
        <f t="shared" si="18"/>
        <v>9.5</v>
      </c>
      <c r="X15" s="48">
        <f t="shared" si="19"/>
        <v>3.75</v>
      </c>
    </row>
    <row r="16" spans="2:24" s="205" customFormat="1" ht="20.100000000000001" customHeight="1" x14ac:dyDescent="0.2">
      <c r="B16" s="431">
        <v>0.55000000000000004</v>
      </c>
      <c r="C16" s="432"/>
      <c r="D16" s="218">
        <f t="shared" si="20"/>
        <v>1020</v>
      </c>
      <c r="E16" s="44">
        <f t="shared" si="0"/>
        <v>55.264500000000005</v>
      </c>
      <c r="F16" s="45">
        <f t="shared" si="1"/>
        <v>78.089500000000001</v>
      </c>
      <c r="G16" s="45">
        <f t="shared" si="2"/>
        <v>100.9145</v>
      </c>
      <c r="H16" s="45">
        <f t="shared" si="3"/>
        <v>12.65</v>
      </c>
      <c r="I16" s="46">
        <f t="shared" si="4"/>
        <v>10.175000000000001</v>
      </c>
      <c r="J16" s="44">
        <f t="shared" si="5"/>
        <v>44.043000000000006</v>
      </c>
      <c r="K16" s="45">
        <f t="shared" si="6"/>
        <v>62.743000000000009</v>
      </c>
      <c r="L16" s="45">
        <f t="shared" si="7"/>
        <v>81.443000000000012</v>
      </c>
      <c r="M16" s="45">
        <f t="shared" si="8"/>
        <v>11</v>
      </c>
      <c r="N16" s="46">
        <f t="shared" si="9"/>
        <v>7.7000000000000011</v>
      </c>
      <c r="O16" s="44">
        <f t="shared" si="10"/>
        <v>35.584500000000006</v>
      </c>
      <c r="P16" s="45">
        <f t="shared" si="11"/>
        <v>51.259500000000003</v>
      </c>
      <c r="Q16" s="45">
        <f t="shared" si="12"/>
        <v>66.9345</v>
      </c>
      <c r="R16" s="45">
        <f t="shared" si="13"/>
        <v>9.9</v>
      </c>
      <c r="S16" s="46">
        <f t="shared" si="14"/>
        <v>5.7750000000000004</v>
      </c>
      <c r="T16" s="44">
        <f t="shared" si="15"/>
        <v>33.178000000000004</v>
      </c>
      <c r="U16" s="45">
        <f t="shared" si="16"/>
        <v>47.753000000000007</v>
      </c>
      <c r="V16" s="45">
        <f t="shared" si="17"/>
        <v>62.32800000000001</v>
      </c>
      <c r="W16" s="47">
        <f t="shared" si="18"/>
        <v>10.450000000000001</v>
      </c>
      <c r="X16" s="48">
        <f t="shared" si="19"/>
        <v>4.125</v>
      </c>
    </row>
    <row r="17" spans="2:24" s="205" customFormat="1" ht="20.100000000000001" customHeight="1" x14ac:dyDescent="0.2">
      <c r="B17" s="431">
        <v>0.6</v>
      </c>
      <c r="C17" s="432"/>
      <c r="D17" s="218">
        <f t="shared" si="20"/>
        <v>1110</v>
      </c>
      <c r="E17" s="44">
        <f t="shared" si="0"/>
        <v>59.958999999999996</v>
      </c>
      <c r="F17" s="45">
        <f t="shared" si="1"/>
        <v>84.858999999999995</v>
      </c>
      <c r="G17" s="45">
        <f t="shared" si="2"/>
        <v>109.75899999999999</v>
      </c>
      <c r="H17" s="45">
        <f t="shared" si="3"/>
        <v>13.799999999999999</v>
      </c>
      <c r="I17" s="46">
        <f t="shared" si="4"/>
        <v>11.1</v>
      </c>
      <c r="J17" s="44">
        <f t="shared" si="5"/>
        <v>47.805999999999997</v>
      </c>
      <c r="K17" s="45">
        <f t="shared" si="6"/>
        <v>68.206000000000003</v>
      </c>
      <c r="L17" s="45">
        <f t="shared" si="7"/>
        <v>88.606000000000009</v>
      </c>
      <c r="M17" s="45">
        <f t="shared" si="8"/>
        <v>12</v>
      </c>
      <c r="N17" s="46">
        <f t="shared" si="9"/>
        <v>8.4</v>
      </c>
      <c r="O17" s="44">
        <f t="shared" si="10"/>
        <v>38.649000000000001</v>
      </c>
      <c r="P17" s="45">
        <f t="shared" si="11"/>
        <v>55.748999999999995</v>
      </c>
      <c r="Q17" s="45">
        <f t="shared" si="12"/>
        <v>72.84899999999999</v>
      </c>
      <c r="R17" s="45">
        <f t="shared" si="13"/>
        <v>10.799999999999999</v>
      </c>
      <c r="S17" s="46">
        <f t="shared" si="14"/>
        <v>6.3</v>
      </c>
      <c r="T17" s="44">
        <f t="shared" si="15"/>
        <v>36.026000000000003</v>
      </c>
      <c r="U17" s="45">
        <f t="shared" si="16"/>
        <v>51.926000000000002</v>
      </c>
      <c r="V17" s="45">
        <f t="shared" si="17"/>
        <v>67.825999999999993</v>
      </c>
      <c r="W17" s="47">
        <f t="shared" si="18"/>
        <v>11.4</v>
      </c>
      <c r="X17" s="48">
        <f t="shared" si="19"/>
        <v>4.5</v>
      </c>
    </row>
    <row r="18" spans="2:24" s="205" customFormat="1" ht="20.100000000000001" customHeight="1" x14ac:dyDescent="0.2">
      <c r="B18" s="431">
        <v>0.65</v>
      </c>
      <c r="C18" s="432"/>
      <c r="D18" s="218">
        <f t="shared" si="20"/>
        <v>1205</v>
      </c>
      <c r="E18" s="44">
        <f t="shared" si="0"/>
        <v>64.653499999999994</v>
      </c>
      <c r="F18" s="45">
        <f t="shared" si="1"/>
        <v>91.628500000000003</v>
      </c>
      <c r="G18" s="45">
        <f t="shared" si="2"/>
        <v>118.60350000000001</v>
      </c>
      <c r="H18" s="45">
        <f t="shared" si="3"/>
        <v>14.950000000000001</v>
      </c>
      <c r="I18" s="46">
        <f t="shared" si="4"/>
        <v>12.025</v>
      </c>
      <c r="J18" s="44">
        <f t="shared" si="5"/>
        <v>51.569000000000003</v>
      </c>
      <c r="K18" s="45">
        <f t="shared" si="6"/>
        <v>73.668999999999997</v>
      </c>
      <c r="L18" s="45">
        <f t="shared" si="7"/>
        <v>95.768999999999991</v>
      </c>
      <c r="M18" s="45">
        <f t="shared" si="8"/>
        <v>13</v>
      </c>
      <c r="N18" s="46">
        <f t="shared" si="9"/>
        <v>9.1</v>
      </c>
      <c r="O18" s="44">
        <f t="shared" si="10"/>
        <v>41.713500000000003</v>
      </c>
      <c r="P18" s="45">
        <f t="shared" si="11"/>
        <v>60.238500000000009</v>
      </c>
      <c r="Q18" s="45">
        <f t="shared" si="12"/>
        <v>78.763500000000008</v>
      </c>
      <c r="R18" s="45">
        <f t="shared" si="13"/>
        <v>11.700000000000001</v>
      </c>
      <c r="S18" s="46">
        <f t="shared" si="14"/>
        <v>6.8250000000000002</v>
      </c>
      <c r="T18" s="44">
        <f t="shared" si="15"/>
        <v>38.873999999999995</v>
      </c>
      <c r="U18" s="45">
        <f t="shared" si="16"/>
        <v>56.098999999999997</v>
      </c>
      <c r="V18" s="45">
        <f t="shared" si="17"/>
        <v>73.323999999999998</v>
      </c>
      <c r="W18" s="47">
        <f t="shared" si="18"/>
        <v>12.35</v>
      </c>
      <c r="X18" s="48">
        <f t="shared" si="19"/>
        <v>4.875</v>
      </c>
    </row>
    <row r="19" spans="2:24" s="205" customFormat="1" ht="20.100000000000001" customHeight="1" x14ac:dyDescent="0.2">
      <c r="B19" s="431">
        <v>0.7</v>
      </c>
      <c r="C19" s="432"/>
      <c r="D19" s="218">
        <f t="shared" si="20"/>
        <v>1295</v>
      </c>
      <c r="E19" s="44">
        <f t="shared" si="0"/>
        <v>69.347999999999985</v>
      </c>
      <c r="F19" s="45">
        <f t="shared" si="1"/>
        <v>98.397999999999982</v>
      </c>
      <c r="G19" s="45">
        <f t="shared" si="2"/>
        <v>127.44799999999998</v>
      </c>
      <c r="H19" s="45">
        <f t="shared" si="3"/>
        <v>16.099999999999998</v>
      </c>
      <c r="I19" s="46">
        <f t="shared" si="4"/>
        <v>12.95</v>
      </c>
      <c r="J19" s="44">
        <f t="shared" si="5"/>
        <v>55.331999999999994</v>
      </c>
      <c r="K19" s="45">
        <f t="shared" si="6"/>
        <v>79.131999999999991</v>
      </c>
      <c r="L19" s="45">
        <f t="shared" si="7"/>
        <v>102.93199999999999</v>
      </c>
      <c r="M19" s="45">
        <f t="shared" si="8"/>
        <v>14</v>
      </c>
      <c r="N19" s="46">
        <f t="shared" si="9"/>
        <v>9.7999999999999989</v>
      </c>
      <c r="O19" s="44">
        <f t="shared" si="10"/>
        <v>44.778000000000006</v>
      </c>
      <c r="P19" s="45">
        <f t="shared" si="11"/>
        <v>64.728000000000009</v>
      </c>
      <c r="Q19" s="45">
        <f t="shared" si="12"/>
        <v>84.677999999999997</v>
      </c>
      <c r="R19" s="45">
        <f t="shared" si="13"/>
        <v>12.6</v>
      </c>
      <c r="S19" s="46">
        <f t="shared" si="14"/>
        <v>7.35</v>
      </c>
      <c r="T19" s="44">
        <f t="shared" si="15"/>
        <v>41.721999999999994</v>
      </c>
      <c r="U19" s="45">
        <f t="shared" si="16"/>
        <v>60.271999999999991</v>
      </c>
      <c r="V19" s="45">
        <f t="shared" si="17"/>
        <v>78.821999999999989</v>
      </c>
      <c r="W19" s="47">
        <f t="shared" si="18"/>
        <v>13.299999999999999</v>
      </c>
      <c r="X19" s="48">
        <f t="shared" si="19"/>
        <v>5.25</v>
      </c>
    </row>
    <row r="20" spans="2:24" s="205" customFormat="1" ht="20.100000000000001" customHeight="1" x14ac:dyDescent="0.2">
      <c r="B20" s="431">
        <v>0.75</v>
      </c>
      <c r="C20" s="432"/>
      <c r="D20" s="218">
        <f t="shared" si="20"/>
        <v>1390</v>
      </c>
      <c r="E20" s="44">
        <f t="shared" si="0"/>
        <v>74.04249999999999</v>
      </c>
      <c r="F20" s="45">
        <f t="shared" si="1"/>
        <v>105.16749999999999</v>
      </c>
      <c r="G20" s="45">
        <f t="shared" si="2"/>
        <v>136.29249999999999</v>
      </c>
      <c r="H20" s="45">
        <f t="shared" si="3"/>
        <v>17.25</v>
      </c>
      <c r="I20" s="46">
        <f t="shared" si="4"/>
        <v>13.875</v>
      </c>
      <c r="J20" s="44">
        <f t="shared" si="5"/>
        <v>59.094999999999999</v>
      </c>
      <c r="K20" s="45">
        <f t="shared" si="6"/>
        <v>84.594999999999999</v>
      </c>
      <c r="L20" s="45">
        <f t="shared" si="7"/>
        <v>110.095</v>
      </c>
      <c r="M20" s="45">
        <f t="shared" si="8"/>
        <v>15</v>
      </c>
      <c r="N20" s="46">
        <f t="shared" si="9"/>
        <v>10.5</v>
      </c>
      <c r="O20" s="44">
        <f t="shared" si="10"/>
        <v>47.842500000000001</v>
      </c>
      <c r="P20" s="45">
        <f t="shared" si="11"/>
        <v>69.217500000000001</v>
      </c>
      <c r="Q20" s="45">
        <f t="shared" si="12"/>
        <v>90.592500000000001</v>
      </c>
      <c r="R20" s="45">
        <f t="shared" si="13"/>
        <v>13.5</v>
      </c>
      <c r="S20" s="46">
        <f t="shared" si="14"/>
        <v>7.875</v>
      </c>
      <c r="T20" s="44">
        <f t="shared" si="15"/>
        <v>44.57</v>
      </c>
      <c r="U20" s="45">
        <f t="shared" si="16"/>
        <v>64.444999999999993</v>
      </c>
      <c r="V20" s="45">
        <f t="shared" si="17"/>
        <v>84.32</v>
      </c>
      <c r="W20" s="47">
        <f t="shared" si="18"/>
        <v>14.25</v>
      </c>
      <c r="X20" s="48">
        <f t="shared" si="19"/>
        <v>5.625</v>
      </c>
    </row>
    <row r="21" spans="2:24" s="205" customFormat="1" ht="20.100000000000001" customHeight="1" x14ac:dyDescent="0.2">
      <c r="B21" s="431">
        <v>0.8</v>
      </c>
      <c r="C21" s="432"/>
      <c r="D21" s="218">
        <f t="shared" si="20"/>
        <v>1480</v>
      </c>
      <c r="E21" s="44">
        <f t="shared" si="0"/>
        <v>78.736999999999995</v>
      </c>
      <c r="F21" s="45">
        <f t="shared" si="1"/>
        <v>111.937</v>
      </c>
      <c r="G21" s="45">
        <f t="shared" si="2"/>
        <v>145.137</v>
      </c>
      <c r="H21" s="45">
        <f t="shared" si="3"/>
        <v>18.400000000000002</v>
      </c>
      <c r="I21" s="46">
        <f t="shared" si="4"/>
        <v>14.8</v>
      </c>
      <c r="J21" s="44">
        <f t="shared" si="5"/>
        <v>62.858000000000004</v>
      </c>
      <c r="K21" s="45">
        <f t="shared" si="6"/>
        <v>90.058000000000007</v>
      </c>
      <c r="L21" s="45">
        <f t="shared" si="7"/>
        <v>117.25800000000001</v>
      </c>
      <c r="M21" s="45">
        <f t="shared" si="8"/>
        <v>16</v>
      </c>
      <c r="N21" s="46">
        <f t="shared" si="9"/>
        <v>11.200000000000001</v>
      </c>
      <c r="O21" s="44">
        <f t="shared" si="10"/>
        <v>50.907000000000004</v>
      </c>
      <c r="P21" s="45">
        <f t="shared" si="11"/>
        <v>73.707000000000008</v>
      </c>
      <c r="Q21" s="45">
        <f t="shared" si="12"/>
        <v>96.507000000000019</v>
      </c>
      <c r="R21" s="45">
        <f t="shared" si="13"/>
        <v>14.4</v>
      </c>
      <c r="S21" s="46">
        <f t="shared" si="14"/>
        <v>8.4</v>
      </c>
      <c r="T21" s="44">
        <f t="shared" si="15"/>
        <v>47.417999999999999</v>
      </c>
      <c r="U21" s="45">
        <f t="shared" si="16"/>
        <v>68.617999999999995</v>
      </c>
      <c r="V21" s="45">
        <f t="shared" si="17"/>
        <v>89.817999999999998</v>
      </c>
      <c r="W21" s="47">
        <f t="shared" si="18"/>
        <v>15.200000000000001</v>
      </c>
      <c r="X21" s="48">
        <f t="shared" si="19"/>
        <v>6</v>
      </c>
    </row>
    <row r="22" spans="2:24" s="205" customFormat="1" ht="20.100000000000001" customHeight="1" x14ac:dyDescent="0.2">
      <c r="B22" s="431">
        <v>0.85</v>
      </c>
      <c r="C22" s="432"/>
      <c r="D22" s="218">
        <f t="shared" si="20"/>
        <v>1575</v>
      </c>
      <c r="E22" s="44">
        <f t="shared" si="0"/>
        <v>83.431499999999986</v>
      </c>
      <c r="F22" s="45">
        <f t="shared" si="1"/>
        <v>118.70649999999998</v>
      </c>
      <c r="G22" s="45">
        <f t="shared" si="2"/>
        <v>153.98149999999998</v>
      </c>
      <c r="H22" s="45">
        <f t="shared" si="3"/>
        <v>19.55</v>
      </c>
      <c r="I22" s="46">
        <f t="shared" si="4"/>
        <v>15.725</v>
      </c>
      <c r="J22" s="44">
        <f t="shared" si="5"/>
        <v>66.621000000000009</v>
      </c>
      <c r="K22" s="45">
        <f t="shared" si="6"/>
        <v>95.521000000000015</v>
      </c>
      <c r="L22" s="45">
        <f t="shared" si="7"/>
        <v>124.42100000000002</v>
      </c>
      <c r="M22" s="45">
        <f t="shared" si="8"/>
        <v>17</v>
      </c>
      <c r="N22" s="46">
        <f t="shared" si="9"/>
        <v>11.9</v>
      </c>
      <c r="O22" s="44">
        <f t="shared" si="10"/>
        <v>53.971499999999999</v>
      </c>
      <c r="P22" s="45">
        <f t="shared" si="11"/>
        <v>78.1965</v>
      </c>
      <c r="Q22" s="45">
        <f t="shared" si="12"/>
        <v>102.42149999999999</v>
      </c>
      <c r="R22" s="45">
        <f t="shared" si="13"/>
        <v>15.299999999999999</v>
      </c>
      <c r="S22" s="46">
        <f t="shared" si="14"/>
        <v>8.9249999999999989</v>
      </c>
      <c r="T22" s="44">
        <f t="shared" si="15"/>
        <v>50.265999999999998</v>
      </c>
      <c r="U22" s="45">
        <f t="shared" si="16"/>
        <v>72.790999999999997</v>
      </c>
      <c r="V22" s="45">
        <f t="shared" si="17"/>
        <v>95.316000000000003</v>
      </c>
      <c r="W22" s="47">
        <f t="shared" si="18"/>
        <v>16.149999999999999</v>
      </c>
      <c r="X22" s="48">
        <f t="shared" si="19"/>
        <v>6.375</v>
      </c>
    </row>
    <row r="23" spans="2:24" s="205" customFormat="1" ht="20.100000000000001" customHeight="1" thickBot="1" x14ac:dyDescent="0.25">
      <c r="B23" s="433">
        <v>0.9</v>
      </c>
      <c r="C23" s="434"/>
      <c r="D23" s="217">
        <f t="shared" si="20"/>
        <v>1665</v>
      </c>
      <c r="E23" s="49">
        <f t="shared" si="0"/>
        <v>88.126000000000005</v>
      </c>
      <c r="F23" s="50">
        <f t="shared" si="1"/>
        <v>125.47600000000001</v>
      </c>
      <c r="G23" s="50">
        <f t="shared" si="2"/>
        <v>162.82600000000002</v>
      </c>
      <c r="H23" s="50">
        <f t="shared" si="3"/>
        <v>20.7</v>
      </c>
      <c r="I23" s="51">
        <f t="shared" si="4"/>
        <v>16.650000000000002</v>
      </c>
      <c r="J23" s="49">
        <f t="shared" si="5"/>
        <v>70.384</v>
      </c>
      <c r="K23" s="50">
        <f t="shared" si="6"/>
        <v>100.98399999999999</v>
      </c>
      <c r="L23" s="50">
        <f t="shared" si="7"/>
        <v>131.584</v>
      </c>
      <c r="M23" s="50">
        <f t="shared" si="8"/>
        <v>18</v>
      </c>
      <c r="N23" s="51">
        <f t="shared" si="9"/>
        <v>12.6</v>
      </c>
      <c r="O23" s="49">
        <f t="shared" si="10"/>
        <v>57.036000000000008</v>
      </c>
      <c r="P23" s="50">
        <f t="shared" si="11"/>
        <v>82.686000000000007</v>
      </c>
      <c r="Q23" s="50">
        <f t="shared" si="12"/>
        <v>108.33600000000001</v>
      </c>
      <c r="R23" s="50">
        <f t="shared" si="13"/>
        <v>16.2</v>
      </c>
      <c r="S23" s="51">
        <f t="shared" si="14"/>
        <v>9.4500000000000011</v>
      </c>
      <c r="T23" s="49">
        <f t="shared" si="15"/>
        <v>53.114000000000004</v>
      </c>
      <c r="U23" s="52">
        <f t="shared" si="16"/>
        <v>76.963999999999999</v>
      </c>
      <c r="V23" s="50">
        <f t="shared" si="17"/>
        <v>100.81399999999999</v>
      </c>
      <c r="W23" s="53">
        <f t="shared" si="18"/>
        <v>17.100000000000001</v>
      </c>
      <c r="X23" s="54">
        <f t="shared" si="19"/>
        <v>6.75</v>
      </c>
    </row>
    <row r="24" spans="2:24" ht="15" customHeight="1" x14ac:dyDescent="0.25">
      <c r="B24" s="1"/>
      <c r="C24" s="1"/>
      <c r="D24" s="2"/>
      <c r="E24" s="3"/>
      <c r="F24" s="3"/>
      <c r="G24" s="3"/>
      <c r="H24" s="3"/>
      <c r="I24" s="3"/>
      <c r="J24" s="3"/>
      <c r="K24" s="3"/>
      <c r="L24" s="3"/>
      <c r="M24" s="3"/>
      <c r="N24" s="3"/>
      <c r="O24" s="3"/>
      <c r="P24" s="2"/>
      <c r="Q24" s="2"/>
      <c r="R24" s="2"/>
      <c r="S24" s="2"/>
      <c r="T24" s="2"/>
      <c r="U24" s="2"/>
      <c r="V24" s="2"/>
      <c r="W24" s="2"/>
      <c r="X24" s="2"/>
    </row>
    <row r="25" spans="2:24" x14ac:dyDescent="0.2">
      <c r="B25" s="2"/>
      <c r="C25" s="2"/>
      <c r="D25" s="2"/>
      <c r="E25" s="2"/>
      <c r="F25" s="2"/>
      <c r="G25" s="2"/>
      <c r="H25" s="2"/>
      <c r="I25" s="2"/>
      <c r="J25" s="2"/>
      <c r="K25" s="2"/>
      <c r="L25" s="2"/>
      <c r="M25" s="2"/>
      <c r="N25" s="2"/>
      <c r="O25" s="2"/>
      <c r="P25" s="2"/>
      <c r="Q25" s="2"/>
      <c r="R25" s="2"/>
      <c r="S25" s="2"/>
      <c r="T25" s="2"/>
      <c r="U25" s="2"/>
      <c r="V25" s="2"/>
      <c r="W25" s="2"/>
      <c r="X25" s="2"/>
    </row>
    <row r="26" spans="2:24" x14ac:dyDescent="0.2">
      <c r="B26" s="2"/>
      <c r="C26" s="2"/>
      <c r="D26" s="2"/>
      <c r="E26" s="2"/>
      <c r="F26" s="2"/>
      <c r="G26" s="2"/>
      <c r="H26" s="2"/>
      <c r="I26" s="2"/>
      <c r="J26" s="2"/>
      <c r="K26" s="2"/>
      <c r="L26" s="2"/>
      <c r="M26" s="2"/>
      <c r="N26" s="2"/>
      <c r="O26" s="2"/>
      <c r="P26" s="2"/>
      <c r="Q26" s="2"/>
      <c r="R26" s="2"/>
      <c r="S26" s="2"/>
      <c r="T26" s="2"/>
      <c r="U26" s="2"/>
      <c r="V26" s="2"/>
      <c r="W26" s="2"/>
      <c r="X26" s="2"/>
    </row>
    <row r="27" spans="2:24" ht="13.5" thickBot="1" x14ac:dyDescent="0.25">
      <c r="B27" s="2"/>
      <c r="C27" s="2"/>
      <c r="D27" s="2"/>
      <c r="E27" s="2"/>
      <c r="F27" s="2"/>
      <c r="G27" s="2"/>
      <c r="H27" s="2"/>
      <c r="I27" s="2"/>
      <c r="J27" s="2"/>
      <c r="K27" s="2"/>
      <c r="L27" s="2"/>
      <c r="M27" s="2"/>
      <c r="N27" s="2"/>
      <c r="O27" s="2"/>
      <c r="P27" s="2"/>
      <c r="Q27" s="2"/>
      <c r="R27" s="2"/>
      <c r="S27" s="2"/>
      <c r="T27" s="2"/>
      <c r="U27" s="2"/>
      <c r="V27" s="2"/>
      <c r="W27" s="2"/>
      <c r="X27" s="2"/>
    </row>
    <row r="28" spans="2:24" x14ac:dyDescent="0.2">
      <c r="B28" s="353" t="s">
        <v>24</v>
      </c>
      <c r="C28" s="396"/>
      <c r="D28" s="354"/>
      <c r="E28" s="351" t="s">
        <v>8</v>
      </c>
      <c r="F28" s="351"/>
      <c r="G28" s="351"/>
      <c r="H28" s="351" t="s">
        <v>9</v>
      </c>
      <c r="I28" s="351"/>
      <c r="J28" s="351"/>
      <c r="K28" s="351" t="s">
        <v>10</v>
      </c>
      <c r="L28" s="351"/>
      <c r="M28" s="351"/>
      <c r="N28" s="351" t="s">
        <v>11</v>
      </c>
      <c r="O28" s="351"/>
      <c r="P28" s="352"/>
      <c r="Q28" s="2"/>
      <c r="R28" s="2"/>
      <c r="S28" s="2"/>
      <c r="T28" s="2"/>
      <c r="U28" s="2"/>
      <c r="V28" s="2"/>
      <c r="W28" s="2"/>
      <c r="X28" s="2"/>
    </row>
    <row r="29" spans="2:24" x14ac:dyDescent="0.2">
      <c r="B29" s="423" t="s">
        <v>123</v>
      </c>
      <c r="C29" s="424"/>
      <c r="D29" s="425" t="s">
        <v>6</v>
      </c>
      <c r="E29" s="275"/>
      <c r="F29" s="275"/>
      <c r="G29" s="275"/>
      <c r="H29" s="275"/>
      <c r="I29" s="275"/>
      <c r="J29" s="275"/>
      <c r="K29" s="275"/>
      <c r="L29" s="275"/>
      <c r="M29" s="275"/>
      <c r="N29" s="275"/>
      <c r="O29" s="275"/>
      <c r="P29" s="276"/>
      <c r="Q29" s="2"/>
      <c r="R29" s="2"/>
      <c r="S29" s="2"/>
      <c r="T29" s="2"/>
      <c r="U29" s="2"/>
      <c r="V29" s="2"/>
      <c r="W29" s="2"/>
      <c r="X29" s="2"/>
    </row>
    <row r="30" spans="2:24" ht="39" thickBot="1" x14ac:dyDescent="0.25">
      <c r="B30" s="32" t="s">
        <v>124</v>
      </c>
      <c r="C30" s="226" t="s">
        <v>125</v>
      </c>
      <c r="D30" s="426"/>
      <c r="E30" s="34" t="s">
        <v>5</v>
      </c>
      <c r="F30" s="34" t="s">
        <v>6</v>
      </c>
      <c r="G30" s="34" t="s">
        <v>7</v>
      </c>
      <c r="H30" s="34" t="s">
        <v>5</v>
      </c>
      <c r="I30" s="34" t="s">
        <v>6</v>
      </c>
      <c r="J30" s="34" t="s">
        <v>7</v>
      </c>
      <c r="K30" s="34" t="s">
        <v>5</v>
      </c>
      <c r="L30" s="34" t="s">
        <v>6</v>
      </c>
      <c r="M30" s="34" t="s">
        <v>7</v>
      </c>
      <c r="N30" s="34" t="s">
        <v>5</v>
      </c>
      <c r="O30" s="34" t="s">
        <v>6</v>
      </c>
      <c r="P30" s="35" t="s">
        <v>7</v>
      </c>
      <c r="Q30" s="2"/>
      <c r="R30" s="2"/>
      <c r="S30" s="2"/>
      <c r="T30" s="2"/>
      <c r="U30" s="2"/>
      <c r="V30" s="2"/>
      <c r="W30" s="2"/>
      <c r="X30" s="2"/>
    </row>
    <row r="31" spans="2:24" x14ac:dyDescent="0.2">
      <c r="B31" s="164">
        <f t="shared" ref="B31:B43" si="21">B11</f>
        <v>0.3</v>
      </c>
      <c r="C31" s="221">
        <f>MROUND(B31*1852,5)</f>
        <v>555</v>
      </c>
      <c r="D31" s="63">
        <f>0.66*B31</f>
        <v>0.19800000000000001</v>
      </c>
      <c r="E31" s="30">
        <f t="shared" ref="E31:E43" si="22">F31*($E$9)</f>
        <v>3.2670000000000003</v>
      </c>
      <c r="F31" s="30">
        <f>0.66*B31</f>
        <v>0.19800000000000001</v>
      </c>
      <c r="G31" s="30">
        <f t="shared" ref="G31:G43" si="23">0.15*$E$9</f>
        <v>2.4750000000000001</v>
      </c>
      <c r="H31" s="30">
        <f t="shared" ref="H31:H43" si="24">I31*($J$9)</f>
        <v>2.1779999999999999</v>
      </c>
      <c r="I31" s="30">
        <f>0.66*B31</f>
        <v>0.19800000000000001</v>
      </c>
      <c r="J31" s="30">
        <f t="shared" ref="J31:J43" si="25">0.15*$J$9</f>
        <v>1.65</v>
      </c>
      <c r="K31" s="30">
        <f t="shared" ref="K31:K43" si="26">L31*($O$9)</f>
        <v>1.2870000000000001</v>
      </c>
      <c r="L31" s="30">
        <f>0.66*B31</f>
        <v>0.19800000000000001</v>
      </c>
      <c r="M31" s="30">
        <f t="shared" ref="M31:M43" si="27">0.15*$O$9</f>
        <v>0.97499999999999998</v>
      </c>
      <c r="N31" s="30">
        <f t="shared" ref="N31:N43" si="28">O31*($T$9)</f>
        <v>1.1880000000000002</v>
      </c>
      <c r="O31" s="30">
        <f>0.66*B31</f>
        <v>0.19800000000000001</v>
      </c>
      <c r="P31" s="31">
        <f t="shared" ref="P31:P43" si="29">0.15*$T$9</f>
        <v>0.89999999999999991</v>
      </c>
      <c r="Q31" s="2"/>
      <c r="R31" s="2"/>
      <c r="S31" s="2"/>
      <c r="T31" s="2"/>
      <c r="U31" s="2"/>
      <c r="V31" s="2"/>
      <c r="W31" s="2"/>
      <c r="X31" s="2"/>
    </row>
    <row r="32" spans="2:24" x14ac:dyDescent="0.2">
      <c r="B32" s="204">
        <f t="shared" si="21"/>
        <v>0.35</v>
      </c>
      <c r="C32" s="285">
        <f t="shared" ref="C32:C43" si="30">MROUND(B32*1852,5)</f>
        <v>650</v>
      </c>
      <c r="D32" s="64">
        <f>0.66*B32</f>
        <v>0.23099999999999998</v>
      </c>
      <c r="E32" s="30">
        <f t="shared" si="22"/>
        <v>3.8114999999999997</v>
      </c>
      <c r="F32" s="20">
        <f t="shared" ref="F32:F43" si="31">0.66*B32</f>
        <v>0.23099999999999998</v>
      </c>
      <c r="G32" s="30">
        <f t="shared" si="23"/>
        <v>2.4750000000000001</v>
      </c>
      <c r="H32" s="30">
        <f t="shared" si="24"/>
        <v>2.5409999999999999</v>
      </c>
      <c r="I32" s="20">
        <f t="shared" ref="I32:I43" si="32">0.66*B32</f>
        <v>0.23099999999999998</v>
      </c>
      <c r="J32" s="30">
        <f t="shared" si="25"/>
        <v>1.65</v>
      </c>
      <c r="K32" s="30">
        <f t="shared" si="26"/>
        <v>1.5014999999999998</v>
      </c>
      <c r="L32" s="20">
        <f t="shared" ref="L32:L43" si="33">0.66*B32</f>
        <v>0.23099999999999998</v>
      </c>
      <c r="M32" s="30">
        <f t="shared" si="27"/>
        <v>0.97499999999999998</v>
      </c>
      <c r="N32" s="30">
        <f t="shared" si="28"/>
        <v>1.3859999999999999</v>
      </c>
      <c r="O32" s="20">
        <f t="shared" ref="O32:O43" si="34">0.66*B32</f>
        <v>0.23099999999999998</v>
      </c>
      <c r="P32" s="31">
        <f t="shared" si="29"/>
        <v>0.89999999999999991</v>
      </c>
      <c r="Q32" s="2"/>
      <c r="R32" s="2"/>
      <c r="S32" s="2"/>
      <c r="T32" s="2"/>
      <c r="U32" s="2"/>
      <c r="V32" s="2"/>
      <c r="W32" s="2"/>
      <c r="X32" s="2"/>
    </row>
    <row r="33" spans="2:24" x14ac:dyDescent="0.2">
      <c r="B33" s="165">
        <f t="shared" si="21"/>
        <v>0.4</v>
      </c>
      <c r="C33" s="282">
        <f t="shared" si="30"/>
        <v>740</v>
      </c>
      <c r="D33" s="64">
        <f>0.66*B33</f>
        <v>0.26400000000000001</v>
      </c>
      <c r="E33" s="30">
        <f t="shared" si="22"/>
        <v>4.3559999999999999</v>
      </c>
      <c r="F33" s="20">
        <f t="shared" si="31"/>
        <v>0.26400000000000001</v>
      </c>
      <c r="G33" s="30">
        <f t="shared" si="23"/>
        <v>2.4750000000000001</v>
      </c>
      <c r="H33" s="30">
        <f t="shared" si="24"/>
        <v>2.9039999999999999</v>
      </c>
      <c r="I33" s="20">
        <f t="shared" si="32"/>
        <v>0.26400000000000001</v>
      </c>
      <c r="J33" s="30">
        <f t="shared" si="25"/>
        <v>1.65</v>
      </c>
      <c r="K33" s="30">
        <f t="shared" si="26"/>
        <v>1.7160000000000002</v>
      </c>
      <c r="L33" s="20">
        <f t="shared" si="33"/>
        <v>0.26400000000000001</v>
      </c>
      <c r="M33" s="30">
        <f t="shared" si="27"/>
        <v>0.97499999999999998</v>
      </c>
      <c r="N33" s="30">
        <f t="shared" si="28"/>
        <v>1.5840000000000001</v>
      </c>
      <c r="O33" s="20">
        <f t="shared" si="34"/>
        <v>0.26400000000000001</v>
      </c>
      <c r="P33" s="31">
        <f t="shared" si="29"/>
        <v>0.89999999999999991</v>
      </c>
      <c r="Q33" s="2"/>
      <c r="R33" s="2"/>
      <c r="S33" s="2"/>
      <c r="T33" s="2"/>
      <c r="U33" s="2"/>
      <c r="V33" s="2"/>
      <c r="W33" s="2"/>
      <c r="X33" s="2"/>
    </row>
    <row r="34" spans="2:24" x14ac:dyDescent="0.2">
      <c r="B34" s="165">
        <f t="shared" si="21"/>
        <v>0.45</v>
      </c>
      <c r="C34" s="282">
        <f t="shared" si="30"/>
        <v>835</v>
      </c>
      <c r="D34" s="64">
        <f t="shared" ref="D34:D43" si="35">0.67*B34</f>
        <v>0.30150000000000005</v>
      </c>
      <c r="E34" s="30">
        <f t="shared" si="22"/>
        <v>4.900500000000001</v>
      </c>
      <c r="F34" s="20">
        <f t="shared" si="31"/>
        <v>0.29700000000000004</v>
      </c>
      <c r="G34" s="30">
        <f t="shared" si="23"/>
        <v>2.4750000000000001</v>
      </c>
      <c r="H34" s="30">
        <f t="shared" si="24"/>
        <v>3.2670000000000003</v>
      </c>
      <c r="I34" s="20">
        <f t="shared" si="32"/>
        <v>0.29700000000000004</v>
      </c>
      <c r="J34" s="30">
        <f t="shared" si="25"/>
        <v>1.65</v>
      </c>
      <c r="K34" s="30">
        <f t="shared" si="26"/>
        <v>1.9305000000000003</v>
      </c>
      <c r="L34" s="20">
        <f t="shared" si="33"/>
        <v>0.29700000000000004</v>
      </c>
      <c r="M34" s="30">
        <f t="shared" si="27"/>
        <v>0.97499999999999998</v>
      </c>
      <c r="N34" s="30">
        <f t="shared" si="28"/>
        <v>1.7820000000000003</v>
      </c>
      <c r="O34" s="20">
        <f t="shared" si="34"/>
        <v>0.29700000000000004</v>
      </c>
      <c r="P34" s="31">
        <f t="shared" si="29"/>
        <v>0.89999999999999991</v>
      </c>
      <c r="Q34" s="2"/>
      <c r="R34" s="2"/>
      <c r="S34" s="2"/>
      <c r="T34" s="2"/>
      <c r="U34" s="2"/>
      <c r="V34" s="2"/>
      <c r="W34" s="2"/>
      <c r="X34" s="2"/>
    </row>
    <row r="35" spans="2:24" x14ac:dyDescent="0.2">
      <c r="B35" s="165">
        <f t="shared" si="21"/>
        <v>0.5</v>
      </c>
      <c r="C35" s="282">
        <f t="shared" si="30"/>
        <v>925</v>
      </c>
      <c r="D35" s="64">
        <f t="shared" si="35"/>
        <v>0.33500000000000002</v>
      </c>
      <c r="E35" s="30">
        <f t="shared" si="22"/>
        <v>5.4450000000000003</v>
      </c>
      <c r="F35" s="20">
        <f t="shared" si="31"/>
        <v>0.33</v>
      </c>
      <c r="G35" s="30">
        <f t="shared" si="23"/>
        <v>2.4750000000000001</v>
      </c>
      <c r="H35" s="30">
        <f t="shared" si="24"/>
        <v>3.6300000000000003</v>
      </c>
      <c r="I35" s="20">
        <f t="shared" si="32"/>
        <v>0.33</v>
      </c>
      <c r="J35" s="30">
        <f t="shared" si="25"/>
        <v>1.65</v>
      </c>
      <c r="K35" s="30">
        <f t="shared" si="26"/>
        <v>2.145</v>
      </c>
      <c r="L35" s="20">
        <f t="shared" si="33"/>
        <v>0.33</v>
      </c>
      <c r="M35" s="30">
        <f t="shared" si="27"/>
        <v>0.97499999999999998</v>
      </c>
      <c r="N35" s="30">
        <f t="shared" si="28"/>
        <v>1.98</v>
      </c>
      <c r="O35" s="20">
        <f t="shared" si="34"/>
        <v>0.33</v>
      </c>
      <c r="P35" s="31">
        <f t="shared" si="29"/>
        <v>0.89999999999999991</v>
      </c>
      <c r="Q35" s="2"/>
      <c r="R35" s="2"/>
      <c r="S35" s="2"/>
      <c r="T35" s="2"/>
      <c r="U35" s="2"/>
      <c r="V35" s="2"/>
      <c r="W35" s="2"/>
      <c r="X35" s="2"/>
    </row>
    <row r="36" spans="2:24" x14ac:dyDescent="0.2">
      <c r="B36" s="165">
        <f t="shared" si="21"/>
        <v>0.55000000000000004</v>
      </c>
      <c r="C36" s="282">
        <f t="shared" si="30"/>
        <v>1020</v>
      </c>
      <c r="D36" s="64">
        <f t="shared" si="35"/>
        <v>0.36850000000000005</v>
      </c>
      <c r="E36" s="30">
        <f t="shared" si="22"/>
        <v>5.9895000000000005</v>
      </c>
      <c r="F36" s="20">
        <f t="shared" si="31"/>
        <v>0.36300000000000004</v>
      </c>
      <c r="G36" s="30">
        <f t="shared" si="23"/>
        <v>2.4750000000000001</v>
      </c>
      <c r="H36" s="30">
        <f t="shared" si="24"/>
        <v>3.9930000000000003</v>
      </c>
      <c r="I36" s="20">
        <f t="shared" si="32"/>
        <v>0.36300000000000004</v>
      </c>
      <c r="J36" s="30">
        <f t="shared" si="25"/>
        <v>1.65</v>
      </c>
      <c r="K36" s="30">
        <f t="shared" si="26"/>
        <v>2.3595000000000002</v>
      </c>
      <c r="L36" s="20">
        <f t="shared" si="33"/>
        <v>0.36300000000000004</v>
      </c>
      <c r="M36" s="30">
        <f t="shared" si="27"/>
        <v>0.97499999999999998</v>
      </c>
      <c r="N36" s="30">
        <f t="shared" si="28"/>
        <v>2.1780000000000004</v>
      </c>
      <c r="O36" s="20">
        <f t="shared" si="34"/>
        <v>0.36300000000000004</v>
      </c>
      <c r="P36" s="31">
        <f t="shared" si="29"/>
        <v>0.89999999999999991</v>
      </c>
      <c r="Q36" s="2"/>
      <c r="R36" s="2"/>
      <c r="S36" s="2"/>
      <c r="T36" s="2"/>
      <c r="U36" s="2"/>
      <c r="V36" s="2"/>
      <c r="W36" s="2"/>
      <c r="X36" s="2"/>
    </row>
    <row r="37" spans="2:24" x14ac:dyDescent="0.2">
      <c r="B37" s="165">
        <f t="shared" si="21"/>
        <v>0.6</v>
      </c>
      <c r="C37" s="282">
        <f t="shared" si="30"/>
        <v>1110</v>
      </c>
      <c r="D37" s="64">
        <f t="shared" si="35"/>
        <v>0.40200000000000002</v>
      </c>
      <c r="E37" s="30">
        <f t="shared" si="22"/>
        <v>6.5340000000000007</v>
      </c>
      <c r="F37" s="20">
        <f t="shared" si="31"/>
        <v>0.39600000000000002</v>
      </c>
      <c r="G37" s="30">
        <f t="shared" si="23"/>
        <v>2.4750000000000001</v>
      </c>
      <c r="H37" s="30">
        <f t="shared" si="24"/>
        <v>4.3559999999999999</v>
      </c>
      <c r="I37" s="20">
        <f t="shared" si="32"/>
        <v>0.39600000000000002</v>
      </c>
      <c r="J37" s="30">
        <f t="shared" si="25"/>
        <v>1.65</v>
      </c>
      <c r="K37" s="30">
        <f t="shared" si="26"/>
        <v>2.5740000000000003</v>
      </c>
      <c r="L37" s="20">
        <f t="shared" si="33"/>
        <v>0.39600000000000002</v>
      </c>
      <c r="M37" s="30">
        <f t="shared" si="27"/>
        <v>0.97499999999999998</v>
      </c>
      <c r="N37" s="30">
        <f t="shared" si="28"/>
        <v>2.3760000000000003</v>
      </c>
      <c r="O37" s="20">
        <f t="shared" si="34"/>
        <v>0.39600000000000002</v>
      </c>
      <c r="P37" s="31">
        <f t="shared" si="29"/>
        <v>0.89999999999999991</v>
      </c>
      <c r="Q37" s="2"/>
      <c r="R37" s="2"/>
      <c r="S37" s="2"/>
      <c r="T37" s="2"/>
      <c r="U37" s="2"/>
      <c r="V37" s="2"/>
      <c r="W37" s="2"/>
      <c r="X37" s="2"/>
    </row>
    <row r="38" spans="2:24" x14ac:dyDescent="0.2">
      <c r="B38" s="165">
        <f t="shared" si="21"/>
        <v>0.65</v>
      </c>
      <c r="C38" s="282">
        <f t="shared" si="30"/>
        <v>1205</v>
      </c>
      <c r="D38" s="64">
        <f t="shared" si="35"/>
        <v>0.43550000000000005</v>
      </c>
      <c r="E38" s="30">
        <f t="shared" si="22"/>
        <v>7.0785000000000009</v>
      </c>
      <c r="F38" s="20">
        <f t="shared" si="31"/>
        <v>0.42900000000000005</v>
      </c>
      <c r="G38" s="30">
        <f t="shared" si="23"/>
        <v>2.4750000000000001</v>
      </c>
      <c r="H38" s="30">
        <f t="shared" si="24"/>
        <v>4.7190000000000003</v>
      </c>
      <c r="I38" s="20">
        <f t="shared" si="32"/>
        <v>0.42900000000000005</v>
      </c>
      <c r="J38" s="30">
        <f t="shared" si="25"/>
        <v>1.65</v>
      </c>
      <c r="K38" s="30">
        <f t="shared" si="26"/>
        <v>2.7885000000000004</v>
      </c>
      <c r="L38" s="20">
        <f t="shared" si="33"/>
        <v>0.42900000000000005</v>
      </c>
      <c r="M38" s="30">
        <f t="shared" si="27"/>
        <v>0.97499999999999998</v>
      </c>
      <c r="N38" s="30">
        <f t="shared" si="28"/>
        <v>2.5740000000000003</v>
      </c>
      <c r="O38" s="20">
        <f t="shared" si="34"/>
        <v>0.42900000000000005</v>
      </c>
      <c r="P38" s="31">
        <f t="shared" si="29"/>
        <v>0.89999999999999991</v>
      </c>
      <c r="Q38" s="2"/>
      <c r="R38" s="2"/>
      <c r="S38" s="2"/>
      <c r="T38" s="2"/>
      <c r="U38" s="2"/>
      <c r="V38" s="2"/>
      <c r="W38" s="2"/>
      <c r="X38" s="2"/>
    </row>
    <row r="39" spans="2:24" x14ac:dyDescent="0.2">
      <c r="B39" s="165">
        <f t="shared" si="21"/>
        <v>0.7</v>
      </c>
      <c r="C39" s="282">
        <f t="shared" si="30"/>
        <v>1295</v>
      </c>
      <c r="D39" s="64">
        <f t="shared" si="35"/>
        <v>0.46899999999999997</v>
      </c>
      <c r="E39" s="30">
        <f t="shared" si="22"/>
        <v>7.6229999999999993</v>
      </c>
      <c r="F39" s="20">
        <f t="shared" si="31"/>
        <v>0.46199999999999997</v>
      </c>
      <c r="G39" s="30">
        <f t="shared" si="23"/>
        <v>2.4750000000000001</v>
      </c>
      <c r="H39" s="30">
        <f t="shared" si="24"/>
        <v>5.0819999999999999</v>
      </c>
      <c r="I39" s="20">
        <f t="shared" si="32"/>
        <v>0.46199999999999997</v>
      </c>
      <c r="J39" s="30">
        <f t="shared" si="25"/>
        <v>1.65</v>
      </c>
      <c r="K39" s="30">
        <f t="shared" si="26"/>
        <v>3.0029999999999997</v>
      </c>
      <c r="L39" s="20">
        <f t="shared" si="33"/>
        <v>0.46199999999999997</v>
      </c>
      <c r="M39" s="30">
        <f t="shared" si="27"/>
        <v>0.97499999999999998</v>
      </c>
      <c r="N39" s="30">
        <f t="shared" si="28"/>
        <v>2.7719999999999998</v>
      </c>
      <c r="O39" s="20">
        <f t="shared" si="34"/>
        <v>0.46199999999999997</v>
      </c>
      <c r="P39" s="31">
        <f t="shared" si="29"/>
        <v>0.89999999999999991</v>
      </c>
      <c r="Q39" s="2"/>
      <c r="R39" s="2"/>
      <c r="S39" s="2"/>
      <c r="T39" s="2"/>
      <c r="U39" s="2"/>
      <c r="V39" s="2"/>
      <c r="W39" s="2"/>
      <c r="X39" s="2"/>
    </row>
    <row r="40" spans="2:24" x14ac:dyDescent="0.2">
      <c r="B40" s="165">
        <f t="shared" si="21"/>
        <v>0.75</v>
      </c>
      <c r="C40" s="282">
        <f t="shared" si="30"/>
        <v>1390</v>
      </c>
      <c r="D40" s="64">
        <f t="shared" si="35"/>
        <v>0.50250000000000006</v>
      </c>
      <c r="E40" s="30">
        <f t="shared" si="22"/>
        <v>8.1675000000000004</v>
      </c>
      <c r="F40" s="20">
        <f t="shared" si="31"/>
        <v>0.495</v>
      </c>
      <c r="G40" s="30">
        <f t="shared" si="23"/>
        <v>2.4750000000000001</v>
      </c>
      <c r="H40" s="30">
        <f t="shared" si="24"/>
        <v>5.4450000000000003</v>
      </c>
      <c r="I40" s="20">
        <f t="shared" si="32"/>
        <v>0.495</v>
      </c>
      <c r="J40" s="30">
        <f t="shared" si="25"/>
        <v>1.65</v>
      </c>
      <c r="K40" s="30">
        <f t="shared" si="26"/>
        <v>3.2174999999999998</v>
      </c>
      <c r="L40" s="20">
        <f t="shared" si="33"/>
        <v>0.495</v>
      </c>
      <c r="M40" s="30">
        <f t="shared" si="27"/>
        <v>0.97499999999999998</v>
      </c>
      <c r="N40" s="30">
        <f t="shared" si="28"/>
        <v>2.9699999999999998</v>
      </c>
      <c r="O40" s="20">
        <f t="shared" si="34"/>
        <v>0.495</v>
      </c>
      <c r="P40" s="31">
        <f t="shared" si="29"/>
        <v>0.89999999999999991</v>
      </c>
      <c r="Q40" s="2"/>
      <c r="R40" s="2"/>
      <c r="S40" s="2"/>
      <c r="T40" s="2"/>
      <c r="U40" s="2"/>
      <c r="V40" s="2"/>
      <c r="W40" s="2"/>
      <c r="X40" s="2"/>
    </row>
    <row r="41" spans="2:24" x14ac:dyDescent="0.2">
      <c r="B41" s="165">
        <f t="shared" si="21"/>
        <v>0.8</v>
      </c>
      <c r="C41" s="282">
        <f t="shared" si="30"/>
        <v>1480</v>
      </c>
      <c r="D41" s="64">
        <f t="shared" si="35"/>
        <v>0.53600000000000003</v>
      </c>
      <c r="E41" s="30">
        <f t="shared" si="22"/>
        <v>8.7119999999999997</v>
      </c>
      <c r="F41" s="20">
        <f t="shared" si="31"/>
        <v>0.52800000000000002</v>
      </c>
      <c r="G41" s="30">
        <f t="shared" si="23"/>
        <v>2.4750000000000001</v>
      </c>
      <c r="H41" s="30">
        <f t="shared" si="24"/>
        <v>5.8079999999999998</v>
      </c>
      <c r="I41" s="20">
        <f t="shared" si="32"/>
        <v>0.52800000000000002</v>
      </c>
      <c r="J41" s="30">
        <f t="shared" si="25"/>
        <v>1.65</v>
      </c>
      <c r="K41" s="30">
        <f t="shared" si="26"/>
        <v>3.4320000000000004</v>
      </c>
      <c r="L41" s="20">
        <f t="shared" si="33"/>
        <v>0.52800000000000002</v>
      </c>
      <c r="M41" s="30">
        <f t="shared" si="27"/>
        <v>0.97499999999999998</v>
      </c>
      <c r="N41" s="30">
        <f t="shared" si="28"/>
        <v>3.1680000000000001</v>
      </c>
      <c r="O41" s="20">
        <f t="shared" si="34"/>
        <v>0.52800000000000002</v>
      </c>
      <c r="P41" s="31">
        <f t="shared" si="29"/>
        <v>0.89999999999999991</v>
      </c>
      <c r="Q41" s="2"/>
      <c r="R41" s="2"/>
      <c r="S41" s="2"/>
      <c r="T41" s="2"/>
      <c r="U41" s="2"/>
      <c r="V41" s="2"/>
      <c r="W41" s="2"/>
      <c r="X41" s="2"/>
    </row>
    <row r="42" spans="2:24" x14ac:dyDescent="0.2">
      <c r="B42" s="165">
        <f t="shared" si="21"/>
        <v>0.85</v>
      </c>
      <c r="C42" s="282">
        <f t="shared" si="30"/>
        <v>1575</v>
      </c>
      <c r="D42" s="64">
        <f t="shared" si="35"/>
        <v>0.56950000000000001</v>
      </c>
      <c r="E42" s="30">
        <f t="shared" si="22"/>
        <v>9.2565000000000008</v>
      </c>
      <c r="F42" s="20">
        <f t="shared" si="31"/>
        <v>0.56100000000000005</v>
      </c>
      <c r="G42" s="30">
        <f t="shared" si="23"/>
        <v>2.4750000000000001</v>
      </c>
      <c r="H42" s="30">
        <f t="shared" si="24"/>
        <v>6.1710000000000003</v>
      </c>
      <c r="I42" s="20">
        <f t="shared" si="32"/>
        <v>0.56100000000000005</v>
      </c>
      <c r="J42" s="30">
        <f t="shared" si="25"/>
        <v>1.65</v>
      </c>
      <c r="K42" s="30">
        <f t="shared" si="26"/>
        <v>3.6465000000000005</v>
      </c>
      <c r="L42" s="20">
        <f t="shared" si="33"/>
        <v>0.56100000000000005</v>
      </c>
      <c r="M42" s="30">
        <f t="shared" si="27"/>
        <v>0.97499999999999998</v>
      </c>
      <c r="N42" s="30">
        <f t="shared" si="28"/>
        <v>3.3660000000000005</v>
      </c>
      <c r="O42" s="20">
        <f t="shared" si="34"/>
        <v>0.56100000000000005</v>
      </c>
      <c r="P42" s="31">
        <f t="shared" si="29"/>
        <v>0.89999999999999991</v>
      </c>
      <c r="Q42" s="2"/>
      <c r="R42" s="2"/>
      <c r="S42" s="2"/>
      <c r="T42" s="2"/>
      <c r="U42" s="2"/>
      <c r="V42" s="2"/>
      <c r="W42" s="2"/>
      <c r="X42" s="2"/>
    </row>
    <row r="43" spans="2:24" ht="13.5" thickBot="1" x14ac:dyDescent="0.25">
      <c r="B43" s="168">
        <f t="shared" si="21"/>
        <v>0.9</v>
      </c>
      <c r="C43" s="284">
        <f t="shared" si="30"/>
        <v>1665</v>
      </c>
      <c r="D43" s="66">
        <f t="shared" si="35"/>
        <v>0.60300000000000009</v>
      </c>
      <c r="E43" s="21">
        <f t="shared" si="22"/>
        <v>9.8010000000000019</v>
      </c>
      <c r="F43" s="21">
        <f t="shared" si="31"/>
        <v>0.59400000000000008</v>
      </c>
      <c r="G43" s="21">
        <f t="shared" si="23"/>
        <v>2.4750000000000001</v>
      </c>
      <c r="H43" s="21">
        <f t="shared" si="24"/>
        <v>6.5340000000000007</v>
      </c>
      <c r="I43" s="21">
        <f t="shared" si="32"/>
        <v>0.59400000000000008</v>
      </c>
      <c r="J43" s="21">
        <f t="shared" si="25"/>
        <v>1.65</v>
      </c>
      <c r="K43" s="21">
        <f t="shared" si="26"/>
        <v>3.8610000000000007</v>
      </c>
      <c r="L43" s="21">
        <f t="shared" si="33"/>
        <v>0.59400000000000008</v>
      </c>
      <c r="M43" s="21">
        <f t="shared" si="27"/>
        <v>0.97499999999999998</v>
      </c>
      <c r="N43" s="21">
        <f t="shared" si="28"/>
        <v>3.5640000000000005</v>
      </c>
      <c r="O43" s="21">
        <f t="shared" si="34"/>
        <v>0.59400000000000008</v>
      </c>
      <c r="P43" s="18">
        <f t="shared" si="29"/>
        <v>0.89999999999999991</v>
      </c>
      <c r="Q43" s="2"/>
      <c r="R43" s="2"/>
      <c r="S43" s="2"/>
      <c r="T43" s="2"/>
      <c r="U43" s="2"/>
      <c r="V43" s="2"/>
      <c r="W43" s="2"/>
      <c r="X43" s="2"/>
    </row>
    <row r="44" spans="2:24" x14ac:dyDescent="0.2">
      <c r="B44" s="2"/>
      <c r="C44" s="2"/>
      <c r="D44" s="2"/>
      <c r="E44" s="2"/>
      <c r="F44" s="2"/>
      <c r="G44" s="2"/>
      <c r="H44" s="2"/>
      <c r="I44" s="2"/>
      <c r="J44" s="2"/>
      <c r="K44" s="2"/>
      <c r="L44" s="2"/>
      <c r="M44" s="2"/>
      <c r="N44" s="2"/>
      <c r="O44" s="2"/>
      <c r="P44" s="2"/>
      <c r="Q44" s="2"/>
      <c r="R44" s="2"/>
      <c r="S44" s="2"/>
      <c r="T44" s="2"/>
      <c r="U44" s="2"/>
      <c r="V44" s="2"/>
      <c r="W44" s="2"/>
      <c r="X44" s="2"/>
    </row>
    <row r="45" spans="2:24" x14ac:dyDescent="0.2">
      <c r="B45" s="2"/>
      <c r="C45" s="2"/>
      <c r="D45" s="2"/>
      <c r="E45" s="2"/>
      <c r="F45" s="2"/>
      <c r="H45" s="8"/>
      <c r="I45" s="2"/>
      <c r="J45" s="2"/>
      <c r="K45" s="2"/>
      <c r="L45" s="8"/>
      <c r="M45" s="2"/>
      <c r="N45" s="2"/>
      <c r="O45" s="2"/>
      <c r="P45" s="6"/>
      <c r="Q45" s="6"/>
      <c r="R45" s="2"/>
      <c r="S45" s="2"/>
      <c r="T45" s="2"/>
      <c r="U45" s="2"/>
      <c r="V45" s="2"/>
      <c r="W45" s="2"/>
      <c r="X45" s="2"/>
    </row>
    <row r="46" spans="2:24" x14ac:dyDescent="0.2">
      <c r="B46" s="2"/>
      <c r="C46" s="2"/>
      <c r="D46" s="2"/>
      <c r="E46" s="2"/>
      <c r="F46" s="2"/>
      <c r="G46" s="56"/>
      <c r="H46" s="201"/>
      <c r="I46" s="201"/>
      <c r="J46" s="201"/>
      <c r="K46" s="201"/>
      <c r="L46" s="201"/>
      <c r="M46" s="201"/>
      <c r="N46" s="201"/>
      <c r="O46" s="201"/>
      <c r="P46" s="201"/>
      <c r="Q46" s="201"/>
      <c r="R46" s="2"/>
      <c r="S46" s="2"/>
      <c r="T46" s="2"/>
      <c r="U46" s="2"/>
      <c r="V46" s="2"/>
      <c r="W46" s="2"/>
      <c r="X46" s="2"/>
    </row>
    <row r="47" spans="2:24" x14ac:dyDescent="0.2">
      <c r="B47" s="8" t="s">
        <v>51</v>
      </c>
      <c r="C47" s="8"/>
      <c r="D47" s="2">
        <f>I4*0.95</f>
        <v>42.75</v>
      </c>
      <c r="E47" s="2">
        <f>I4*1.05</f>
        <v>47.25</v>
      </c>
      <c r="F47" s="8" t="s">
        <v>50</v>
      </c>
      <c r="G47" s="201"/>
      <c r="H47" s="201"/>
      <c r="I47" s="201"/>
      <c r="J47" s="201"/>
      <c r="K47" s="201"/>
      <c r="L47" s="201"/>
      <c r="M47" s="201"/>
      <c r="N47" s="201"/>
      <c r="O47" s="201"/>
      <c r="P47" s="201"/>
      <c r="Q47" s="201"/>
      <c r="R47" s="2"/>
      <c r="S47" s="2"/>
      <c r="T47" s="2"/>
      <c r="U47" s="2"/>
      <c r="V47" s="2"/>
      <c r="W47" s="2"/>
      <c r="X47" s="2"/>
    </row>
    <row r="48" spans="2:24" x14ac:dyDescent="0.2">
      <c r="B48" s="2"/>
      <c r="C48" s="2"/>
      <c r="D48" s="2"/>
      <c r="E48" s="2"/>
      <c r="F48" s="2"/>
      <c r="G48" s="201"/>
      <c r="H48" s="201"/>
      <c r="I48" s="201"/>
      <c r="J48" s="201"/>
      <c r="K48" s="201"/>
      <c r="L48" s="201"/>
      <c r="M48" s="201"/>
      <c r="N48" s="201"/>
      <c r="O48" s="201"/>
      <c r="P48" s="201"/>
      <c r="Q48" s="201"/>
      <c r="R48" s="2"/>
      <c r="S48" s="2"/>
      <c r="T48" s="2"/>
      <c r="U48" s="2"/>
      <c r="V48" s="2"/>
      <c r="W48" s="2"/>
      <c r="X48" s="2"/>
    </row>
    <row r="49" spans="2:24" x14ac:dyDescent="0.2">
      <c r="B49" s="2"/>
      <c r="C49" s="2"/>
      <c r="D49" s="2"/>
      <c r="E49" s="2"/>
      <c r="F49" s="2"/>
      <c r="G49" s="201"/>
      <c r="H49" s="201"/>
      <c r="I49" s="201"/>
      <c r="J49" s="201"/>
      <c r="K49" s="201"/>
      <c r="L49" s="201"/>
      <c r="M49" s="201"/>
      <c r="N49" s="201"/>
      <c r="O49" s="201"/>
      <c r="P49" s="201"/>
      <c r="Q49" s="201"/>
      <c r="R49" s="2"/>
      <c r="S49" s="2"/>
      <c r="T49" s="2"/>
      <c r="U49" s="2"/>
      <c r="V49" s="2"/>
      <c r="W49" s="2"/>
      <c r="X49" s="2"/>
    </row>
    <row r="50" spans="2:24" x14ac:dyDescent="0.2">
      <c r="B50" s="2"/>
      <c r="C50" s="2"/>
      <c r="D50" s="2"/>
      <c r="E50" s="2"/>
      <c r="F50" s="2"/>
      <c r="G50" s="201"/>
      <c r="H50" s="201"/>
      <c r="I50" s="201"/>
      <c r="J50" s="201"/>
      <c r="K50" s="201"/>
      <c r="L50" s="201"/>
      <c r="M50" s="201"/>
      <c r="N50" s="201"/>
      <c r="O50" s="201"/>
      <c r="P50" s="201"/>
      <c r="Q50" s="201"/>
      <c r="R50" s="2"/>
      <c r="S50" s="2"/>
      <c r="T50" s="2"/>
      <c r="U50" s="2"/>
      <c r="V50" s="2"/>
      <c r="W50" s="2"/>
      <c r="X50" s="2"/>
    </row>
    <row r="51" spans="2:24" x14ac:dyDescent="0.2">
      <c r="B51" s="2"/>
      <c r="C51" s="2"/>
      <c r="D51" s="2"/>
      <c r="E51" s="2"/>
      <c r="F51" s="2"/>
      <c r="G51" s="201"/>
      <c r="H51" s="201"/>
      <c r="I51" s="201"/>
      <c r="J51" s="201"/>
      <c r="K51" s="201"/>
      <c r="L51" s="201"/>
      <c r="M51" s="201"/>
      <c r="N51" s="201"/>
      <c r="O51" s="201"/>
      <c r="P51" s="201"/>
      <c r="Q51" s="201"/>
      <c r="R51" s="2"/>
      <c r="S51" s="2"/>
      <c r="T51" s="2"/>
      <c r="U51" s="2"/>
      <c r="V51" s="2"/>
      <c r="W51" s="2"/>
      <c r="X51" s="2"/>
    </row>
    <row r="52" spans="2:24" x14ac:dyDescent="0.2">
      <c r="B52" s="2"/>
      <c r="C52" s="2"/>
      <c r="D52" s="2"/>
      <c r="E52" s="2"/>
      <c r="F52" s="2"/>
      <c r="G52" s="201"/>
      <c r="H52" s="201"/>
      <c r="I52" s="201"/>
      <c r="J52" s="201"/>
      <c r="K52" s="201"/>
      <c r="L52" s="201"/>
      <c r="M52" s="201"/>
      <c r="N52" s="201"/>
      <c r="O52" s="201"/>
      <c r="P52" s="201"/>
      <c r="Q52" s="201"/>
      <c r="R52" s="2"/>
      <c r="S52" s="2"/>
      <c r="T52" s="2"/>
      <c r="U52" s="2"/>
      <c r="V52" s="2"/>
      <c r="W52" s="2"/>
      <c r="X52" s="2"/>
    </row>
  </sheetData>
  <mergeCells count="49">
    <mergeCell ref="B29:C29"/>
    <mergeCell ref="D29:D30"/>
    <mergeCell ref="B11:C11"/>
    <mergeCell ref="B12:C12"/>
    <mergeCell ref="B13:C13"/>
    <mergeCell ref="B14:C14"/>
    <mergeCell ref="B15:C15"/>
    <mergeCell ref="B23:C23"/>
    <mergeCell ref="B18:C18"/>
    <mergeCell ref="B19:C19"/>
    <mergeCell ref="B20:C20"/>
    <mergeCell ref="B21:C21"/>
    <mergeCell ref="B16:C16"/>
    <mergeCell ref="B17:C17"/>
    <mergeCell ref="B22:C22"/>
    <mergeCell ref="B10:C10"/>
    <mergeCell ref="P9:Q9"/>
    <mergeCell ref="N28:P28"/>
    <mergeCell ref="B28:D28"/>
    <mergeCell ref="E28:G28"/>
    <mergeCell ref="H28:J28"/>
    <mergeCell ref="K28:M28"/>
    <mergeCell ref="U7:V7"/>
    <mergeCell ref="O6:S6"/>
    <mergeCell ref="T6:X6"/>
    <mergeCell ref="W7:W10"/>
    <mergeCell ref="X7:X10"/>
    <mergeCell ref="U8:V8"/>
    <mergeCell ref="U9:V9"/>
    <mergeCell ref="P8:Q8"/>
    <mergeCell ref="P7:Q7"/>
    <mergeCell ref="R7:R10"/>
    <mergeCell ref="S7:S10"/>
    <mergeCell ref="J6:N6"/>
    <mergeCell ref="K8:L8"/>
    <mergeCell ref="B6:D6"/>
    <mergeCell ref="E6:I6"/>
    <mergeCell ref="I7:I10"/>
    <mergeCell ref="B8:D8"/>
    <mergeCell ref="K7:L7"/>
    <mergeCell ref="M7:M10"/>
    <mergeCell ref="N7:N10"/>
    <mergeCell ref="F8:G8"/>
    <mergeCell ref="B7:D7"/>
    <mergeCell ref="F7:G7"/>
    <mergeCell ref="H7:H10"/>
    <mergeCell ref="B9:D9"/>
    <mergeCell ref="F9:G9"/>
    <mergeCell ref="K9:L9"/>
  </mergeCells>
  <conditionalFormatting sqref="R11:S23 H11:I23 M11:N23 W11:X23">
    <cfRule type="cellIs" dxfId="68" priority="4" stopIfTrue="1" operator="between">
      <formula>$Q$5</formula>
      <formula>$U$5</formula>
    </cfRule>
  </conditionalFormatting>
  <conditionalFormatting sqref="D4:G5 N4:U5 H5:M5">
    <cfRule type="cellIs" dxfId="67" priority="3" stopIfTrue="1" operator="between">
      <formula>$Q$5</formula>
      <formula>$U$5</formula>
    </cfRule>
  </conditionalFormatting>
  <conditionalFormatting sqref="I4">
    <cfRule type="expression" dxfId="66" priority="2" stopIfTrue="1">
      <formula>"&gt;0.95*$H$4"</formula>
    </cfRule>
  </conditionalFormatting>
  <conditionalFormatting sqref="E11:G23 J11:L23 O11:Q23 T11:V23">
    <cfRule type="cellIs" dxfId="65" priority="1" stopIfTrue="1" operator="between">
      <formula>$D$47</formula>
      <formula>$E$47</formula>
    </cfRule>
  </conditionalFormatting>
  <printOptions horizontalCentered="1" verticalCentered="1"/>
  <pageMargins left="0.55118110236220474" right="0.47244094488188981" top="0.59055118110236227" bottom="0.74803149606299213" header="0.51181102362204722" footer="0.51181102362204722"/>
  <pageSetup paperSize="9" scale="87" orientation="landscape" r:id="rId1"/>
  <headerFooter alignWithMargins="0">
    <oddFooter>&amp;RPIB June 2015 Version 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Y51"/>
  <sheetViews>
    <sheetView zoomScaleNormal="100" workbookViewId="0">
      <selection activeCell="M1" sqref="M1:Y4"/>
    </sheetView>
  </sheetViews>
  <sheetFormatPr defaultRowHeight="12.75" x14ac:dyDescent="0.2"/>
  <cols>
    <col min="1" max="1" width="2.5703125" style="129" customWidth="1"/>
    <col min="2" max="5" width="11.28515625" style="129" customWidth="1"/>
    <col min="6" max="25" width="6.5703125" style="129" customWidth="1"/>
    <col min="26" max="16384" width="9.140625" style="129"/>
  </cols>
  <sheetData>
    <row r="1" spans="2:25" s="205" customFormat="1" ht="24" customHeight="1" x14ac:dyDescent="0.2">
      <c r="B1" s="114" t="s">
        <v>0</v>
      </c>
      <c r="C1" s="114"/>
      <c r="D1" s="114"/>
      <c r="E1" s="6"/>
      <c r="F1" s="6"/>
      <c r="G1" s="6"/>
      <c r="H1" s="6"/>
      <c r="I1" s="6"/>
      <c r="J1" s="6"/>
      <c r="K1" s="6"/>
      <c r="L1" s="6"/>
      <c r="M1" s="389" t="s">
        <v>114</v>
      </c>
      <c r="N1" s="435"/>
      <c r="O1" s="435"/>
      <c r="P1" s="435"/>
      <c r="Q1" s="435"/>
      <c r="R1" s="435"/>
      <c r="S1" s="435"/>
      <c r="T1" s="435"/>
      <c r="U1" s="435"/>
      <c r="V1" s="435"/>
      <c r="W1" s="435"/>
      <c r="X1" s="435"/>
      <c r="Y1" s="435"/>
    </row>
    <row r="2" spans="2:25" s="205" customFormat="1" ht="24" customHeight="1" x14ac:dyDescent="0.2">
      <c r="B2" s="178" t="s">
        <v>103</v>
      </c>
      <c r="C2" s="178"/>
      <c r="D2" s="178"/>
      <c r="E2" s="6"/>
      <c r="G2" s="116" t="s">
        <v>73</v>
      </c>
      <c r="H2" s="6"/>
      <c r="I2" s="6"/>
      <c r="J2" s="116"/>
      <c r="K2" s="6"/>
      <c r="M2" s="435"/>
      <c r="N2" s="435"/>
      <c r="O2" s="435"/>
      <c r="P2" s="435"/>
      <c r="Q2" s="435"/>
      <c r="R2" s="435"/>
      <c r="S2" s="435"/>
      <c r="T2" s="435"/>
      <c r="U2" s="435"/>
      <c r="V2" s="435"/>
      <c r="W2" s="435"/>
      <c r="X2" s="435"/>
      <c r="Y2" s="435"/>
    </row>
    <row r="3" spans="2:25" s="211" customFormat="1" ht="24" customHeight="1" x14ac:dyDescent="0.2">
      <c r="B3" s="116"/>
      <c r="C3" s="116"/>
      <c r="D3" s="116"/>
      <c r="E3" s="116"/>
      <c r="F3" s="116"/>
      <c r="H3" s="116"/>
      <c r="I3" s="172"/>
      <c r="J3" s="116"/>
      <c r="K3" s="116"/>
      <c r="M3" s="435"/>
      <c r="N3" s="435"/>
      <c r="O3" s="435"/>
      <c r="P3" s="435"/>
      <c r="Q3" s="435"/>
      <c r="R3" s="435"/>
      <c r="S3" s="435"/>
      <c r="T3" s="435"/>
      <c r="U3" s="435"/>
      <c r="V3" s="435"/>
      <c r="W3" s="435"/>
      <c r="X3" s="435"/>
      <c r="Y3" s="435"/>
    </row>
    <row r="4" spans="2:25" s="205" customFormat="1" ht="24" customHeight="1" x14ac:dyDescent="0.2">
      <c r="B4" s="114"/>
      <c r="C4" s="114"/>
      <c r="D4" s="114"/>
      <c r="E4" s="117"/>
      <c r="F4" s="25"/>
      <c r="G4" s="118" t="s">
        <v>27</v>
      </c>
      <c r="H4" s="116"/>
      <c r="I4" s="163">
        <v>45</v>
      </c>
      <c r="J4" s="116" t="s">
        <v>50</v>
      </c>
      <c r="M4" s="435"/>
      <c r="N4" s="435"/>
      <c r="O4" s="435"/>
      <c r="P4" s="435"/>
      <c r="Q4" s="435"/>
      <c r="R4" s="435"/>
      <c r="S4" s="435"/>
      <c r="T4" s="435"/>
      <c r="U4" s="435"/>
      <c r="V4" s="435"/>
      <c r="W4" s="435"/>
      <c r="X4" s="435"/>
      <c r="Y4" s="435"/>
    </row>
    <row r="5" spans="2:25" ht="20.100000000000001" customHeight="1" thickBot="1" x14ac:dyDescent="0.25">
      <c r="B5" s="6"/>
      <c r="C5" s="6"/>
      <c r="D5" s="6"/>
      <c r="E5" s="25"/>
      <c r="F5" s="25"/>
      <c r="G5" s="25"/>
      <c r="H5" s="25"/>
      <c r="I5" s="25"/>
      <c r="J5" s="5"/>
      <c r="K5" s="5"/>
      <c r="L5" s="5"/>
      <c r="M5" s="5"/>
      <c r="N5" s="5"/>
      <c r="O5" s="5"/>
      <c r="P5" s="5"/>
      <c r="Q5" s="5"/>
      <c r="R5" s="10"/>
      <c r="S5" s="10"/>
      <c r="T5" s="10"/>
      <c r="U5" s="10"/>
      <c r="V5" s="10"/>
      <c r="W5" s="11"/>
      <c r="X5" s="11"/>
      <c r="Y5" s="6"/>
    </row>
    <row r="6" spans="2:25" ht="20.100000000000001" customHeight="1" x14ac:dyDescent="0.2">
      <c r="B6" s="375" t="s">
        <v>1</v>
      </c>
      <c r="C6" s="391"/>
      <c r="D6" s="391"/>
      <c r="E6" s="403"/>
      <c r="F6" s="377" t="s">
        <v>17</v>
      </c>
      <c r="G6" s="404"/>
      <c r="H6" s="404"/>
      <c r="I6" s="405"/>
      <c r="J6" s="406"/>
      <c r="K6" s="371" t="s">
        <v>16</v>
      </c>
      <c r="L6" s="399"/>
      <c r="M6" s="399"/>
      <c r="N6" s="400"/>
      <c r="O6" s="401"/>
      <c r="P6" s="415" t="s">
        <v>18</v>
      </c>
      <c r="Q6" s="416"/>
      <c r="R6" s="416"/>
      <c r="S6" s="417"/>
      <c r="T6" s="418"/>
      <c r="U6" s="419" t="s">
        <v>19</v>
      </c>
      <c r="V6" s="416"/>
      <c r="W6" s="416"/>
      <c r="X6" s="417"/>
      <c r="Y6" s="418"/>
    </row>
    <row r="7" spans="2:25" ht="20.100000000000001" customHeight="1" x14ac:dyDescent="0.2">
      <c r="B7" s="384" t="s">
        <v>2</v>
      </c>
      <c r="C7" s="392"/>
      <c r="D7" s="392"/>
      <c r="E7" s="407"/>
      <c r="F7" s="36">
        <f>Speeds!D30</f>
        <v>23</v>
      </c>
      <c r="G7" s="358" t="s">
        <v>21</v>
      </c>
      <c r="H7" s="409"/>
      <c r="I7" s="387" t="s">
        <v>97</v>
      </c>
      <c r="J7" s="381" t="s">
        <v>23</v>
      </c>
      <c r="K7" s="19">
        <f>Speeds!D33</f>
        <v>20</v>
      </c>
      <c r="L7" s="358" t="s">
        <v>21</v>
      </c>
      <c r="M7" s="409"/>
      <c r="N7" s="365" t="str">
        <f>I7</f>
        <v>Up Time (mins after Leg 1)</v>
      </c>
      <c r="O7" s="355" t="s">
        <v>23</v>
      </c>
      <c r="P7" s="9">
        <f>Speeds!D36</f>
        <v>18</v>
      </c>
      <c r="Q7" s="358" t="s">
        <v>21</v>
      </c>
      <c r="R7" s="409"/>
      <c r="S7" s="365" t="str">
        <f>I7</f>
        <v>Up Time (mins after Leg 1)</v>
      </c>
      <c r="T7" s="355" t="s">
        <v>23</v>
      </c>
      <c r="U7" s="9">
        <f>Speeds!D39</f>
        <v>19</v>
      </c>
      <c r="V7" s="358" t="s">
        <v>21</v>
      </c>
      <c r="W7" s="409"/>
      <c r="X7" s="365" t="str">
        <f>I7</f>
        <v>Up Time (mins after Leg 1)</v>
      </c>
      <c r="Y7" s="355" t="s">
        <v>23</v>
      </c>
    </row>
    <row r="8" spans="2:25" ht="20.100000000000001" customHeight="1" x14ac:dyDescent="0.2">
      <c r="B8" s="384" t="s">
        <v>3</v>
      </c>
      <c r="C8" s="392"/>
      <c r="D8" s="392"/>
      <c r="E8" s="407"/>
      <c r="F8" s="209">
        <f>Speeds!D31</f>
        <v>18.5</v>
      </c>
      <c r="G8" s="385" t="s">
        <v>21</v>
      </c>
      <c r="H8" s="413"/>
      <c r="I8" s="414"/>
      <c r="J8" s="407"/>
      <c r="K8" s="19">
        <f>Speeds!D34</f>
        <v>14</v>
      </c>
      <c r="L8" s="367" t="s">
        <v>21</v>
      </c>
      <c r="M8" s="402"/>
      <c r="N8" s="410"/>
      <c r="O8" s="411"/>
      <c r="P8" s="9">
        <f>Speeds!D37</f>
        <v>10.5</v>
      </c>
      <c r="Q8" s="367" t="s">
        <v>21</v>
      </c>
      <c r="R8" s="402"/>
      <c r="S8" s="410"/>
      <c r="T8" s="411"/>
      <c r="U8" s="9">
        <f>Speeds!D40</f>
        <v>7.5</v>
      </c>
      <c r="V8" s="367" t="s">
        <v>21</v>
      </c>
      <c r="W8" s="402"/>
      <c r="X8" s="410"/>
      <c r="Y8" s="411"/>
    </row>
    <row r="9" spans="2:25" ht="20.100000000000001" customHeight="1" x14ac:dyDescent="0.2">
      <c r="B9" s="384" t="s">
        <v>4</v>
      </c>
      <c r="C9" s="392"/>
      <c r="D9" s="392"/>
      <c r="E9" s="407"/>
      <c r="F9" s="209">
        <f>Speeds!D32</f>
        <v>16.5</v>
      </c>
      <c r="G9" s="385" t="s">
        <v>21</v>
      </c>
      <c r="H9" s="413"/>
      <c r="I9" s="414"/>
      <c r="J9" s="407"/>
      <c r="K9" s="19">
        <f>Speeds!D35</f>
        <v>11</v>
      </c>
      <c r="L9" s="369" t="s">
        <v>21</v>
      </c>
      <c r="M9" s="420"/>
      <c r="N9" s="410"/>
      <c r="O9" s="411"/>
      <c r="P9" s="9">
        <f>Speeds!D38</f>
        <v>6.5</v>
      </c>
      <c r="Q9" s="369" t="s">
        <v>21</v>
      </c>
      <c r="R9" s="420"/>
      <c r="S9" s="410"/>
      <c r="T9" s="411"/>
      <c r="U9" s="19">
        <f>Speeds!D41</f>
        <v>6</v>
      </c>
      <c r="V9" s="369" t="s">
        <v>21</v>
      </c>
      <c r="W9" s="420"/>
      <c r="X9" s="410"/>
      <c r="Y9" s="411"/>
    </row>
    <row r="10" spans="2:25" ht="42" customHeight="1" thickBot="1" x14ac:dyDescent="0.25">
      <c r="B10" s="32" t="s">
        <v>108</v>
      </c>
      <c r="C10" s="252" t="s">
        <v>105</v>
      </c>
      <c r="D10" s="251" t="s">
        <v>113</v>
      </c>
      <c r="E10" s="251" t="s">
        <v>112</v>
      </c>
      <c r="F10" s="240" t="s">
        <v>70</v>
      </c>
      <c r="G10" s="122" t="s">
        <v>71</v>
      </c>
      <c r="H10" s="122" t="s">
        <v>72</v>
      </c>
      <c r="I10" s="414"/>
      <c r="J10" s="408"/>
      <c r="K10" s="123" t="s">
        <v>70</v>
      </c>
      <c r="L10" s="122" t="s">
        <v>71</v>
      </c>
      <c r="M10" s="122" t="s">
        <v>72</v>
      </c>
      <c r="N10" s="410"/>
      <c r="O10" s="412"/>
      <c r="P10" s="123" t="s">
        <v>70</v>
      </c>
      <c r="Q10" s="122" t="s">
        <v>71</v>
      </c>
      <c r="R10" s="122" t="s">
        <v>72</v>
      </c>
      <c r="S10" s="410"/>
      <c r="T10" s="412"/>
      <c r="U10" s="123" t="s">
        <v>70</v>
      </c>
      <c r="V10" s="122" t="s">
        <v>71</v>
      </c>
      <c r="W10" s="122" t="s">
        <v>72</v>
      </c>
      <c r="X10" s="410"/>
      <c r="Y10" s="412"/>
    </row>
    <row r="11" spans="2:25" s="205" customFormat="1" ht="20.100000000000001" customHeight="1" x14ac:dyDescent="0.2">
      <c r="B11" s="174">
        <v>0.3</v>
      </c>
      <c r="C11" s="250">
        <f>MROUND(B11*1852,5)</f>
        <v>555</v>
      </c>
      <c r="D11" s="249">
        <f>B11*0.2</f>
        <v>0.06</v>
      </c>
      <c r="E11" s="237">
        <f>MROUND(D11*1852,5)</f>
        <v>110</v>
      </c>
      <c r="F11" s="39">
        <f t="shared" ref="F11:F23" si="0">($B11+0.05+D11)*$F$7+J11+I11+F30+J11+H30</f>
        <v>34.063000000000002</v>
      </c>
      <c r="G11" s="40">
        <f t="shared" ref="G11:G23" si="1">F11+I11+J11</f>
        <v>46.512999999999998</v>
      </c>
      <c r="H11" s="40">
        <f t="shared" ref="H11:H23" si="2">G11+I11+J11</f>
        <v>58.962999999999994</v>
      </c>
      <c r="I11" s="40">
        <f t="shared" ref="I11:I23" si="3">B11*$F$7</f>
        <v>6.8999999999999995</v>
      </c>
      <c r="J11" s="41">
        <f t="shared" ref="J11:J23" si="4">B11*$F$8</f>
        <v>5.55</v>
      </c>
      <c r="K11" s="39">
        <f t="shared" ref="K11:K23" si="5">(B11+0.05+D11)*$K$7+O11+N11+I30+O11+K30</f>
        <v>27.021999999999998</v>
      </c>
      <c r="L11" s="40">
        <f t="shared" ref="L11:L23" si="6">K11+N11+O11</f>
        <v>37.222000000000001</v>
      </c>
      <c r="M11" s="40">
        <f t="shared" ref="M11:M23" si="7">L11+N11+O11</f>
        <v>47.422000000000004</v>
      </c>
      <c r="N11" s="40">
        <f t="shared" ref="N11:N23" si="8">B11*$K$7</f>
        <v>6</v>
      </c>
      <c r="O11" s="41">
        <f t="shared" ref="O11:O23" si="9">B11*$K$8</f>
        <v>4.2</v>
      </c>
      <c r="P11" s="39">
        <f t="shared" ref="P11:P23" si="10">(B11+0.05+D11)*$P$7+T11+S11+L30+T11+N30</f>
        <v>21.692999999999998</v>
      </c>
      <c r="Q11" s="40">
        <f t="shared" ref="Q11:Q23" si="11">P11+S11+T11</f>
        <v>30.242999999999995</v>
      </c>
      <c r="R11" s="40">
        <f t="shared" ref="R11:R23" si="12">Q11+S11+T11</f>
        <v>38.792999999999992</v>
      </c>
      <c r="S11" s="40">
        <f t="shared" ref="S11:S23" si="13">B11*$P$7</f>
        <v>5.3999999999999995</v>
      </c>
      <c r="T11" s="41">
        <f t="shared" ref="T11:T23" si="14">B11*$P$8</f>
        <v>3.15</v>
      </c>
      <c r="U11" s="39">
        <f t="shared" ref="U11:U23" si="15">(B11+0.05+D11)*$U$7+Y11+X11+O30+Y11+Q30</f>
        <v>20.401999999999997</v>
      </c>
      <c r="V11" s="40">
        <f t="shared" ref="V11:V23" si="16">U11+X11+Y11</f>
        <v>28.351999999999997</v>
      </c>
      <c r="W11" s="40">
        <f t="shared" ref="W11:W23" si="17">V11+X11+Y11</f>
        <v>36.302</v>
      </c>
      <c r="X11" s="42">
        <f t="shared" ref="X11:X23" si="18">B11*$U$7</f>
        <v>5.7</v>
      </c>
      <c r="Y11" s="43">
        <f t="shared" ref="Y11:Y23" si="19">B11*$U$8</f>
        <v>2.25</v>
      </c>
    </row>
    <row r="12" spans="2:25" s="205" customFormat="1" ht="20.100000000000001" customHeight="1" x14ac:dyDescent="0.2">
      <c r="B12" s="175">
        <v>0.35</v>
      </c>
      <c r="C12" s="247">
        <f t="shared" ref="C12:C23" si="20">MROUND(B12*1852,5)</f>
        <v>650</v>
      </c>
      <c r="D12" s="248">
        <f t="shared" ref="D12:D23" si="21">B12*0.2</f>
        <v>6.9999999999999993E-2</v>
      </c>
      <c r="E12" s="230">
        <f t="shared" ref="E12:E23" si="22">MROUND(D12*1852,5)</f>
        <v>130</v>
      </c>
      <c r="F12" s="44">
        <f t="shared" si="0"/>
        <v>39.548499999999997</v>
      </c>
      <c r="G12" s="45">
        <f t="shared" si="1"/>
        <v>54.073499999999996</v>
      </c>
      <c r="H12" s="45">
        <f t="shared" si="2"/>
        <v>68.598499999999987</v>
      </c>
      <c r="I12" s="45">
        <f t="shared" si="3"/>
        <v>8.0499999999999989</v>
      </c>
      <c r="J12" s="46">
        <f t="shared" si="4"/>
        <v>6.4749999999999996</v>
      </c>
      <c r="K12" s="44">
        <f t="shared" si="5"/>
        <v>31.358999999999995</v>
      </c>
      <c r="L12" s="45">
        <f t="shared" si="6"/>
        <v>43.258999999999993</v>
      </c>
      <c r="M12" s="45">
        <f t="shared" si="7"/>
        <v>55.158999999999992</v>
      </c>
      <c r="N12" s="45">
        <f t="shared" si="8"/>
        <v>7</v>
      </c>
      <c r="O12" s="46">
        <f t="shared" si="9"/>
        <v>4.8999999999999995</v>
      </c>
      <c r="P12" s="44">
        <f t="shared" si="10"/>
        <v>25.158499999999997</v>
      </c>
      <c r="Q12" s="45">
        <f t="shared" si="11"/>
        <v>35.133499999999998</v>
      </c>
      <c r="R12" s="45">
        <f t="shared" si="12"/>
        <v>45.108499999999992</v>
      </c>
      <c r="S12" s="45">
        <f t="shared" si="13"/>
        <v>6.3</v>
      </c>
      <c r="T12" s="46">
        <f t="shared" si="14"/>
        <v>3.6749999999999998</v>
      </c>
      <c r="U12" s="44">
        <f t="shared" si="15"/>
        <v>23.643999999999998</v>
      </c>
      <c r="V12" s="45">
        <f t="shared" si="16"/>
        <v>32.918999999999997</v>
      </c>
      <c r="W12" s="45">
        <f t="shared" si="17"/>
        <v>42.193999999999996</v>
      </c>
      <c r="X12" s="47">
        <f t="shared" si="18"/>
        <v>6.6499999999999995</v>
      </c>
      <c r="Y12" s="48">
        <f t="shared" si="19"/>
        <v>2.625</v>
      </c>
    </row>
    <row r="13" spans="2:25" s="205" customFormat="1" ht="20.100000000000001" customHeight="1" x14ac:dyDescent="0.2">
      <c r="B13" s="175">
        <v>0.4</v>
      </c>
      <c r="C13" s="247">
        <f t="shared" si="20"/>
        <v>740</v>
      </c>
      <c r="D13" s="248">
        <f t="shared" si="21"/>
        <v>8.0000000000000016E-2</v>
      </c>
      <c r="E13" s="230">
        <f t="shared" si="22"/>
        <v>150</v>
      </c>
      <c r="F13" s="44">
        <f t="shared" si="0"/>
        <v>45.034000000000006</v>
      </c>
      <c r="G13" s="45">
        <f t="shared" si="1"/>
        <v>61.634000000000007</v>
      </c>
      <c r="H13" s="45">
        <f t="shared" si="2"/>
        <v>78.234000000000009</v>
      </c>
      <c r="I13" s="45">
        <f t="shared" si="3"/>
        <v>9.2000000000000011</v>
      </c>
      <c r="J13" s="46">
        <f t="shared" si="4"/>
        <v>7.4</v>
      </c>
      <c r="K13" s="44">
        <f t="shared" si="5"/>
        <v>35.696000000000005</v>
      </c>
      <c r="L13" s="45">
        <f t="shared" si="6"/>
        <v>49.296000000000006</v>
      </c>
      <c r="M13" s="45">
        <f t="shared" si="7"/>
        <v>62.896000000000008</v>
      </c>
      <c r="N13" s="45">
        <f t="shared" si="8"/>
        <v>8</v>
      </c>
      <c r="O13" s="46">
        <f t="shared" si="9"/>
        <v>5.6000000000000005</v>
      </c>
      <c r="P13" s="44">
        <f t="shared" si="10"/>
        <v>28.624000000000002</v>
      </c>
      <c r="Q13" s="45">
        <f t="shared" si="11"/>
        <v>40.024000000000008</v>
      </c>
      <c r="R13" s="45">
        <f t="shared" si="12"/>
        <v>51.424000000000014</v>
      </c>
      <c r="S13" s="45">
        <f t="shared" si="13"/>
        <v>7.2</v>
      </c>
      <c r="T13" s="46">
        <f t="shared" si="14"/>
        <v>4.2</v>
      </c>
      <c r="U13" s="44">
        <f t="shared" si="15"/>
        <v>26.886000000000003</v>
      </c>
      <c r="V13" s="45">
        <f t="shared" si="16"/>
        <v>37.486000000000004</v>
      </c>
      <c r="W13" s="45">
        <f t="shared" si="17"/>
        <v>48.086000000000006</v>
      </c>
      <c r="X13" s="47">
        <f t="shared" si="18"/>
        <v>7.6000000000000005</v>
      </c>
      <c r="Y13" s="48">
        <f t="shared" si="19"/>
        <v>3</v>
      </c>
    </row>
    <row r="14" spans="2:25" s="205" customFormat="1" ht="20.100000000000001" customHeight="1" x14ac:dyDescent="0.2">
      <c r="B14" s="175">
        <v>0.45</v>
      </c>
      <c r="C14" s="247">
        <f t="shared" si="20"/>
        <v>835</v>
      </c>
      <c r="D14" s="248">
        <f t="shared" si="21"/>
        <v>9.0000000000000011E-2</v>
      </c>
      <c r="E14" s="230">
        <f t="shared" si="22"/>
        <v>165</v>
      </c>
      <c r="F14" s="44">
        <f t="shared" si="0"/>
        <v>50.519500000000001</v>
      </c>
      <c r="G14" s="45">
        <f t="shared" si="1"/>
        <v>69.194500000000005</v>
      </c>
      <c r="H14" s="45">
        <f t="shared" si="2"/>
        <v>87.869500000000002</v>
      </c>
      <c r="I14" s="45">
        <f t="shared" si="3"/>
        <v>10.35</v>
      </c>
      <c r="J14" s="46">
        <f t="shared" si="4"/>
        <v>8.3250000000000011</v>
      </c>
      <c r="K14" s="44">
        <f t="shared" si="5"/>
        <v>40.032999999999994</v>
      </c>
      <c r="L14" s="45">
        <f t="shared" si="6"/>
        <v>55.332999999999991</v>
      </c>
      <c r="M14" s="45">
        <f t="shared" si="7"/>
        <v>70.632999999999996</v>
      </c>
      <c r="N14" s="45">
        <f t="shared" si="8"/>
        <v>9</v>
      </c>
      <c r="O14" s="46">
        <f t="shared" si="9"/>
        <v>6.3</v>
      </c>
      <c r="P14" s="44">
        <f t="shared" si="10"/>
        <v>32.089500000000001</v>
      </c>
      <c r="Q14" s="45">
        <f t="shared" si="11"/>
        <v>44.914500000000004</v>
      </c>
      <c r="R14" s="45">
        <f t="shared" si="12"/>
        <v>57.739500000000007</v>
      </c>
      <c r="S14" s="45">
        <f t="shared" si="13"/>
        <v>8.1</v>
      </c>
      <c r="T14" s="46">
        <f t="shared" si="14"/>
        <v>4.7250000000000005</v>
      </c>
      <c r="U14" s="44">
        <f t="shared" si="15"/>
        <v>30.128</v>
      </c>
      <c r="V14" s="45">
        <f t="shared" si="16"/>
        <v>42.052999999999997</v>
      </c>
      <c r="W14" s="45">
        <f t="shared" si="17"/>
        <v>53.977999999999994</v>
      </c>
      <c r="X14" s="47">
        <f t="shared" si="18"/>
        <v>8.5500000000000007</v>
      </c>
      <c r="Y14" s="48">
        <f t="shared" si="19"/>
        <v>3.375</v>
      </c>
    </row>
    <row r="15" spans="2:25" s="205" customFormat="1" ht="20.100000000000001" customHeight="1" x14ac:dyDescent="0.2">
      <c r="B15" s="175">
        <v>0.5</v>
      </c>
      <c r="C15" s="247">
        <f t="shared" si="20"/>
        <v>925</v>
      </c>
      <c r="D15" s="248">
        <f t="shared" si="21"/>
        <v>0.1</v>
      </c>
      <c r="E15" s="230">
        <f t="shared" si="22"/>
        <v>185</v>
      </c>
      <c r="F15" s="44">
        <f t="shared" si="0"/>
        <v>56.00500000000001</v>
      </c>
      <c r="G15" s="45">
        <f t="shared" si="1"/>
        <v>76.75500000000001</v>
      </c>
      <c r="H15" s="45">
        <f t="shared" si="2"/>
        <v>97.50500000000001</v>
      </c>
      <c r="I15" s="45">
        <f t="shared" si="3"/>
        <v>11.5</v>
      </c>
      <c r="J15" s="46">
        <f t="shared" si="4"/>
        <v>9.25</v>
      </c>
      <c r="K15" s="44">
        <f t="shared" si="5"/>
        <v>44.370000000000005</v>
      </c>
      <c r="L15" s="45">
        <f t="shared" si="6"/>
        <v>61.370000000000005</v>
      </c>
      <c r="M15" s="45">
        <f t="shared" si="7"/>
        <v>78.37</v>
      </c>
      <c r="N15" s="45">
        <f t="shared" si="8"/>
        <v>10</v>
      </c>
      <c r="O15" s="46">
        <f t="shared" si="9"/>
        <v>7</v>
      </c>
      <c r="P15" s="44">
        <f t="shared" si="10"/>
        <v>35.555000000000007</v>
      </c>
      <c r="Q15" s="45">
        <f t="shared" si="11"/>
        <v>49.805000000000007</v>
      </c>
      <c r="R15" s="45">
        <f t="shared" si="12"/>
        <v>64.055000000000007</v>
      </c>
      <c r="S15" s="45">
        <f t="shared" si="13"/>
        <v>9</v>
      </c>
      <c r="T15" s="46">
        <f t="shared" si="14"/>
        <v>5.25</v>
      </c>
      <c r="U15" s="44">
        <f t="shared" si="15"/>
        <v>33.370000000000005</v>
      </c>
      <c r="V15" s="45">
        <f t="shared" si="16"/>
        <v>46.620000000000005</v>
      </c>
      <c r="W15" s="45">
        <f t="shared" si="17"/>
        <v>59.870000000000005</v>
      </c>
      <c r="X15" s="47">
        <f t="shared" si="18"/>
        <v>9.5</v>
      </c>
      <c r="Y15" s="48">
        <f t="shared" si="19"/>
        <v>3.75</v>
      </c>
    </row>
    <row r="16" spans="2:25" s="205" customFormat="1" ht="20.100000000000001" customHeight="1" x14ac:dyDescent="0.2">
      <c r="B16" s="175">
        <v>0.55000000000000004</v>
      </c>
      <c r="C16" s="247">
        <f t="shared" si="20"/>
        <v>1020</v>
      </c>
      <c r="D16" s="175">
        <f t="shared" si="21"/>
        <v>0.11000000000000001</v>
      </c>
      <c r="E16" s="230">
        <f t="shared" si="22"/>
        <v>205</v>
      </c>
      <c r="F16" s="106">
        <f t="shared" si="0"/>
        <v>61.490500000000004</v>
      </c>
      <c r="G16" s="107">
        <f t="shared" si="1"/>
        <v>84.3155</v>
      </c>
      <c r="H16" s="107">
        <f t="shared" si="2"/>
        <v>107.1405</v>
      </c>
      <c r="I16" s="107">
        <f t="shared" si="3"/>
        <v>12.65</v>
      </c>
      <c r="J16" s="108">
        <f t="shared" si="4"/>
        <v>10.175000000000001</v>
      </c>
      <c r="K16" s="106">
        <f t="shared" si="5"/>
        <v>48.707000000000008</v>
      </c>
      <c r="L16" s="107">
        <f t="shared" si="6"/>
        <v>67.407000000000011</v>
      </c>
      <c r="M16" s="107">
        <f t="shared" si="7"/>
        <v>86.107000000000014</v>
      </c>
      <c r="N16" s="107">
        <f t="shared" si="8"/>
        <v>11</v>
      </c>
      <c r="O16" s="108">
        <f t="shared" si="9"/>
        <v>7.7000000000000011</v>
      </c>
      <c r="P16" s="106">
        <f t="shared" si="10"/>
        <v>39.020499999999998</v>
      </c>
      <c r="Q16" s="107">
        <f t="shared" si="11"/>
        <v>54.695499999999996</v>
      </c>
      <c r="R16" s="107">
        <f t="shared" si="12"/>
        <v>70.370500000000007</v>
      </c>
      <c r="S16" s="107">
        <f t="shared" si="13"/>
        <v>9.9</v>
      </c>
      <c r="T16" s="108">
        <f t="shared" si="14"/>
        <v>5.7750000000000004</v>
      </c>
      <c r="U16" s="106">
        <f t="shared" si="15"/>
        <v>36.612000000000002</v>
      </c>
      <c r="V16" s="107">
        <f t="shared" si="16"/>
        <v>51.187000000000005</v>
      </c>
      <c r="W16" s="107">
        <f t="shared" si="17"/>
        <v>65.762</v>
      </c>
      <c r="X16" s="109">
        <f t="shared" si="18"/>
        <v>10.450000000000001</v>
      </c>
      <c r="Y16" s="110">
        <f t="shared" si="19"/>
        <v>4.125</v>
      </c>
    </row>
    <row r="17" spans="2:25" s="205" customFormat="1" ht="20.100000000000001" customHeight="1" x14ac:dyDescent="0.2">
      <c r="B17" s="175">
        <v>0.6</v>
      </c>
      <c r="C17" s="247">
        <f t="shared" si="20"/>
        <v>1110</v>
      </c>
      <c r="D17" s="175">
        <f t="shared" si="21"/>
        <v>0.12</v>
      </c>
      <c r="E17" s="230">
        <f t="shared" si="22"/>
        <v>220</v>
      </c>
      <c r="F17" s="106">
        <f t="shared" si="0"/>
        <v>66.975999999999999</v>
      </c>
      <c r="G17" s="107">
        <f t="shared" si="1"/>
        <v>91.875999999999991</v>
      </c>
      <c r="H17" s="107">
        <f t="shared" si="2"/>
        <v>116.77599999999998</v>
      </c>
      <c r="I17" s="107">
        <f t="shared" si="3"/>
        <v>13.799999999999999</v>
      </c>
      <c r="J17" s="108">
        <f t="shared" si="4"/>
        <v>11.1</v>
      </c>
      <c r="K17" s="106">
        <f t="shared" si="5"/>
        <v>53.043999999999997</v>
      </c>
      <c r="L17" s="107">
        <f t="shared" si="6"/>
        <v>73.444000000000003</v>
      </c>
      <c r="M17" s="107">
        <f t="shared" si="7"/>
        <v>93.844000000000008</v>
      </c>
      <c r="N17" s="107">
        <f t="shared" si="8"/>
        <v>12</v>
      </c>
      <c r="O17" s="108">
        <f t="shared" si="9"/>
        <v>8.4</v>
      </c>
      <c r="P17" s="106">
        <f t="shared" si="10"/>
        <v>42.485999999999997</v>
      </c>
      <c r="Q17" s="107">
        <f t="shared" si="11"/>
        <v>59.585999999999991</v>
      </c>
      <c r="R17" s="107">
        <f t="shared" si="12"/>
        <v>76.685999999999993</v>
      </c>
      <c r="S17" s="107">
        <f t="shared" si="13"/>
        <v>10.799999999999999</v>
      </c>
      <c r="T17" s="108">
        <f t="shared" si="14"/>
        <v>6.3</v>
      </c>
      <c r="U17" s="106">
        <f t="shared" si="15"/>
        <v>39.853999999999999</v>
      </c>
      <c r="V17" s="107">
        <f t="shared" si="16"/>
        <v>55.753999999999998</v>
      </c>
      <c r="W17" s="107">
        <f t="shared" si="17"/>
        <v>71.653999999999996</v>
      </c>
      <c r="X17" s="109">
        <f t="shared" si="18"/>
        <v>11.4</v>
      </c>
      <c r="Y17" s="110">
        <f t="shared" si="19"/>
        <v>4.5</v>
      </c>
    </row>
    <row r="18" spans="2:25" s="205" customFormat="1" ht="20.100000000000001" customHeight="1" x14ac:dyDescent="0.2">
      <c r="B18" s="175">
        <v>0.65</v>
      </c>
      <c r="C18" s="247">
        <f t="shared" si="20"/>
        <v>1205</v>
      </c>
      <c r="D18" s="175">
        <f t="shared" si="21"/>
        <v>0.13</v>
      </c>
      <c r="E18" s="230">
        <f t="shared" si="22"/>
        <v>240</v>
      </c>
      <c r="F18" s="106">
        <f t="shared" si="0"/>
        <v>72.461500000000001</v>
      </c>
      <c r="G18" s="107">
        <f t="shared" si="1"/>
        <v>99.436500000000009</v>
      </c>
      <c r="H18" s="107">
        <f t="shared" si="2"/>
        <v>126.41150000000002</v>
      </c>
      <c r="I18" s="107">
        <f t="shared" si="3"/>
        <v>14.950000000000001</v>
      </c>
      <c r="J18" s="108">
        <f t="shared" si="4"/>
        <v>12.025</v>
      </c>
      <c r="K18" s="106">
        <f t="shared" si="5"/>
        <v>57.381000000000007</v>
      </c>
      <c r="L18" s="107">
        <f t="shared" si="6"/>
        <v>79.480999999999995</v>
      </c>
      <c r="M18" s="107">
        <f t="shared" si="7"/>
        <v>101.58099999999999</v>
      </c>
      <c r="N18" s="107">
        <f t="shared" si="8"/>
        <v>13</v>
      </c>
      <c r="O18" s="108">
        <f t="shared" si="9"/>
        <v>9.1</v>
      </c>
      <c r="P18" s="106">
        <f t="shared" si="10"/>
        <v>45.95150000000001</v>
      </c>
      <c r="Q18" s="107">
        <f t="shared" si="11"/>
        <v>64.476500000000016</v>
      </c>
      <c r="R18" s="107">
        <f t="shared" si="12"/>
        <v>83.001500000000021</v>
      </c>
      <c r="S18" s="107">
        <f t="shared" si="13"/>
        <v>11.700000000000001</v>
      </c>
      <c r="T18" s="108">
        <f t="shared" si="14"/>
        <v>6.8250000000000002</v>
      </c>
      <c r="U18" s="106">
        <f t="shared" si="15"/>
        <v>43.096000000000004</v>
      </c>
      <c r="V18" s="107">
        <f t="shared" si="16"/>
        <v>60.321000000000005</v>
      </c>
      <c r="W18" s="107">
        <f t="shared" si="17"/>
        <v>77.546000000000006</v>
      </c>
      <c r="X18" s="109">
        <f t="shared" si="18"/>
        <v>12.35</v>
      </c>
      <c r="Y18" s="110">
        <f t="shared" si="19"/>
        <v>4.875</v>
      </c>
    </row>
    <row r="19" spans="2:25" s="205" customFormat="1" ht="20.100000000000001" customHeight="1" x14ac:dyDescent="0.2">
      <c r="B19" s="175">
        <v>0.7</v>
      </c>
      <c r="C19" s="247">
        <f t="shared" si="20"/>
        <v>1295</v>
      </c>
      <c r="D19" s="175">
        <f t="shared" si="21"/>
        <v>0.13999999999999999</v>
      </c>
      <c r="E19" s="230">
        <f t="shared" si="22"/>
        <v>260</v>
      </c>
      <c r="F19" s="106">
        <f t="shared" si="0"/>
        <v>77.947000000000003</v>
      </c>
      <c r="G19" s="107">
        <f t="shared" si="1"/>
        <v>106.997</v>
      </c>
      <c r="H19" s="107">
        <f t="shared" si="2"/>
        <v>136.047</v>
      </c>
      <c r="I19" s="107">
        <f t="shared" si="3"/>
        <v>16.099999999999998</v>
      </c>
      <c r="J19" s="108">
        <f t="shared" si="4"/>
        <v>12.95</v>
      </c>
      <c r="K19" s="106">
        <f t="shared" si="5"/>
        <v>61.717999999999996</v>
      </c>
      <c r="L19" s="107">
        <f t="shared" si="6"/>
        <v>85.517999999999986</v>
      </c>
      <c r="M19" s="107">
        <f t="shared" si="7"/>
        <v>109.31799999999998</v>
      </c>
      <c r="N19" s="107">
        <f t="shared" si="8"/>
        <v>14</v>
      </c>
      <c r="O19" s="108">
        <f t="shared" si="9"/>
        <v>9.7999999999999989</v>
      </c>
      <c r="P19" s="106">
        <f t="shared" si="10"/>
        <v>49.416999999999994</v>
      </c>
      <c r="Q19" s="107">
        <f t="shared" si="11"/>
        <v>69.36699999999999</v>
      </c>
      <c r="R19" s="107">
        <f t="shared" si="12"/>
        <v>89.316999999999979</v>
      </c>
      <c r="S19" s="107">
        <f t="shared" si="13"/>
        <v>12.6</v>
      </c>
      <c r="T19" s="108">
        <f t="shared" si="14"/>
        <v>7.35</v>
      </c>
      <c r="U19" s="106">
        <f t="shared" si="15"/>
        <v>46.338000000000001</v>
      </c>
      <c r="V19" s="107">
        <f t="shared" si="16"/>
        <v>64.888000000000005</v>
      </c>
      <c r="W19" s="107">
        <f t="shared" si="17"/>
        <v>83.438000000000002</v>
      </c>
      <c r="X19" s="109">
        <f t="shared" si="18"/>
        <v>13.299999999999999</v>
      </c>
      <c r="Y19" s="110">
        <f t="shared" si="19"/>
        <v>5.25</v>
      </c>
    </row>
    <row r="20" spans="2:25" s="205" customFormat="1" ht="20.100000000000001" customHeight="1" x14ac:dyDescent="0.2">
      <c r="B20" s="175">
        <v>0.75</v>
      </c>
      <c r="C20" s="247">
        <f t="shared" si="20"/>
        <v>1390</v>
      </c>
      <c r="D20" s="246">
        <f t="shared" si="21"/>
        <v>0.15000000000000002</v>
      </c>
      <c r="E20" s="230">
        <f t="shared" si="22"/>
        <v>280</v>
      </c>
      <c r="F20" s="106">
        <f t="shared" si="0"/>
        <v>83.432500000000005</v>
      </c>
      <c r="G20" s="107">
        <f t="shared" si="1"/>
        <v>114.5575</v>
      </c>
      <c r="H20" s="107">
        <f t="shared" si="2"/>
        <v>145.6825</v>
      </c>
      <c r="I20" s="107">
        <f t="shared" si="3"/>
        <v>17.25</v>
      </c>
      <c r="J20" s="108">
        <f t="shared" si="4"/>
        <v>13.875</v>
      </c>
      <c r="K20" s="106">
        <f t="shared" si="5"/>
        <v>66.055000000000007</v>
      </c>
      <c r="L20" s="107">
        <f t="shared" si="6"/>
        <v>91.555000000000007</v>
      </c>
      <c r="M20" s="107">
        <f t="shared" si="7"/>
        <v>117.05500000000001</v>
      </c>
      <c r="N20" s="107">
        <f t="shared" si="8"/>
        <v>15</v>
      </c>
      <c r="O20" s="108">
        <f t="shared" si="9"/>
        <v>10.5</v>
      </c>
      <c r="P20" s="106">
        <f t="shared" si="10"/>
        <v>52.8825</v>
      </c>
      <c r="Q20" s="107">
        <f t="shared" si="11"/>
        <v>74.257499999999993</v>
      </c>
      <c r="R20" s="107">
        <f t="shared" si="12"/>
        <v>95.632499999999993</v>
      </c>
      <c r="S20" s="107">
        <f t="shared" si="13"/>
        <v>13.5</v>
      </c>
      <c r="T20" s="108">
        <f t="shared" si="14"/>
        <v>7.875</v>
      </c>
      <c r="U20" s="106">
        <f t="shared" si="15"/>
        <v>49.58</v>
      </c>
      <c r="V20" s="107">
        <f t="shared" si="16"/>
        <v>69.454999999999998</v>
      </c>
      <c r="W20" s="107">
        <f t="shared" si="17"/>
        <v>89.33</v>
      </c>
      <c r="X20" s="109">
        <f t="shared" si="18"/>
        <v>14.25</v>
      </c>
      <c r="Y20" s="110">
        <f t="shared" si="19"/>
        <v>5.625</v>
      </c>
    </row>
    <row r="21" spans="2:25" s="205" customFormat="1" ht="20.100000000000001" customHeight="1" x14ac:dyDescent="0.2">
      <c r="B21" s="175">
        <v>0.8</v>
      </c>
      <c r="C21" s="247">
        <f t="shared" si="20"/>
        <v>1480</v>
      </c>
      <c r="D21" s="246">
        <f t="shared" si="21"/>
        <v>0.16000000000000003</v>
      </c>
      <c r="E21" s="230">
        <f t="shared" si="22"/>
        <v>295</v>
      </c>
      <c r="F21" s="106">
        <f t="shared" si="0"/>
        <v>88.918000000000006</v>
      </c>
      <c r="G21" s="107">
        <f t="shared" si="1"/>
        <v>122.11800000000001</v>
      </c>
      <c r="H21" s="107">
        <f t="shared" si="2"/>
        <v>155.31800000000001</v>
      </c>
      <c r="I21" s="107">
        <f t="shared" si="3"/>
        <v>18.400000000000002</v>
      </c>
      <c r="J21" s="108">
        <f t="shared" si="4"/>
        <v>14.8</v>
      </c>
      <c r="K21" s="106">
        <f t="shared" si="5"/>
        <v>70.39200000000001</v>
      </c>
      <c r="L21" s="107">
        <f t="shared" si="6"/>
        <v>97.592000000000013</v>
      </c>
      <c r="M21" s="107">
        <f t="shared" si="7"/>
        <v>124.79200000000002</v>
      </c>
      <c r="N21" s="107">
        <f t="shared" si="8"/>
        <v>16</v>
      </c>
      <c r="O21" s="108">
        <f t="shared" si="9"/>
        <v>11.200000000000001</v>
      </c>
      <c r="P21" s="106">
        <f t="shared" si="10"/>
        <v>56.348000000000006</v>
      </c>
      <c r="Q21" s="107">
        <f t="shared" si="11"/>
        <v>79.14800000000001</v>
      </c>
      <c r="R21" s="107">
        <f t="shared" si="12"/>
        <v>101.94800000000002</v>
      </c>
      <c r="S21" s="107">
        <f t="shared" si="13"/>
        <v>14.4</v>
      </c>
      <c r="T21" s="108">
        <f t="shared" si="14"/>
        <v>8.4</v>
      </c>
      <c r="U21" s="106">
        <f t="shared" si="15"/>
        <v>52.82200000000001</v>
      </c>
      <c r="V21" s="107">
        <f t="shared" si="16"/>
        <v>74.022000000000006</v>
      </c>
      <c r="W21" s="107">
        <f t="shared" si="17"/>
        <v>95.222000000000008</v>
      </c>
      <c r="X21" s="109">
        <f t="shared" si="18"/>
        <v>15.200000000000001</v>
      </c>
      <c r="Y21" s="110">
        <f t="shared" si="19"/>
        <v>6</v>
      </c>
    </row>
    <row r="22" spans="2:25" s="205" customFormat="1" ht="20.100000000000001" customHeight="1" x14ac:dyDescent="0.2">
      <c r="B22" s="175">
        <v>0.85</v>
      </c>
      <c r="C22" s="247">
        <f t="shared" si="20"/>
        <v>1575</v>
      </c>
      <c r="D22" s="246">
        <f t="shared" si="21"/>
        <v>0.17</v>
      </c>
      <c r="E22" s="230">
        <f t="shared" si="22"/>
        <v>315</v>
      </c>
      <c r="F22" s="106">
        <f t="shared" si="0"/>
        <v>94.403499999999994</v>
      </c>
      <c r="G22" s="107">
        <f t="shared" si="1"/>
        <v>129.67849999999999</v>
      </c>
      <c r="H22" s="107">
        <f t="shared" si="2"/>
        <v>164.95349999999999</v>
      </c>
      <c r="I22" s="107">
        <f t="shared" si="3"/>
        <v>19.55</v>
      </c>
      <c r="J22" s="108">
        <f t="shared" si="4"/>
        <v>15.725</v>
      </c>
      <c r="K22" s="106">
        <f t="shared" si="5"/>
        <v>74.728999999999999</v>
      </c>
      <c r="L22" s="107">
        <f t="shared" si="6"/>
        <v>103.629</v>
      </c>
      <c r="M22" s="107">
        <f t="shared" si="7"/>
        <v>132.529</v>
      </c>
      <c r="N22" s="107">
        <f t="shared" si="8"/>
        <v>17</v>
      </c>
      <c r="O22" s="108">
        <f t="shared" si="9"/>
        <v>11.9</v>
      </c>
      <c r="P22" s="106">
        <f t="shared" si="10"/>
        <v>59.813499999999991</v>
      </c>
      <c r="Q22" s="107">
        <f t="shared" si="11"/>
        <v>84.038499999999985</v>
      </c>
      <c r="R22" s="107">
        <f t="shared" si="12"/>
        <v>108.26349999999998</v>
      </c>
      <c r="S22" s="107">
        <f t="shared" si="13"/>
        <v>15.299999999999999</v>
      </c>
      <c r="T22" s="108">
        <f t="shared" si="14"/>
        <v>8.9249999999999989</v>
      </c>
      <c r="U22" s="106">
        <f t="shared" si="15"/>
        <v>56.064000000000007</v>
      </c>
      <c r="V22" s="107">
        <f t="shared" si="16"/>
        <v>78.588999999999999</v>
      </c>
      <c r="W22" s="107">
        <f t="shared" si="17"/>
        <v>101.114</v>
      </c>
      <c r="X22" s="109">
        <f t="shared" si="18"/>
        <v>16.149999999999999</v>
      </c>
      <c r="Y22" s="110">
        <f t="shared" si="19"/>
        <v>6.375</v>
      </c>
    </row>
    <row r="23" spans="2:25" s="205" customFormat="1" ht="20.100000000000001" customHeight="1" thickBot="1" x14ac:dyDescent="0.25">
      <c r="B23" s="176">
        <v>0.9</v>
      </c>
      <c r="C23" s="245">
        <f t="shared" si="20"/>
        <v>1665</v>
      </c>
      <c r="D23" s="244">
        <f t="shared" si="21"/>
        <v>0.18000000000000002</v>
      </c>
      <c r="E23" s="227">
        <f t="shared" si="22"/>
        <v>335</v>
      </c>
      <c r="F23" s="49">
        <f t="shared" si="0"/>
        <v>99.88900000000001</v>
      </c>
      <c r="G23" s="50">
        <f t="shared" si="1"/>
        <v>137.239</v>
      </c>
      <c r="H23" s="50">
        <f t="shared" si="2"/>
        <v>174.589</v>
      </c>
      <c r="I23" s="50">
        <f t="shared" si="3"/>
        <v>20.7</v>
      </c>
      <c r="J23" s="51">
        <f t="shared" si="4"/>
        <v>16.650000000000002</v>
      </c>
      <c r="K23" s="49">
        <f t="shared" si="5"/>
        <v>79.066000000000003</v>
      </c>
      <c r="L23" s="50">
        <f t="shared" si="6"/>
        <v>109.666</v>
      </c>
      <c r="M23" s="50">
        <f t="shared" si="7"/>
        <v>140.26599999999999</v>
      </c>
      <c r="N23" s="50">
        <f t="shared" si="8"/>
        <v>18</v>
      </c>
      <c r="O23" s="51">
        <f t="shared" si="9"/>
        <v>12.6</v>
      </c>
      <c r="P23" s="49">
        <f t="shared" si="10"/>
        <v>63.279000000000011</v>
      </c>
      <c r="Q23" s="50">
        <f t="shared" si="11"/>
        <v>88.929000000000016</v>
      </c>
      <c r="R23" s="50">
        <f t="shared" si="12"/>
        <v>114.57900000000002</v>
      </c>
      <c r="S23" s="50">
        <f t="shared" si="13"/>
        <v>16.2</v>
      </c>
      <c r="T23" s="51">
        <f t="shared" si="14"/>
        <v>9.4500000000000011</v>
      </c>
      <c r="U23" s="49">
        <f t="shared" si="15"/>
        <v>59.306000000000012</v>
      </c>
      <c r="V23" s="52">
        <f t="shared" si="16"/>
        <v>83.156000000000006</v>
      </c>
      <c r="W23" s="50">
        <f t="shared" si="17"/>
        <v>107.006</v>
      </c>
      <c r="X23" s="53">
        <f t="shared" si="18"/>
        <v>17.100000000000001</v>
      </c>
      <c r="Y23" s="54">
        <f t="shared" si="19"/>
        <v>6.75</v>
      </c>
    </row>
    <row r="24" spans="2:25" ht="15" customHeight="1" x14ac:dyDescent="0.25">
      <c r="B24" s="1"/>
      <c r="C24" s="1"/>
      <c r="D24" s="1"/>
      <c r="E24" s="2"/>
      <c r="F24" s="3"/>
      <c r="G24" s="3"/>
      <c r="H24" s="3"/>
      <c r="I24" s="3"/>
      <c r="J24" s="3"/>
      <c r="K24" s="3"/>
      <c r="L24" s="3"/>
      <c r="M24" s="3"/>
      <c r="N24" s="3"/>
      <c r="O24" s="3"/>
      <c r="P24" s="3"/>
      <c r="Q24" s="2"/>
      <c r="R24" s="2"/>
      <c r="S24" s="2"/>
      <c r="T24" s="2"/>
      <c r="U24" s="2"/>
      <c r="V24" s="2"/>
      <c r="W24" s="2"/>
      <c r="X24" s="2"/>
      <c r="Y24" s="2"/>
    </row>
    <row r="25" spans="2:25" x14ac:dyDescent="0.2">
      <c r="B25" s="2"/>
      <c r="C25" s="2"/>
      <c r="D25" s="2"/>
      <c r="E25" s="2"/>
      <c r="F25" s="2"/>
      <c r="G25" s="2"/>
      <c r="H25" s="2"/>
      <c r="I25" s="2"/>
      <c r="J25" s="2"/>
      <c r="K25" s="2"/>
      <c r="L25" s="2"/>
      <c r="M25" s="2"/>
      <c r="N25" s="2"/>
      <c r="O25" s="2"/>
      <c r="P25" s="2"/>
      <c r="Q25" s="2"/>
      <c r="R25" s="2"/>
      <c r="S25" s="2"/>
      <c r="T25" s="2"/>
      <c r="U25" s="2"/>
      <c r="V25" s="2"/>
      <c r="W25" s="2"/>
      <c r="X25" s="2"/>
      <c r="Y25" s="2"/>
    </row>
    <row r="26" spans="2:25" x14ac:dyDescent="0.2">
      <c r="B26" s="2"/>
      <c r="C26" s="2"/>
      <c r="D26" s="2"/>
      <c r="E26" s="2"/>
      <c r="F26" s="2"/>
      <c r="G26" s="2"/>
      <c r="H26" s="2"/>
      <c r="I26" s="2"/>
      <c r="J26" s="2"/>
      <c r="K26" s="2"/>
      <c r="L26" s="2"/>
      <c r="M26" s="2"/>
      <c r="N26" s="2"/>
      <c r="O26" s="2"/>
      <c r="P26" s="2"/>
      <c r="Q26" s="2"/>
      <c r="R26" s="2"/>
      <c r="S26" s="2"/>
      <c r="T26" s="2"/>
      <c r="U26" s="2"/>
      <c r="V26" s="2"/>
      <c r="W26" s="2"/>
      <c r="X26" s="2"/>
      <c r="Y26" s="2"/>
    </row>
    <row r="27" spans="2:25" ht="13.5" thickBot="1" x14ac:dyDescent="0.25">
      <c r="B27" s="2"/>
      <c r="C27" s="2"/>
      <c r="D27" s="2"/>
      <c r="E27" s="2"/>
      <c r="F27" s="2"/>
      <c r="G27" s="2"/>
      <c r="H27" s="2"/>
      <c r="I27" s="2"/>
      <c r="J27" s="2"/>
      <c r="K27" s="2"/>
      <c r="L27" s="2"/>
      <c r="M27" s="2"/>
      <c r="N27" s="2"/>
      <c r="O27" s="2"/>
      <c r="P27" s="2"/>
      <c r="Q27" s="2"/>
      <c r="R27" s="2"/>
      <c r="S27" s="2"/>
      <c r="T27" s="2"/>
      <c r="U27" s="2"/>
      <c r="V27" s="2"/>
      <c r="W27" s="2"/>
      <c r="X27" s="2"/>
      <c r="Y27" s="2"/>
    </row>
    <row r="28" spans="2:25" x14ac:dyDescent="0.2">
      <c r="B28" s="353" t="s">
        <v>24</v>
      </c>
      <c r="C28" s="396"/>
      <c r="D28" s="396"/>
      <c r="E28" s="354"/>
      <c r="F28" s="351" t="s">
        <v>8</v>
      </c>
      <c r="G28" s="351"/>
      <c r="H28" s="351"/>
      <c r="I28" s="351" t="s">
        <v>9</v>
      </c>
      <c r="J28" s="351"/>
      <c r="K28" s="351"/>
      <c r="L28" s="351" t="s">
        <v>10</v>
      </c>
      <c r="M28" s="351"/>
      <c r="N28" s="351"/>
      <c r="O28" s="351" t="s">
        <v>11</v>
      </c>
      <c r="P28" s="351"/>
      <c r="Q28" s="352"/>
      <c r="R28" s="2"/>
      <c r="S28" s="2"/>
      <c r="T28" s="2"/>
      <c r="U28" s="2"/>
      <c r="V28" s="2"/>
      <c r="W28" s="2"/>
      <c r="X28" s="2"/>
      <c r="Y28" s="2"/>
    </row>
    <row r="29" spans="2:25" ht="51.75" thickBot="1" x14ac:dyDescent="0.25">
      <c r="B29" s="32" t="s">
        <v>25</v>
      </c>
      <c r="C29" s="32" t="s">
        <v>111</v>
      </c>
      <c r="D29" s="226"/>
      <c r="E29" s="33" t="s">
        <v>6</v>
      </c>
      <c r="F29" s="34" t="s">
        <v>5</v>
      </c>
      <c r="G29" s="34" t="s">
        <v>69</v>
      </c>
      <c r="H29" s="34" t="s">
        <v>7</v>
      </c>
      <c r="I29" s="34" t="s">
        <v>5</v>
      </c>
      <c r="J29" s="34"/>
      <c r="K29" s="34" t="s">
        <v>7</v>
      </c>
      <c r="L29" s="34" t="s">
        <v>5</v>
      </c>
      <c r="M29" s="34"/>
      <c r="N29" s="34" t="s">
        <v>7</v>
      </c>
      <c r="O29" s="34" t="s">
        <v>5</v>
      </c>
      <c r="P29" s="34"/>
      <c r="Q29" s="35" t="s">
        <v>7</v>
      </c>
      <c r="R29" s="2"/>
      <c r="S29" s="2"/>
      <c r="T29" s="2"/>
      <c r="U29" s="2"/>
      <c r="V29" s="2"/>
      <c r="W29" s="2"/>
      <c r="X29" s="2"/>
      <c r="Y29" s="2"/>
    </row>
    <row r="30" spans="2:25" x14ac:dyDescent="0.2">
      <c r="B30" s="164">
        <f t="shared" ref="B30:B42" si="23">B11</f>
        <v>0.3</v>
      </c>
      <c r="C30" s="281">
        <f>MROUND(B30*1852,5)</f>
        <v>555</v>
      </c>
      <c r="D30" s="225"/>
      <c r="E30" s="63">
        <f t="shared" ref="E30:E42" si="24">0.67*B30</f>
        <v>0.20100000000000001</v>
      </c>
      <c r="F30" s="30">
        <f t="shared" ref="F30:F42" si="25">E30*($F$9)</f>
        <v>3.3165</v>
      </c>
      <c r="G30" s="169">
        <f t="shared" ref="G30:G42" si="26">0.67*B30</f>
        <v>0.20100000000000001</v>
      </c>
      <c r="H30" s="30">
        <f t="shared" ref="H30:H42" si="27">G30*$F$9</f>
        <v>3.3165</v>
      </c>
      <c r="I30" s="30">
        <f t="shared" ref="I30:I42" si="28">E30*($K$9)</f>
        <v>2.2110000000000003</v>
      </c>
      <c r="J30" s="111"/>
      <c r="K30" s="30">
        <f t="shared" ref="K30:K42" si="29">G30*$K$9</f>
        <v>2.2110000000000003</v>
      </c>
      <c r="L30" s="30">
        <f t="shared" ref="L30:L42" si="30">E30*($P$9)</f>
        <v>1.3065</v>
      </c>
      <c r="M30" s="111"/>
      <c r="N30" s="30">
        <f t="shared" ref="N30:N42" si="31">G30*$P$9</f>
        <v>1.3065</v>
      </c>
      <c r="O30" s="30">
        <f t="shared" ref="O30:O42" si="32">G30*($U$9)</f>
        <v>1.206</v>
      </c>
      <c r="P30" s="111"/>
      <c r="Q30" s="31">
        <f t="shared" ref="Q30:Q42" si="33">G30*$U$9</f>
        <v>1.206</v>
      </c>
      <c r="R30" s="2"/>
      <c r="S30" s="2"/>
      <c r="T30" s="2"/>
      <c r="U30" s="2"/>
      <c r="V30" s="2"/>
      <c r="W30" s="2"/>
      <c r="X30" s="2"/>
      <c r="Y30" s="2"/>
    </row>
    <row r="31" spans="2:25" x14ac:dyDescent="0.2">
      <c r="B31" s="165">
        <f t="shared" si="23"/>
        <v>0.35</v>
      </c>
      <c r="C31" s="282">
        <f t="shared" ref="C31:C42" si="34">MROUND(B31*1852,5)</f>
        <v>650</v>
      </c>
      <c r="D31" s="224"/>
      <c r="E31" s="64">
        <f t="shared" si="24"/>
        <v>0.23449999999999999</v>
      </c>
      <c r="F31" s="30">
        <f t="shared" si="25"/>
        <v>3.8692499999999996</v>
      </c>
      <c r="G31" s="170">
        <f t="shared" si="26"/>
        <v>0.23449999999999999</v>
      </c>
      <c r="H31" s="30">
        <f t="shared" si="27"/>
        <v>3.8692499999999996</v>
      </c>
      <c r="I31" s="30">
        <f t="shared" si="28"/>
        <v>2.5794999999999999</v>
      </c>
      <c r="J31" s="112"/>
      <c r="K31" s="30">
        <f t="shared" si="29"/>
        <v>2.5794999999999999</v>
      </c>
      <c r="L31" s="30">
        <f t="shared" si="30"/>
        <v>1.5242499999999999</v>
      </c>
      <c r="M31" s="112"/>
      <c r="N31" s="30">
        <f t="shared" si="31"/>
        <v>1.5242499999999999</v>
      </c>
      <c r="O31" s="30">
        <f t="shared" si="32"/>
        <v>1.407</v>
      </c>
      <c r="P31" s="112"/>
      <c r="Q31" s="31">
        <f t="shared" si="33"/>
        <v>1.407</v>
      </c>
      <c r="R31" s="2"/>
      <c r="S31" s="2"/>
      <c r="T31" s="2"/>
      <c r="U31" s="2"/>
      <c r="V31" s="2"/>
      <c r="W31" s="2"/>
      <c r="X31" s="2"/>
      <c r="Y31" s="2"/>
    </row>
    <row r="32" spans="2:25" x14ac:dyDescent="0.2">
      <c r="B32" s="165">
        <f t="shared" si="23"/>
        <v>0.4</v>
      </c>
      <c r="C32" s="282">
        <f t="shared" si="34"/>
        <v>740</v>
      </c>
      <c r="D32" s="224"/>
      <c r="E32" s="64">
        <f t="shared" si="24"/>
        <v>0.26800000000000002</v>
      </c>
      <c r="F32" s="30">
        <f t="shared" si="25"/>
        <v>4.4220000000000006</v>
      </c>
      <c r="G32" s="170">
        <f t="shared" si="26"/>
        <v>0.26800000000000002</v>
      </c>
      <c r="H32" s="30">
        <f t="shared" si="27"/>
        <v>4.4220000000000006</v>
      </c>
      <c r="I32" s="30">
        <f t="shared" si="28"/>
        <v>2.9480000000000004</v>
      </c>
      <c r="J32" s="112"/>
      <c r="K32" s="30">
        <f t="shared" si="29"/>
        <v>2.9480000000000004</v>
      </c>
      <c r="L32" s="30">
        <f t="shared" si="30"/>
        <v>1.742</v>
      </c>
      <c r="M32" s="112"/>
      <c r="N32" s="30">
        <f t="shared" si="31"/>
        <v>1.742</v>
      </c>
      <c r="O32" s="30">
        <f t="shared" si="32"/>
        <v>1.6080000000000001</v>
      </c>
      <c r="P32" s="112"/>
      <c r="Q32" s="31">
        <f t="shared" si="33"/>
        <v>1.6080000000000001</v>
      </c>
      <c r="R32" s="2"/>
      <c r="S32" s="2"/>
      <c r="T32" s="2"/>
      <c r="U32" s="2"/>
      <c r="V32" s="2"/>
      <c r="W32" s="2"/>
      <c r="X32" s="2"/>
      <c r="Y32" s="2"/>
    </row>
    <row r="33" spans="2:25" x14ac:dyDescent="0.2">
      <c r="B33" s="165">
        <f t="shared" si="23"/>
        <v>0.45</v>
      </c>
      <c r="C33" s="282">
        <f t="shared" si="34"/>
        <v>835</v>
      </c>
      <c r="D33" s="224"/>
      <c r="E33" s="64">
        <f t="shared" si="24"/>
        <v>0.30150000000000005</v>
      </c>
      <c r="F33" s="30">
        <f t="shared" si="25"/>
        <v>4.9747500000000011</v>
      </c>
      <c r="G33" s="170">
        <f t="shared" si="26"/>
        <v>0.30150000000000005</v>
      </c>
      <c r="H33" s="30">
        <f t="shared" si="27"/>
        <v>4.9747500000000011</v>
      </c>
      <c r="I33" s="30">
        <f t="shared" si="28"/>
        <v>3.3165000000000004</v>
      </c>
      <c r="J33" s="112"/>
      <c r="K33" s="30">
        <f t="shared" si="29"/>
        <v>3.3165000000000004</v>
      </c>
      <c r="L33" s="30">
        <f t="shared" si="30"/>
        <v>1.9597500000000003</v>
      </c>
      <c r="M33" s="112"/>
      <c r="N33" s="30">
        <f t="shared" si="31"/>
        <v>1.9597500000000003</v>
      </c>
      <c r="O33" s="30">
        <f t="shared" si="32"/>
        <v>1.8090000000000002</v>
      </c>
      <c r="P33" s="112"/>
      <c r="Q33" s="31">
        <f t="shared" si="33"/>
        <v>1.8090000000000002</v>
      </c>
      <c r="R33" s="2"/>
      <c r="S33" s="2"/>
      <c r="T33" s="2"/>
      <c r="U33" s="2"/>
      <c r="V33" s="2"/>
      <c r="W33" s="2"/>
      <c r="X33" s="2"/>
      <c r="Y33" s="2"/>
    </row>
    <row r="34" spans="2:25" x14ac:dyDescent="0.2">
      <c r="B34" s="165">
        <f t="shared" si="23"/>
        <v>0.5</v>
      </c>
      <c r="C34" s="282">
        <f t="shared" si="34"/>
        <v>925</v>
      </c>
      <c r="D34" s="224"/>
      <c r="E34" s="64">
        <f t="shared" si="24"/>
        <v>0.33500000000000002</v>
      </c>
      <c r="F34" s="30">
        <f t="shared" si="25"/>
        <v>5.5275000000000007</v>
      </c>
      <c r="G34" s="170">
        <f t="shared" si="26"/>
        <v>0.33500000000000002</v>
      </c>
      <c r="H34" s="30">
        <f t="shared" si="27"/>
        <v>5.5275000000000007</v>
      </c>
      <c r="I34" s="30">
        <f t="shared" si="28"/>
        <v>3.6850000000000001</v>
      </c>
      <c r="J34" s="112"/>
      <c r="K34" s="30">
        <f t="shared" si="29"/>
        <v>3.6850000000000001</v>
      </c>
      <c r="L34" s="30">
        <f t="shared" si="30"/>
        <v>2.1775000000000002</v>
      </c>
      <c r="M34" s="112"/>
      <c r="N34" s="30">
        <f t="shared" si="31"/>
        <v>2.1775000000000002</v>
      </c>
      <c r="O34" s="30">
        <f t="shared" si="32"/>
        <v>2.0100000000000002</v>
      </c>
      <c r="P34" s="112"/>
      <c r="Q34" s="31">
        <f t="shared" si="33"/>
        <v>2.0100000000000002</v>
      </c>
      <c r="R34" s="2"/>
      <c r="S34" s="2"/>
      <c r="T34" s="2"/>
      <c r="U34" s="2"/>
      <c r="V34" s="2"/>
      <c r="W34" s="2"/>
      <c r="X34" s="2"/>
      <c r="Y34" s="2"/>
    </row>
    <row r="35" spans="2:25" x14ac:dyDescent="0.2">
      <c r="B35" s="166">
        <f t="shared" si="23"/>
        <v>0.55000000000000004</v>
      </c>
      <c r="C35" s="283">
        <f t="shared" si="34"/>
        <v>1020</v>
      </c>
      <c r="D35" s="223"/>
      <c r="E35" s="167">
        <f t="shared" si="24"/>
        <v>0.36850000000000005</v>
      </c>
      <c r="F35" s="20">
        <f t="shared" si="25"/>
        <v>6.0802500000000013</v>
      </c>
      <c r="G35" s="170">
        <f t="shared" si="26"/>
        <v>0.36850000000000005</v>
      </c>
      <c r="H35" s="20">
        <f t="shared" si="27"/>
        <v>6.0802500000000013</v>
      </c>
      <c r="I35" s="20">
        <f t="shared" si="28"/>
        <v>4.0535000000000005</v>
      </c>
      <c r="J35" s="112"/>
      <c r="K35" s="20">
        <f t="shared" si="29"/>
        <v>4.0535000000000005</v>
      </c>
      <c r="L35" s="20">
        <f t="shared" si="30"/>
        <v>2.3952500000000003</v>
      </c>
      <c r="M35" s="112"/>
      <c r="N35" s="20">
        <f t="shared" si="31"/>
        <v>2.3952500000000003</v>
      </c>
      <c r="O35" s="20">
        <f t="shared" si="32"/>
        <v>2.2110000000000003</v>
      </c>
      <c r="P35" s="112"/>
      <c r="Q35" s="120">
        <f t="shared" si="33"/>
        <v>2.2110000000000003</v>
      </c>
      <c r="R35" s="2"/>
      <c r="S35" s="2"/>
      <c r="T35" s="2"/>
      <c r="U35" s="2"/>
      <c r="V35" s="2"/>
      <c r="W35" s="2"/>
      <c r="X35" s="2"/>
      <c r="Y35" s="2"/>
    </row>
    <row r="36" spans="2:25" x14ac:dyDescent="0.2">
      <c r="B36" s="166">
        <f t="shared" si="23"/>
        <v>0.6</v>
      </c>
      <c r="C36" s="283">
        <f t="shared" si="34"/>
        <v>1110</v>
      </c>
      <c r="D36" s="223"/>
      <c r="E36" s="167">
        <f t="shared" si="24"/>
        <v>0.40200000000000002</v>
      </c>
      <c r="F36" s="20">
        <f t="shared" si="25"/>
        <v>6.633</v>
      </c>
      <c r="G36" s="170">
        <f t="shared" si="26"/>
        <v>0.40200000000000002</v>
      </c>
      <c r="H36" s="20">
        <f t="shared" si="27"/>
        <v>6.633</v>
      </c>
      <c r="I36" s="20">
        <f t="shared" si="28"/>
        <v>4.4220000000000006</v>
      </c>
      <c r="J36" s="112"/>
      <c r="K36" s="20">
        <f t="shared" si="29"/>
        <v>4.4220000000000006</v>
      </c>
      <c r="L36" s="20">
        <f t="shared" si="30"/>
        <v>2.613</v>
      </c>
      <c r="M36" s="112"/>
      <c r="N36" s="20">
        <f t="shared" si="31"/>
        <v>2.613</v>
      </c>
      <c r="O36" s="20">
        <f t="shared" si="32"/>
        <v>2.4119999999999999</v>
      </c>
      <c r="P36" s="112"/>
      <c r="Q36" s="120">
        <f t="shared" si="33"/>
        <v>2.4119999999999999</v>
      </c>
      <c r="R36" s="2"/>
      <c r="S36" s="2"/>
      <c r="T36" s="2"/>
      <c r="U36" s="2"/>
      <c r="V36" s="2"/>
      <c r="W36" s="2"/>
      <c r="X36" s="2"/>
      <c r="Y36" s="2"/>
    </row>
    <row r="37" spans="2:25" x14ac:dyDescent="0.2">
      <c r="B37" s="166">
        <f t="shared" si="23"/>
        <v>0.65</v>
      </c>
      <c r="C37" s="283">
        <f t="shared" si="34"/>
        <v>1205</v>
      </c>
      <c r="D37" s="223"/>
      <c r="E37" s="167">
        <f t="shared" si="24"/>
        <v>0.43550000000000005</v>
      </c>
      <c r="F37" s="20">
        <f t="shared" si="25"/>
        <v>7.1857500000000005</v>
      </c>
      <c r="G37" s="170">
        <f t="shared" si="26"/>
        <v>0.43550000000000005</v>
      </c>
      <c r="H37" s="20">
        <f t="shared" si="27"/>
        <v>7.1857500000000005</v>
      </c>
      <c r="I37" s="20">
        <f t="shared" si="28"/>
        <v>4.7905000000000006</v>
      </c>
      <c r="J37" s="112"/>
      <c r="K37" s="20">
        <f t="shared" si="29"/>
        <v>4.7905000000000006</v>
      </c>
      <c r="L37" s="20">
        <f t="shared" si="30"/>
        <v>2.8307500000000005</v>
      </c>
      <c r="M37" s="112"/>
      <c r="N37" s="20">
        <f t="shared" si="31"/>
        <v>2.8307500000000005</v>
      </c>
      <c r="O37" s="20">
        <f t="shared" si="32"/>
        <v>2.6130000000000004</v>
      </c>
      <c r="P37" s="112"/>
      <c r="Q37" s="120">
        <f t="shared" si="33"/>
        <v>2.6130000000000004</v>
      </c>
      <c r="R37" s="2"/>
      <c r="S37" s="2"/>
      <c r="T37" s="2"/>
      <c r="U37" s="2"/>
      <c r="V37" s="2"/>
      <c r="W37" s="2"/>
      <c r="X37" s="2"/>
      <c r="Y37" s="2"/>
    </row>
    <row r="38" spans="2:25" x14ac:dyDescent="0.2">
      <c r="B38" s="166">
        <f t="shared" si="23"/>
        <v>0.7</v>
      </c>
      <c r="C38" s="283">
        <f t="shared" si="34"/>
        <v>1295</v>
      </c>
      <c r="D38" s="223"/>
      <c r="E38" s="167">
        <f t="shared" si="24"/>
        <v>0.46899999999999997</v>
      </c>
      <c r="F38" s="20">
        <f t="shared" si="25"/>
        <v>7.7384999999999993</v>
      </c>
      <c r="G38" s="170">
        <f t="shared" si="26"/>
        <v>0.46899999999999997</v>
      </c>
      <c r="H38" s="20">
        <f t="shared" si="27"/>
        <v>7.7384999999999993</v>
      </c>
      <c r="I38" s="20">
        <f t="shared" si="28"/>
        <v>5.1589999999999998</v>
      </c>
      <c r="J38" s="112"/>
      <c r="K38" s="20">
        <f t="shared" si="29"/>
        <v>5.1589999999999998</v>
      </c>
      <c r="L38" s="20">
        <f t="shared" si="30"/>
        <v>3.0484999999999998</v>
      </c>
      <c r="M38" s="112"/>
      <c r="N38" s="20">
        <f t="shared" si="31"/>
        <v>3.0484999999999998</v>
      </c>
      <c r="O38" s="20">
        <f t="shared" si="32"/>
        <v>2.8140000000000001</v>
      </c>
      <c r="P38" s="112"/>
      <c r="Q38" s="120">
        <f t="shared" si="33"/>
        <v>2.8140000000000001</v>
      </c>
      <c r="R38" s="2"/>
      <c r="S38" s="2"/>
      <c r="T38" s="2"/>
      <c r="U38" s="2"/>
      <c r="V38" s="2"/>
      <c r="W38" s="2"/>
      <c r="X38" s="2"/>
      <c r="Y38" s="2"/>
    </row>
    <row r="39" spans="2:25" x14ac:dyDescent="0.2">
      <c r="B39" s="166">
        <f t="shared" si="23"/>
        <v>0.75</v>
      </c>
      <c r="C39" s="283">
        <f t="shared" si="34"/>
        <v>1390</v>
      </c>
      <c r="D39" s="223"/>
      <c r="E39" s="167">
        <f t="shared" si="24"/>
        <v>0.50250000000000006</v>
      </c>
      <c r="F39" s="20">
        <f t="shared" si="25"/>
        <v>8.2912500000000016</v>
      </c>
      <c r="G39" s="170">
        <f t="shared" si="26"/>
        <v>0.50250000000000006</v>
      </c>
      <c r="H39" s="20">
        <f t="shared" si="27"/>
        <v>8.2912500000000016</v>
      </c>
      <c r="I39" s="20">
        <f t="shared" si="28"/>
        <v>5.5275000000000007</v>
      </c>
      <c r="J39" s="112"/>
      <c r="K39" s="20">
        <f t="shared" si="29"/>
        <v>5.5275000000000007</v>
      </c>
      <c r="L39" s="20">
        <f t="shared" si="30"/>
        <v>3.2662500000000003</v>
      </c>
      <c r="M39" s="112"/>
      <c r="N39" s="20">
        <f t="shared" si="31"/>
        <v>3.2662500000000003</v>
      </c>
      <c r="O39" s="20">
        <f t="shared" si="32"/>
        <v>3.0150000000000006</v>
      </c>
      <c r="P39" s="112"/>
      <c r="Q39" s="120">
        <f t="shared" si="33"/>
        <v>3.0150000000000006</v>
      </c>
      <c r="R39" s="2"/>
      <c r="S39" s="2"/>
      <c r="T39" s="2"/>
      <c r="U39" s="2"/>
      <c r="V39" s="2"/>
      <c r="W39" s="2"/>
      <c r="X39" s="2"/>
      <c r="Y39" s="2"/>
    </row>
    <row r="40" spans="2:25" x14ac:dyDescent="0.2">
      <c r="B40" s="166">
        <f t="shared" si="23"/>
        <v>0.8</v>
      </c>
      <c r="C40" s="283">
        <f t="shared" si="34"/>
        <v>1480</v>
      </c>
      <c r="D40" s="223"/>
      <c r="E40" s="167">
        <f t="shared" si="24"/>
        <v>0.53600000000000003</v>
      </c>
      <c r="F40" s="20">
        <f t="shared" si="25"/>
        <v>8.8440000000000012</v>
      </c>
      <c r="G40" s="170">
        <f t="shared" si="26"/>
        <v>0.53600000000000003</v>
      </c>
      <c r="H40" s="20">
        <f t="shared" si="27"/>
        <v>8.8440000000000012</v>
      </c>
      <c r="I40" s="20">
        <f t="shared" si="28"/>
        <v>5.8960000000000008</v>
      </c>
      <c r="J40" s="112"/>
      <c r="K40" s="20">
        <f t="shared" si="29"/>
        <v>5.8960000000000008</v>
      </c>
      <c r="L40" s="20">
        <f t="shared" si="30"/>
        <v>3.484</v>
      </c>
      <c r="M40" s="112"/>
      <c r="N40" s="20">
        <f t="shared" si="31"/>
        <v>3.484</v>
      </c>
      <c r="O40" s="20">
        <f t="shared" si="32"/>
        <v>3.2160000000000002</v>
      </c>
      <c r="P40" s="112"/>
      <c r="Q40" s="120">
        <f t="shared" si="33"/>
        <v>3.2160000000000002</v>
      </c>
      <c r="R40" s="2"/>
      <c r="S40" s="2"/>
      <c r="T40" s="2"/>
      <c r="U40" s="2"/>
      <c r="V40" s="2"/>
      <c r="W40" s="2"/>
      <c r="X40" s="2"/>
      <c r="Y40" s="2"/>
    </row>
    <row r="41" spans="2:25" x14ac:dyDescent="0.2">
      <c r="B41" s="166">
        <f t="shared" si="23"/>
        <v>0.85</v>
      </c>
      <c r="C41" s="283">
        <f t="shared" si="34"/>
        <v>1575</v>
      </c>
      <c r="D41" s="223"/>
      <c r="E41" s="167">
        <f t="shared" si="24"/>
        <v>0.56950000000000001</v>
      </c>
      <c r="F41" s="20">
        <f t="shared" si="25"/>
        <v>9.3967500000000008</v>
      </c>
      <c r="G41" s="170">
        <f t="shared" si="26"/>
        <v>0.56950000000000001</v>
      </c>
      <c r="H41" s="20">
        <f t="shared" si="27"/>
        <v>9.3967500000000008</v>
      </c>
      <c r="I41" s="20">
        <f t="shared" si="28"/>
        <v>6.2645</v>
      </c>
      <c r="J41" s="112"/>
      <c r="K41" s="20">
        <f t="shared" si="29"/>
        <v>6.2645</v>
      </c>
      <c r="L41" s="20">
        <f t="shared" si="30"/>
        <v>3.7017500000000001</v>
      </c>
      <c r="M41" s="112"/>
      <c r="N41" s="20">
        <f t="shared" si="31"/>
        <v>3.7017500000000001</v>
      </c>
      <c r="O41" s="20">
        <f t="shared" si="32"/>
        <v>3.4169999999999998</v>
      </c>
      <c r="P41" s="112"/>
      <c r="Q41" s="120">
        <f t="shared" si="33"/>
        <v>3.4169999999999998</v>
      </c>
      <c r="R41" s="2"/>
      <c r="S41" s="2"/>
      <c r="T41" s="2"/>
      <c r="U41" s="2"/>
      <c r="V41" s="2"/>
      <c r="W41" s="2"/>
      <c r="X41" s="2"/>
      <c r="Y41" s="2"/>
    </row>
    <row r="42" spans="2:25" ht="13.5" thickBot="1" x14ac:dyDescent="0.25">
      <c r="B42" s="168">
        <f t="shared" si="23"/>
        <v>0.9</v>
      </c>
      <c r="C42" s="284">
        <f t="shared" si="34"/>
        <v>1665</v>
      </c>
      <c r="D42" s="222"/>
      <c r="E42" s="66">
        <f t="shared" si="24"/>
        <v>0.60300000000000009</v>
      </c>
      <c r="F42" s="21">
        <f t="shared" si="25"/>
        <v>9.9495000000000022</v>
      </c>
      <c r="G42" s="171">
        <f t="shared" si="26"/>
        <v>0.60300000000000009</v>
      </c>
      <c r="H42" s="21">
        <f t="shared" si="27"/>
        <v>9.9495000000000022</v>
      </c>
      <c r="I42" s="21">
        <f t="shared" si="28"/>
        <v>6.6330000000000009</v>
      </c>
      <c r="J42" s="113"/>
      <c r="K42" s="21">
        <f t="shared" si="29"/>
        <v>6.6330000000000009</v>
      </c>
      <c r="L42" s="21">
        <f t="shared" si="30"/>
        <v>3.9195000000000007</v>
      </c>
      <c r="M42" s="113"/>
      <c r="N42" s="21">
        <f t="shared" si="31"/>
        <v>3.9195000000000007</v>
      </c>
      <c r="O42" s="21">
        <f t="shared" si="32"/>
        <v>3.6180000000000003</v>
      </c>
      <c r="P42" s="113"/>
      <c r="Q42" s="18">
        <f t="shared" si="33"/>
        <v>3.6180000000000003</v>
      </c>
      <c r="R42" s="2"/>
      <c r="S42" s="2"/>
      <c r="T42" s="2"/>
      <c r="U42" s="2"/>
      <c r="V42" s="2"/>
      <c r="W42" s="2"/>
      <c r="X42" s="2"/>
      <c r="Y42" s="2"/>
    </row>
    <row r="43" spans="2:25" x14ac:dyDescent="0.2">
      <c r="B43" s="2"/>
      <c r="C43" s="2"/>
      <c r="D43" s="2"/>
      <c r="E43" s="2"/>
      <c r="F43" s="2"/>
      <c r="G43" s="2"/>
      <c r="H43" s="2"/>
      <c r="I43" s="2"/>
      <c r="J43" s="2"/>
      <c r="K43" s="2"/>
      <c r="L43" s="2"/>
      <c r="M43" s="2"/>
      <c r="N43" s="2"/>
      <c r="O43" s="2"/>
      <c r="P43" s="2"/>
      <c r="Q43" s="2"/>
      <c r="R43" s="2"/>
      <c r="S43" s="2"/>
      <c r="T43" s="2"/>
      <c r="U43" s="2"/>
      <c r="V43" s="2"/>
      <c r="W43" s="2"/>
      <c r="X43" s="2"/>
      <c r="Y43" s="2"/>
    </row>
    <row r="44" spans="2:25" x14ac:dyDescent="0.2">
      <c r="B44" s="2"/>
      <c r="C44" s="2"/>
      <c r="D44" s="2"/>
      <c r="E44" s="2"/>
      <c r="F44" s="2"/>
      <c r="G44" s="2"/>
      <c r="I44" s="8"/>
      <c r="J44" s="2"/>
      <c r="K44" s="2"/>
      <c r="L44" s="2"/>
      <c r="M44" s="8"/>
      <c r="N44" s="2"/>
      <c r="O44" s="2"/>
      <c r="P44" s="2"/>
      <c r="Q44" s="6"/>
      <c r="R44" s="6"/>
      <c r="S44" s="2"/>
      <c r="T44" s="2"/>
      <c r="U44" s="2"/>
      <c r="V44" s="2"/>
      <c r="W44" s="2"/>
      <c r="X44" s="2"/>
      <c r="Y44" s="2"/>
    </row>
    <row r="45" spans="2:25" x14ac:dyDescent="0.2">
      <c r="B45" s="2"/>
      <c r="C45" s="2"/>
      <c r="D45" s="2"/>
      <c r="E45" s="2"/>
      <c r="F45" s="2"/>
      <c r="G45" s="2"/>
      <c r="H45" s="56"/>
      <c r="I45" s="201"/>
      <c r="J45" s="201"/>
      <c r="K45" s="201"/>
      <c r="L45" s="201"/>
      <c r="M45" s="201"/>
      <c r="N45" s="201"/>
      <c r="O45" s="201"/>
      <c r="P45" s="201"/>
      <c r="Q45" s="201"/>
      <c r="R45" s="201"/>
      <c r="S45" s="2"/>
      <c r="T45" s="2"/>
      <c r="U45" s="2"/>
      <c r="V45" s="2"/>
      <c r="W45" s="2"/>
      <c r="X45" s="2"/>
      <c r="Y45" s="2"/>
    </row>
    <row r="46" spans="2:25" x14ac:dyDescent="0.2">
      <c r="B46" s="8" t="s">
        <v>51</v>
      </c>
      <c r="C46" s="8"/>
      <c r="D46" s="8"/>
      <c r="E46" s="2">
        <f>I4*0.95</f>
        <v>42.75</v>
      </c>
      <c r="F46" s="2">
        <f>I4*1.05</f>
        <v>47.25</v>
      </c>
      <c r="G46" s="8" t="s">
        <v>50</v>
      </c>
      <c r="H46" s="201"/>
      <c r="I46" s="201"/>
      <c r="J46" s="201"/>
      <c r="K46" s="201"/>
      <c r="L46" s="201"/>
      <c r="M46" s="201"/>
      <c r="N46" s="201"/>
      <c r="O46" s="201"/>
      <c r="P46" s="201"/>
      <c r="Q46" s="201"/>
      <c r="R46" s="201"/>
      <c r="S46" s="2"/>
      <c r="T46" s="2"/>
      <c r="U46" s="2"/>
      <c r="V46" s="2"/>
      <c r="W46" s="2"/>
      <c r="X46" s="2"/>
      <c r="Y46" s="2"/>
    </row>
    <row r="47" spans="2:25" x14ac:dyDescent="0.2">
      <c r="B47" s="2"/>
      <c r="C47" s="2"/>
      <c r="D47" s="2"/>
      <c r="E47" s="2"/>
      <c r="F47" s="2"/>
      <c r="G47" s="2"/>
      <c r="H47" s="201"/>
      <c r="I47" s="201"/>
      <c r="J47" s="201"/>
      <c r="K47" s="201"/>
      <c r="L47" s="201"/>
      <c r="M47" s="201"/>
      <c r="N47" s="201"/>
      <c r="O47" s="201"/>
      <c r="P47" s="201"/>
      <c r="Q47" s="201"/>
      <c r="R47" s="201"/>
      <c r="S47" s="2"/>
      <c r="T47" s="2"/>
      <c r="U47" s="2"/>
      <c r="V47" s="2"/>
      <c r="W47" s="2"/>
      <c r="X47" s="2"/>
      <c r="Y47" s="2"/>
    </row>
    <row r="48" spans="2:25" x14ac:dyDescent="0.2">
      <c r="B48" s="2"/>
      <c r="C48" s="2"/>
      <c r="D48" s="2"/>
      <c r="E48" s="2"/>
      <c r="F48" s="2"/>
      <c r="G48" s="2"/>
      <c r="H48" s="201"/>
      <c r="I48" s="201"/>
      <c r="J48" s="201"/>
      <c r="K48" s="201"/>
      <c r="L48" s="201"/>
      <c r="M48" s="201"/>
      <c r="N48" s="201"/>
      <c r="O48" s="201"/>
      <c r="P48" s="201"/>
      <c r="Q48" s="201"/>
      <c r="R48" s="201"/>
      <c r="S48" s="2"/>
      <c r="T48" s="2"/>
      <c r="U48" s="2"/>
      <c r="V48" s="2"/>
      <c r="W48" s="2"/>
      <c r="X48" s="2"/>
      <c r="Y48" s="2"/>
    </row>
    <row r="49" spans="2:25" x14ac:dyDescent="0.2">
      <c r="B49" s="2"/>
      <c r="C49" s="2"/>
      <c r="D49" s="2"/>
      <c r="E49" s="2"/>
      <c r="F49" s="2"/>
      <c r="G49" s="2"/>
      <c r="H49" s="201"/>
      <c r="I49" s="201"/>
      <c r="J49" s="201"/>
      <c r="K49" s="201"/>
      <c r="L49" s="201"/>
      <c r="M49" s="201"/>
      <c r="N49" s="201"/>
      <c r="O49" s="201"/>
      <c r="P49" s="201"/>
      <c r="Q49" s="201"/>
      <c r="R49" s="201"/>
      <c r="S49" s="2"/>
      <c r="T49" s="2"/>
      <c r="U49" s="2"/>
      <c r="V49" s="2"/>
      <c r="W49" s="2"/>
      <c r="X49" s="2"/>
      <c r="Y49" s="2"/>
    </row>
    <row r="50" spans="2:25" x14ac:dyDescent="0.2">
      <c r="B50" s="2"/>
      <c r="C50" s="2"/>
      <c r="D50" s="2"/>
      <c r="E50" s="2"/>
      <c r="F50" s="2"/>
      <c r="G50" s="2"/>
      <c r="H50" s="201"/>
      <c r="I50" s="201"/>
      <c r="J50" s="201"/>
      <c r="K50" s="201"/>
      <c r="L50" s="201"/>
      <c r="M50" s="201"/>
      <c r="N50" s="201"/>
      <c r="O50" s="201"/>
      <c r="P50" s="201"/>
      <c r="Q50" s="201"/>
      <c r="R50" s="201"/>
      <c r="S50" s="2"/>
      <c r="T50" s="2"/>
      <c r="U50" s="2"/>
      <c r="V50" s="2"/>
      <c r="W50" s="2"/>
      <c r="X50" s="2"/>
      <c r="Y50" s="2"/>
    </row>
    <row r="51" spans="2:25" x14ac:dyDescent="0.2">
      <c r="B51" s="2"/>
      <c r="C51" s="2"/>
      <c r="D51" s="2"/>
      <c r="E51" s="2"/>
      <c r="F51" s="2"/>
      <c r="G51" s="2"/>
      <c r="H51" s="201"/>
      <c r="I51" s="201"/>
      <c r="J51" s="201"/>
      <c r="K51" s="201"/>
      <c r="L51" s="201"/>
      <c r="M51" s="201"/>
      <c r="N51" s="201"/>
      <c r="O51" s="201"/>
      <c r="P51" s="201"/>
      <c r="Q51" s="201"/>
      <c r="R51" s="201"/>
      <c r="S51" s="2"/>
      <c r="T51" s="2"/>
      <c r="U51" s="2"/>
      <c r="V51" s="2"/>
      <c r="W51" s="2"/>
      <c r="X51" s="2"/>
      <c r="Y51" s="2"/>
    </row>
  </sheetData>
  <mergeCells count="34">
    <mergeCell ref="Y7:Y10"/>
    <mergeCell ref="B8:E8"/>
    <mergeCell ref="G8:H8"/>
    <mergeCell ref="M1:Y4"/>
    <mergeCell ref="B6:E6"/>
    <mergeCell ref="F6:J6"/>
    <mergeCell ref="K6:O6"/>
    <mergeCell ref="P6:T6"/>
    <mergeCell ref="U6:Y6"/>
    <mergeCell ref="N7:N10"/>
    <mergeCell ref="V8:W8"/>
    <mergeCell ref="L28:N28"/>
    <mergeCell ref="O28:Q28"/>
    <mergeCell ref="B28:E28"/>
    <mergeCell ref="F28:H28"/>
    <mergeCell ref="I28:K28"/>
    <mergeCell ref="S7:S10"/>
    <mergeCell ref="B9:E9"/>
    <mergeCell ref="G9:H9"/>
    <mergeCell ref="L9:M9"/>
    <mergeCell ref="Q9:R9"/>
    <mergeCell ref="O7:O10"/>
    <mergeCell ref="Q7:R7"/>
    <mergeCell ref="Q8:R8"/>
    <mergeCell ref="T7:T10"/>
    <mergeCell ref="V7:W7"/>
    <mergeCell ref="X7:X10"/>
    <mergeCell ref="V9:W9"/>
    <mergeCell ref="B7:E7"/>
    <mergeCell ref="G7:H7"/>
    <mergeCell ref="I7:I10"/>
    <mergeCell ref="J7:J10"/>
    <mergeCell ref="L7:M7"/>
    <mergeCell ref="L8:M8"/>
  </mergeCells>
  <conditionalFormatting sqref="S11:T23 I11:J23 N11:O23 X11:Y23">
    <cfRule type="cellIs" dxfId="64" priority="4" stopIfTrue="1" operator="between">
      <formula>$R$5</formula>
      <formula>$V$5</formula>
    </cfRule>
  </conditionalFormatting>
  <conditionalFormatting sqref="H5:V5 E4:G5">
    <cfRule type="cellIs" dxfId="63" priority="3" stopIfTrue="1" operator="between">
      <formula>$R$5</formula>
      <formula>$V$5</formula>
    </cfRule>
  </conditionalFormatting>
  <conditionalFormatting sqref="I4">
    <cfRule type="expression" dxfId="62" priority="2" stopIfTrue="1">
      <formula>"&gt;0.95*$H$4"</formula>
    </cfRule>
  </conditionalFormatting>
  <conditionalFormatting sqref="F11:H23 K11:M23 P11:R23 U11:W23">
    <cfRule type="cellIs" dxfId="61" priority="1" stopIfTrue="1" operator="between">
      <formula>$E$46</formula>
      <formula>$F$46</formula>
    </cfRule>
  </conditionalFormatting>
  <printOptions horizontalCentered="1" verticalCentered="1"/>
  <pageMargins left="0.47244094488188981" right="0.47244094488188981" top="0.59055118110236227" bottom="0.82677165354330717" header="0.51181102362204722" footer="0.47244094488188981"/>
  <pageSetup paperSize="9" scale="79" orientation="landscape" r:id="rId1"/>
  <headerFooter alignWithMargins="0">
    <oddFooter>&amp;RPIB June 2015 Version 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W47"/>
  <sheetViews>
    <sheetView topLeftCell="B1" zoomScaleNormal="100" workbookViewId="0"/>
  </sheetViews>
  <sheetFormatPr defaultRowHeight="12.75" x14ac:dyDescent="0.2"/>
  <cols>
    <col min="1" max="1" width="2.5703125" style="129" customWidth="1"/>
    <col min="2" max="3" width="14.5703125" style="129" customWidth="1"/>
    <col min="4" max="23" width="6.5703125" style="129" customWidth="1"/>
    <col min="24" max="16384" width="9.140625" style="129"/>
  </cols>
  <sheetData>
    <row r="1" spans="2:23" ht="20.100000000000001" customHeight="1" x14ac:dyDescent="0.25">
      <c r="B1" s="1" t="s">
        <v>0</v>
      </c>
      <c r="C1" s="1"/>
      <c r="D1" s="2"/>
      <c r="E1" s="2"/>
      <c r="F1" s="2"/>
      <c r="G1" s="2"/>
      <c r="H1" s="2"/>
      <c r="I1" s="2"/>
      <c r="J1" s="2"/>
      <c r="K1" s="2"/>
      <c r="L1" s="2"/>
      <c r="M1" s="2"/>
      <c r="N1" s="2"/>
      <c r="O1" s="2"/>
      <c r="P1" s="2"/>
      <c r="Q1" s="2"/>
      <c r="R1" s="2"/>
      <c r="S1" s="2"/>
      <c r="T1" s="2"/>
      <c r="U1" s="2"/>
      <c r="V1" s="2"/>
      <c r="W1" s="2"/>
    </row>
    <row r="2" spans="2:23" ht="20.100000000000001" customHeight="1" x14ac:dyDescent="0.25">
      <c r="B2" s="75" t="s">
        <v>103</v>
      </c>
      <c r="C2" s="75"/>
      <c r="F2" s="3" t="s">
        <v>30</v>
      </c>
      <c r="G2" s="3"/>
      <c r="H2" s="3"/>
      <c r="I2" s="3"/>
      <c r="J2" s="3"/>
      <c r="K2" s="3"/>
      <c r="L2" s="2"/>
      <c r="M2" s="2"/>
      <c r="N2" s="2"/>
      <c r="O2" s="2"/>
      <c r="P2" s="2"/>
      <c r="Q2" s="2"/>
      <c r="R2" s="2"/>
      <c r="S2" s="2"/>
      <c r="T2" s="2"/>
      <c r="U2" s="2"/>
      <c r="V2" s="2"/>
      <c r="W2" s="2"/>
    </row>
    <row r="3" spans="2:23" ht="20.100000000000001" customHeight="1" x14ac:dyDescent="0.2">
      <c r="B3" s="3"/>
      <c r="C3" s="3"/>
      <c r="D3" s="2"/>
      <c r="E3" s="2"/>
      <c r="F3" s="2"/>
      <c r="G3" s="2"/>
      <c r="H3" s="2"/>
      <c r="I3" s="2"/>
      <c r="J3" s="2"/>
      <c r="K3" s="2"/>
      <c r="L3" s="2"/>
      <c r="M3" s="2"/>
      <c r="N3" s="2"/>
      <c r="O3" s="2"/>
      <c r="P3" s="2"/>
      <c r="Q3" s="2"/>
      <c r="R3" s="2"/>
      <c r="S3" s="2"/>
      <c r="T3" s="2"/>
      <c r="U3" s="2"/>
      <c r="V3" s="2"/>
      <c r="W3" s="2"/>
    </row>
    <row r="4" spans="2:23" ht="20.100000000000001" customHeight="1" x14ac:dyDescent="0.25">
      <c r="B4" s="1"/>
      <c r="C4" s="1"/>
      <c r="D4" s="5"/>
      <c r="E4" s="24"/>
      <c r="F4" s="24" t="s">
        <v>27</v>
      </c>
      <c r="G4" s="3"/>
      <c r="H4" s="3">
        <v>30</v>
      </c>
      <c r="I4" s="3" t="s">
        <v>50</v>
      </c>
      <c r="K4" s="3"/>
      <c r="L4" s="3"/>
      <c r="M4" s="24"/>
      <c r="N4" s="24"/>
      <c r="O4" s="5"/>
      <c r="P4" s="10"/>
      <c r="Q4" s="10"/>
      <c r="R4" s="10"/>
      <c r="S4" s="10"/>
      <c r="T4" s="10"/>
      <c r="U4" s="11"/>
      <c r="V4" s="11"/>
      <c r="W4" s="6"/>
    </row>
    <row r="5" spans="2:23" ht="20.100000000000001" customHeight="1" thickBot="1" x14ac:dyDescent="0.25">
      <c r="B5" s="6"/>
      <c r="C5" s="6"/>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391"/>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392"/>
      <c r="D7" s="36">
        <f>Speeds!D30</f>
        <v>23</v>
      </c>
      <c r="E7" s="358" t="s">
        <v>21</v>
      </c>
      <c r="F7" s="409"/>
      <c r="G7" s="387" t="s">
        <v>22</v>
      </c>
      <c r="H7" s="381" t="s">
        <v>23</v>
      </c>
      <c r="I7" s="19">
        <f>Speeds!D33</f>
        <v>20</v>
      </c>
      <c r="J7" s="358" t="s">
        <v>21</v>
      </c>
      <c r="K7" s="409"/>
      <c r="L7" s="365" t="s">
        <v>22</v>
      </c>
      <c r="M7" s="355" t="s">
        <v>23</v>
      </c>
      <c r="N7" s="9">
        <f>Speeds!D36</f>
        <v>18</v>
      </c>
      <c r="O7" s="358" t="s">
        <v>21</v>
      </c>
      <c r="P7" s="409"/>
      <c r="Q7" s="365" t="s">
        <v>22</v>
      </c>
      <c r="R7" s="355" t="s">
        <v>23</v>
      </c>
      <c r="S7" s="9">
        <f>Speeds!D39</f>
        <v>19</v>
      </c>
      <c r="T7" s="358" t="s">
        <v>21</v>
      </c>
      <c r="U7" s="409"/>
      <c r="V7" s="365" t="s">
        <v>22</v>
      </c>
      <c r="W7" s="355" t="s">
        <v>23</v>
      </c>
    </row>
    <row r="8" spans="2:23" ht="20.100000000000001" customHeight="1" x14ac:dyDescent="0.2">
      <c r="B8" s="384" t="s">
        <v>3</v>
      </c>
      <c r="C8" s="392"/>
      <c r="D8" s="209">
        <f>Speeds!D31</f>
        <v>18.5</v>
      </c>
      <c r="E8" s="385" t="s">
        <v>21</v>
      </c>
      <c r="F8" s="413"/>
      <c r="G8" s="414"/>
      <c r="H8" s="407"/>
      <c r="I8" s="19">
        <f>Speeds!D34</f>
        <v>14</v>
      </c>
      <c r="J8" s="367" t="s">
        <v>21</v>
      </c>
      <c r="K8" s="402"/>
      <c r="L8" s="410"/>
      <c r="M8" s="411"/>
      <c r="N8" s="9">
        <f>Speeds!D37</f>
        <v>10.5</v>
      </c>
      <c r="O8" s="367" t="s">
        <v>21</v>
      </c>
      <c r="P8" s="402"/>
      <c r="Q8" s="410"/>
      <c r="R8" s="411"/>
      <c r="S8" s="9">
        <f>Speeds!D40</f>
        <v>7.5</v>
      </c>
      <c r="T8" s="367" t="s">
        <v>21</v>
      </c>
      <c r="U8" s="402"/>
      <c r="V8" s="410"/>
      <c r="W8" s="411"/>
    </row>
    <row r="9" spans="2:23" ht="30" customHeight="1" thickBot="1" x14ac:dyDescent="0.25">
      <c r="B9" s="173" t="s">
        <v>20</v>
      </c>
      <c r="C9" s="257" t="s">
        <v>105</v>
      </c>
      <c r="D9" s="65" t="s">
        <v>62</v>
      </c>
      <c r="E9" s="65" t="s">
        <v>63</v>
      </c>
      <c r="F9" s="65" t="s">
        <v>64</v>
      </c>
      <c r="G9" s="414"/>
      <c r="H9" s="408"/>
      <c r="I9" s="65" t="s">
        <v>62</v>
      </c>
      <c r="J9" s="65" t="s">
        <v>63</v>
      </c>
      <c r="K9" s="65" t="s">
        <v>64</v>
      </c>
      <c r="L9" s="410"/>
      <c r="M9" s="412"/>
      <c r="N9" s="65" t="s">
        <v>62</v>
      </c>
      <c r="O9" s="65" t="s">
        <v>63</v>
      </c>
      <c r="P9" s="65" t="s">
        <v>64</v>
      </c>
      <c r="Q9" s="410"/>
      <c r="R9" s="412"/>
      <c r="S9" s="65" t="s">
        <v>62</v>
      </c>
      <c r="T9" s="65" t="s">
        <v>63</v>
      </c>
      <c r="U9" s="65" t="s">
        <v>64</v>
      </c>
      <c r="V9" s="410"/>
      <c r="W9" s="412"/>
    </row>
    <row r="10" spans="2:23" s="205" customFormat="1" ht="20.100000000000001" customHeight="1" x14ac:dyDescent="0.2">
      <c r="B10" s="174">
        <v>0.2</v>
      </c>
      <c r="C10" s="256">
        <f>MROUND(B10*1852,5)</f>
        <v>370</v>
      </c>
      <c r="D10" s="92">
        <f t="shared" ref="D10:D22" si="0">(G10+H10)*2+0.05*($D$7+$D$8)</f>
        <v>18.675000000000001</v>
      </c>
      <c r="E10" s="214">
        <f t="shared" ref="E10:E22" si="1">(G10+H10)*3</f>
        <v>24.900000000000002</v>
      </c>
      <c r="F10" s="214">
        <f t="shared" ref="F10:F22" si="2">(G10+H10)*4</f>
        <v>33.200000000000003</v>
      </c>
      <c r="G10" s="214">
        <f t="shared" ref="G10:G22" si="3">B10*$D$7</f>
        <v>4.6000000000000005</v>
      </c>
      <c r="H10" s="215">
        <f t="shared" ref="H10:H22" si="4">B10*$D$8</f>
        <v>3.7</v>
      </c>
      <c r="I10" s="92">
        <f t="shared" ref="I10:I22" si="5">(L10+M10)*2+0.05*($I$7+$I$8)</f>
        <v>15.3</v>
      </c>
      <c r="J10" s="214">
        <f t="shared" ref="J10:J22" si="6">(L10+M10)*3</f>
        <v>20.400000000000002</v>
      </c>
      <c r="K10" s="214">
        <f t="shared" ref="K10:K22" si="7">(L10+M10)*4</f>
        <v>27.200000000000003</v>
      </c>
      <c r="L10" s="214">
        <f t="shared" ref="L10:L22" si="8">B10*$I$7</f>
        <v>4</v>
      </c>
      <c r="M10" s="215">
        <f t="shared" ref="M10:M22" si="9">B10*$I$8</f>
        <v>2.8000000000000003</v>
      </c>
      <c r="N10" s="92">
        <f t="shared" ref="N10:N22" si="10">(Q10+R10)*2+0.05*($N$7+$N$8)</f>
        <v>12.825000000000001</v>
      </c>
      <c r="O10" s="214">
        <f t="shared" ref="O10:O22" si="11">(Q10+R10)*3</f>
        <v>17.100000000000001</v>
      </c>
      <c r="P10" s="214">
        <f t="shared" ref="P10:P22" si="12">(Q10+R10)*4</f>
        <v>22.8</v>
      </c>
      <c r="Q10" s="214">
        <f t="shared" ref="Q10:Q22" si="13">B10*$N$7</f>
        <v>3.6</v>
      </c>
      <c r="R10" s="215">
        <f t="shared" ref="R10:R22" si="14">B10*$N$8</f>
        <v>2.1</v>
      </c>
      <c r="S10" s="92">
        <f t="shared" ref="S10:S22" si="15">(V10+W10)*2+0.05*($S$7+$S$8)</f>
        <v>11.925000000000001</v>
      </c>
      <c r="T10" s="214">
        <f t="shared" ref="T10:T21" si="16">(V10+W10)*3</f>
        <v>15.900000000000002</v>
      </c>
      <c r="U10" s="214">
        <f t="shared" ref="U10:U21" si="17">(V10+W10)*4</f>
        <v>21.200000000000003</v>
      </c>
      <c r="V10" s="213">
        <f t="shared" ref="V10:V22" si="18">B10*$S$7</f>
        <v>3.8000000000000003</v>
      </c>
      <c r="W10" s="43">
        <f t="shared" ref="W10:W22" si="19">B10*$S$8</f>
        <v>1.5</v>
      </c>
    </row>
    <row r="11" spans="2:23" s="205" customFormat="1" ht="20.100000000000001" customHeight="1" x14ac:dyDescent="0.2">
      <c r="B11" s="220">
        <v>0.25</v>
      </c>
      <c r="C11" s="255">
        <f t="shared" ref="C11:C22" si="20">MROUND(B11*1852,5)</f>
        <v>465</v>
      </c>
      <c r="D11" s="44">
        <f t="shared" si="0"/>
        <v>22.824999999999999</v>
      </c>
      <c r="E11" s="45">
        <f t="shared" si="1"/>
        <v>31.125</v>
      </c>
      <c r="F11" s="45">
        <f t="shared" si="2"/>
        <v>41.5</v>
      </c>
      <c r="G11" s="45">
        <f t="shared" si="3"/>
        <v>5.75</v>
      </c>
      <c r="H11" s="46">
        <f t="shared" si="4"/>
        <v>4.625</v>
      </c>
      <c r="I11" s="44">
        <f t="shared" si="5"/>
        <v>18.7</v>
      </c>
      <c r="J11" s="45">
        <f t="shared" si="6"/>
        <v>25.5</v>
      </c>
      <c r="K11" s="45">
        <f t="shared" si="7"/>
        <v>34</v>
      </c>
      <c r="L11" s="45">
        <f t="shared" si="8"/>
        <v>5</v>
      </c>
      <c r="M11" s="46">
        <f t="shared" si="9"/>
        <v>3.5</v>
      </c>
      <c r="N11" s="44">
        <f t="shared" si="10"/>
        <v>15.675000000000001</v>
      </c>
      <c r="O11" s="45">
        <f t="shared" si="11"/>
        <v>21.375</v>
      </c>
      <c r="P11" s="45">
        <f t="shared" si="12"/>
        <v>28.5</v>
      </c>
      <c r="Q11" s="45">
        <f t="shared" si="13"/>
        <v>4.5</v>
      </c>
      <c r="R11" s="46">
        <f t="shared" si="14"/>
        <v>2.625</v>
      </c>
      <c r="S11" s="44">
        <f t="shared" si="15"/>
        <v>14.574999999999999</v>
      </c>
      <c r="T11" s="45">
        <f t="shared" si="16"/>
        <v>19.875</v>
      </c>
      <c r="U11" s="45">
        <f t="shared" si="17"/>
        <v>26.5</v>
      </c>
      <c r="V11" s="47">
        <f t="shared" si="18"/>
        <v>4.75</v>
      </c>
      <c r="W11" s="48">
        <f t="shared" si="19"/>
        <v>1.875</v>
      </c>
    </row>
    <row r="12" spans="2:23" s="205" customFormat="1" ht="20.100000000000001" customHeight="1" x14ac:dyDescent="0.2">
      <c r="B12" s="175">
        <v>0.3</v>
      </c>
      <c r="C12" s="254">
        <f t="shared" si="20"/>
        <v>555</v>
      </c>
      <c r="D12" s="96">
        <f t="shared" si="0"/>
        <v>26.974999999999998</v>
      </c>
      <c r="E12" s="97">
        <f t="shared" si="1"/>
        <v>37.349999999999994</v>
      </c>
      <c r="F12" s="97">
        <f t="shared" si="2"/>
        <v>49.8</v>
      </c>
      <c r="G12" s="97">
        <f t="shared" si="3"/>
        <v>6.8999999999999995</v>
      </c>
      <c r="H12" s="98">
        <f t="shared" si="4"/>
        <v>5.55</v>
      </c>
      <c r="I12" s="96">
        <f t="shared" si="5"/>
        <v>22.099999999999998</v>
      </c>
      <c r="J12" s="97">
        <f t="shared" si="6"/>
        <v>30.599999999999998</v>
      </c>
      <c r="K12" s="97">
        <f t="shared" si="7"/>
        <v>40.799999999999997</v>
      </c>
      <c r="L12" s="97">
        <f t="shared" si="8"/>
        <v>6</v>
      </c>
      <c r="M12" s="98">
        <f t="shared" si="9"/>
        <v>4.2</v>
      </c>
      <c r="N12" s="96">
        <f t="shared" si="10"/>
        <v>18.524999999999999</v>
      </c>
      <c r="O12" s="97">
        <f t="shared" si="11"/>
        <v>25.65</v>
      </c>
      <c r="P12" s="97">
        <f t="shared" si="12"/>
        <v>34.199999999999996</v>
      </c>
      <c r="Q12" s="97">
        <f t="shared" si="13"/>
        <v>5.3999999999999995</v>
      </c>
      <c r="R12" s="98">
        <f t="shared" si="14"/>
        <v>3.15</v>
      </c>
      <c r="S12" s="96">
        <f t="shared" si="15"/>
        <v>17.225000000000001</v>
      </c>
      <c r="T12" s="97">
        <f t="shared" si="16"/>
        <v>23.85</v>
      </c>
      <c r="U12" s="97">
        <f t="shared" si="17"/>
        <v>31.8</v>
      </c>
      <c r="V12" s="55">
        <f t="shared" si="18"/>
        <v>5.7</v>
      </c>
      <c r="W12" s="48">
        <f t="shared" si="19"/>
        <v>2.25</v>
      </c>
    </row>
    <row r="13" spans="2:23" s="205" customFormat="1" ht="20.100000000000001" customHeight="1" x14ac:dyDescent="0.2">
      <c r="B13" s="175">
        <v>0.35</v>
      </c>
      <c r="C13" s="254">
        <f t="shared" si="20"/>
        <v>650</v>
      </c>
      <c r="D13" s="44">
        <f t="shared" si="0"/>
        <v>31.124999999999996</v>
      </c>
      <c r="E13" s="45">
        <f t="shared" si="1"/>
        <v>43.574999999999996</v>
      </c>
      <c r="F13" s="45">
        <f t="shared" si="2"/>
        <v>58.099999999999994</v>
      </c>
      <c r="G13" s="45">
        <f t="shared" si="3"/>
        <v>8.0499999999999989</v>
      </c>
      <c r="H13" s="46">
        <f t="shared" si="4"/>
        <v>6.4749999999999996</v>
      </c>
      <c r="I13" s="44">
        <f t="shared" si="5"/>
        <v>25.499999999999996</v>
      </c>
      <c r="J13" s="45">
        <f t="shared" si="6"/>
        <v>35.699999999999996</v>
      </c>
      <c r="K13" s="45">
        <f t="shared" si="7"/>
        <v>47.599999999999994</v>
      </c>
      <c r="L13" s="45">
        <f t="shared" si="8"/>
        <v>7</v>
      </c>
      <c r="M13" s="46">
        <f t="shared" si="9"/>
        <v>4.8999999999999995</v>
      </c>
      <c r="N13" s="44">
        <f t="shared" si="10"/>
        <v>21.375</v>
      </c>
      <c r="O13" s="45">
        <f t="shared" si="11"/>
        <v>29.924999999999997</v>
      </c>
      <c r="P13" s="45">
        <f t="shared" si="12"/>
        <v>39.9</v>
      </c>
      <c r="Q13" s="45">
        <f t="shared" si="13"/>
        <v>6.3</v>
      </c>
      <c r="R13" s="46">
        <f t="shared" si="14"/>
        <v>3.6749999999999998</v>
      </c>
      <c r="S13" s="44">
        <f t="shared" si="15"/>
        <v>19.874999999999996</v>
      </c>
      <c r="T13" s="45">
        <f t="shared" si="16"/>
        <v>27.824999999999996</v>
      </c>
      <c r="U13" s="45">
        <f t="shared" si="17"/>
        <v>37.099999999999994</v>
      </c>
      <c r="V13" s="47">
        <f t="shared" si="18"/>
        <v>6.6499999999999995</v>
      </c>
      <c r="W13" s="48">
        <f t="shared" si="19"/>
        <v>2.625</v>
      </c>
    </row>
    <row r="14" spans="2:23" s="205" customFormat="1" ht="20.100000000000001" customHeight="1" x14ac:dyDescent="0.2">
      <c r="B14" s="175">
        <v>0.4</v>
      </c>
      <c r="C14" s="254">
        <f t="shared" si="20"/>
        <v>740</v>
      </c>
      <c r="D14" s="96">
        <f t="shared" si="0"/>
        <v>35.275000000000006</v>
      </c>
      <c r="E14" s="97">
        <f t="shared" si="1"/>
        <v>49.800000000000004</v>
      </c>
      <c r="F14" s="97">
        <f t="shared" si="2"/>
        <v>66.400000000000006</v>
      </c>
      <c r="G14" s="97">
        <f t="shared" si="3"/>
        <v>9.2000000000000011</v>
      </c>
      <c r="H14" s="98">
        <f t="shared" si="4"/>
        <v>7.4</v>
      </c>
      <c r="I14" s="96">
        <f t="shared" si="5"/>
        <v>28.900000000000002</v>
      </c>
      <c r="J14" s="97">
        <f t="shared" si="6"/>
        <v>40.800000000000004</v>
      </c>
      <c r="K14" s="97">
        <f t="shared" si="7"/>
        <v>54.400000000000006</v>
      </c>
      <c r="L14" s="97">
        <f t="shared" si="8"/>
        <v>8</v>
      </c>
      <c r="M14" s="98">
        <f t="shared" si="9"/>
        <v>5.6000000000000005</v>
      </c>
      <c r="N14" s="96">
        <f t="shared" si="10"/>
        <v>24.225000000000001</v>
      </c>
      <c r="O14" s="97">
        <f t="shared" si="11"/>
        <v>34.200000000000003</v>
      </c>
      <c r="P14" s="97">
        <f t="shared" si="12"/>
        <v>45.6</v>
      </c>
      <c r="Q14" s="97">
        <f t="shared" si="13"/>
        <v>7.2</v>
      </c>
      <c r="R14" s="98">
        <f t="shared" si="14"/>
        <v>4.2</v>
      </c>
      <c r="S14" s="96">
        <f t="shared" si="15"/>
        <v>22.525000000000002</v>
      </c>
      <c r="T14" s="97">
        <f t="shared" si="16"/>
        <v>31.800000000000004</v>
      </c>
      <c r="U14" s="97">
        <f t="shared" si="17"/>
        <v>42.400000000000006</v>
      </c>
      <c r="V14" s="47">
        <f t="shared" si="18"/>
        <v>7.6000000000000005</v>
      </c>
      <c r="W14" s="48">
        <f t="shared" si="19"/>
        <v>3</v>
      </c>
    </row>
    <row r="15" spans="2:23" s="205" customFormat="1" ht="20.100000000000001" customHeight="1" x14ac:dyDescent="0.2">
      <c r="B15" s="175">
        <v>0.45</v>
      </c>
      <c r="C15" s="254">
        <f t="shared" si="20"/>
        <v>835</v>
      </c>
      <c r="D15" s="44">
        <f t="shared" si="0"/>
        <v>39.425000000000004</v>
      </c>
      <c r="E15" s="45">
        <f t="shared" si="1"/>
        <v>56.025000000000006</v>
      </c>
      <c r="F15" s="45">
        <f t="shared" si="2"/>
        <v>74.7</v>
      </c>
      <c r="G15" s="45">
        <f t="shared" si="3"/>
        <v>10.35</v>
      </c>
      <c r="H15" s="46">
        <f t="shared" si="4"/>
        <v>8.3250000000000011</v>
      </c>
      <c r="I15" s="44">
        <f t="shared" si="5"/>
        <v>32.300000000000004</v>
      </c>
      <c r="J15" s="45">
        <f t="shared" si="6"/>
        <v>45.900000000000006</v>
      </c>
      <c r="K15" s="45">
        <f t="shared" si="7"/>
        <v>61.2</v>
      </c>
      <c r="L15" s="45">
        <f t="shared" si="8"/>
        <v>9</v>
      </c>
      <c r="M15" s="46">
        <f t="shared" si="9"/>
        <v>6.3</v>
      </c>
      <c r="N15" s="44">
        <f t="shared" si="10"/>
        <v>27.074999999999999</v>
      </c>
      <c r="O15" s="45">
        <f t="shared" si="11"/>
        <v>38.474999999999994</v>
      </c>
      <c r="P15" s="45">
        <f t="shared" si="12"/>
        <v>51.3</v>
      </c>
      <c r="Q15" s="45">
        <f t="shared" si="13"/>
        <v>8.1</v>
      </c>
      <c r="R15" s="46">
        <f t="shared" si="14"/>
        <v>4.7250000000000005</v>
      </c>
      <c r="S15" s="44">
        <f t="shared" si="15"/>
        <v>25.175000000000001</v>
      </c>
      <c r="T15" s="45">
        <f t="shared" si="16"/>
        <v>35.775000000000006</v>
      </c>
      <c r="U15" s="45">
        <f t="shared" si="17"/>
        <v>47.7</v>
      </c>
      <c r="V15" s="47">
        <f t="shared" si="18"/>
        <v>8.5500000000000007</v>
      </c>
      <c r="W15" s="48">
        <f t="shared" si="19"/>
        <v>3.375</v>
      </c>
    </row>
    <row r="16" spans="2:23" s="205" customFormat="1" ht="20.100000000000001" customHeight="1" x14ac:dyDescent="0.2">
      <c r="B16" s="175">
        <v>0.5</v>
      </c>
      <c r="C16" s="254">
        <f t="shared" si="20"/>
        <v>925</v>
      </c>
      <c r="D16" s="96">
        <f t="shared" si="0"/>
        <v>43.575000000000003</v>
      </c>
      <c r="E16" s="97">
        <f t="shared" si="1"/>
        <v>62.25</v>
      </c>
      <c r="F16" s="97">
        <f t="shared" si="2"/>
        <v>83</v>
      </c>
      <c r="G16" s="97">
        <f t="shared" si="3"/>
        <v>11.5</v>
      </c>
      <c r="H16" s="98">
        <f t="shared" si="4"/>
        <v>9.25</v>
      </c>
      <c r="I16" s="96">
        <f t="shared" si="5"/>
        <v>35.700000000000003</v>
      </c>
      <c r="J16" s="97">
        <f t="shared" si="6"/>
        <v>51</v>
      </c>
      <c r="K16" s="97">
        <f t="shared" si="7"/>
        <v>68</v>
      </c>
      <c r="L16" s="97">
        <f t="shared" si="8"/>
        <v>10</v>
      </c>
      <c r="M16" s="98">
        <f t="shared" si="9"/>
        <v>7</v>
      </c>
      <c r="N16" s="96">
        <f t="shared" si="10"/>
        <v>29.925000000000001</v>
      </c>
      <c r="O16" s="97">
        <f t="shared" si="11"/>
        <v>42.75</v>
      </c>
      <c r="P16" s="97">
        <f t="shared" si="12"/>
        <v>57</v>
      </c>
      <c r="Q16" s="97">
        <f t="shared" si="13"/>
        <v>9</v>
      </c>
      <c r="R16" s="98">
        <f t="shared" si="14"/>
        <v>5.25</v>
      </c>
      <c r="S16" s="96">
        <f t="shared" si="15"/>
        <v>27.824999999999999</v>
      </c>
      <c r="T16" s="97">
        <f t="shared" si="16"/>
        <v>39.75</v>
      </c>
      <c r="U16" s="97">
        <f t="shared" si="17"/>
        <v>53</v>
      </c>
      <c r="V16" s="47">
        <f t="shared" si="18"/>
        <v>9.5</v>
      </c>
      <c r="W16" s="48">
        <f t="shared" si="19"/>
        <v>3.75</v>
      </c>
    </row>
    <row r="17" spans="2:23" s="205" customFormat="1" ht="20.100000000000001" customHeight="1" x14ac:dyDescent="0.2">
      <c r="B17" s="175">
        <v>0.55000000000000004</v>
      </c>
      <c r="C17" s="254">
        <f t="shared" si="20"/>
        <v>1020</v>
      </c>
      <c r="D17" s="44">
        <f t="shared" si="0"/>
        <v>47.725000000000009</v>
      </c>
      <c r="E17" s="45">
        <f t="shared" si="1"/>
        <v>68.475000000000009</v>
      </c>
      <c r="F17" s="45">
        <f t="shared" si="2"/>
        <v>91.300000000000011</v>
      </c>
      <c r="G17" s="45">
        <f t="shared" si="3"/>
        <v>12.65</v>
      </c>
      <c r="H17" s="46">
        <f t="shared" si="4"/>
        <v>10.175000000000001</v>
      </c>
      <c r="I17" s="44">
        <f t="shared" si="5"/>
        <v>39.100000000000009</v>
      </c>
      <c r="J17" s="45">
        <f t="shared" si="6"/>
        <v>56.100000000000009</v>
      </c>
      <c r="K17" s="45">
        <f t="shared" si="7"/>
        <v>74.800000000000011</v>
      </c>
      <c r="L17" s="45">
        <f t="shared" si="8"/>
        <v>11</v>
      </c>
      <c r="M17" s="46">
        <f t="shared" si="9"/>
        <v>7.7000000000000011</v>
      </c>
      <c r="N17" s="44">
        <f t="shared" si="10"/>
        <v>32.774999999999999</v>
      </c>
      <c r="O17" s="45">
        <f t="shared" si="11"/>
        <v>47.025000000000006</v>
      </c>
      <c r="P17" s="45">
        <f t="shared" si="12"/>
        <v>62.7</v>
      </c>
      <c r="Q17" s="45">
        <f t="shared" si="13"/>
        <v>9.9</v>
      </c>
      <c r="R17" s="46">
        <f t="shared" si="14"/>
        <v>5.7750000000000004</v>
      </c>
      <c r="S17" s="44">
        <f t="shared" si="15"/>
        <v>30.475000000000001</v>
      </c>
      <c r="T17" s="45">
        <f t="shared" si="16"/>
        <v>43.725000000000001</v>
      </c>
      <c r="U17" s="45">
        <f t="shared" si="17"/>
        <v>58.300000000000004</v>
      </c>
      <c r="V17" s="47">
        <f t="shared" si="18"/>
        <v>10.450000000000001</v>
      </c>
      <c r="W17" s="48">
        <f t="shared" si="19"/>
        <v>4.125</v>
      </c>
    </row>
    <row r="18" spans="2:23" s="205" customFormat="1" ht="20.100000000000001" customHeight="1" x14ac:dyDescent="0.2">
      <c r="B18" s="175">
        <v>0.6</v>
      </c>
      <c r="C18" s="254">
        <f t="shared" si="20"/>
        <v>1110</v>
      </c>
      <c r="D18" s="44">
        <f t="shared" si="0"/>
        <v>51.875</v>
      </c>
      <c r="E18" s="45">
        <f t="shared" si="1"/>
        <v>74.699999999999989</v>
      </c>
      <c r="F18" s="45">
        <f t="shared" si="2"/>
        <v>99.6</v>
      </c>
      <c r="G18" s="45">
        <f t="shared" si="3"/>
        <v>13.799999999999999</v>
      </c>
      <c r="H18" s="46">
        <f t="shared" si="4"/>
        <v>11.1</v>
      </c>
      <c r="I18" s="44">
        <f t="shared" si="5"/>
        <v>42.5</v>
      </c>
      <c r="J18" s="45">
        <f t="shared" si="6"/>
        <v>61.199999999999996</v>
      </c>
      <c r="K18" s="45">
        <f t="shared" si="7"/>
        <v>81.599999999999994</v>
      </c>
      <c r="L18" s="45">
        <f t="shared" si="8"/>
        <v>12</v>
      </c>
      <c r="M18" s="46">
        <f t="shared" si="9"/>
        <v>8.4</v>
      </c>
      <c r="N18" s="44">
        <f t="shared" si="10"/>
        <v>35.624999999999993</v>
      </c>
      <c r="O18" s="45">
        <f t="shared" si="11"/>
        <v>51.3</v>
      </c>
      <c r="P18" s="45">
        <f t="shared" si="12"/>
        <v>68.399999999999991</v>
      </c>
      <c r="Q18" s="45">
        <f t="shared" si="13"/>
        <v>10.799999999999999</v>
      </c>
      <c r="R18" s="46">
        <f t="shared" si="14"/>
        <v>6.3</v>
      </c>
      <c r="S18" s="44">
        <f t="shared" si="15"/>
        <v>33.125</v>
      </c>
      <c r="T18" s="45">
        <f t="shared" si="16"/>
        <v>47.7</v>
      </c>
      <c r="U18" s="45">
        <f t="shared" si="17"/>
        <v>63.6</v>
      </c>
      <c r="V18" s="47">
        <f t="shared" si="18"/>
        <v>11.4</v>
      </c>
      <c r="W18" s="48">
        <f t="shared" si="19"/>
        <v>4.5</v>
      </c>
    </row>
    <row r="19" spans="2:23" s="205" customFormat="1" ht="20.100000000000001" customHeight="1" x14ac:dyDescent="0.2">
      <c r="B19" s="175">
        <v>0.65</v>
      </c>
      <c r="C19" s="254">
        <f t="shared" si="20"/>
        <v>1205</v>
      </c>
      <c r="D19" s="106">
        <f t="shared" si="0"/>
        <v>56.025000000000006</v>
      </c>
      <c r="E19" s="107">
        <f t="shared" si="1"/>
        <v>80.925000000000011</v>
      </c>
      <c r="F19" s="107">
        <f t="shared" si="2"/>
        <v>107.9</v>
      </c>
      <c r="G19" s="107">
        <f t="shared" si="3"/>
        <v>14.950000000000001</v>
      </c>
      <c r="H19" s="108">
        <f t="shared" si="4"/>
        <v>12.025</v>
      </c>
      <c r="I19" s="106">
        <f t="shared" si="5"/>
        <v>45.900000000000006</v>
      </c>
      <c r="J19" s="107">
        <f t="shared" si="6"/>
        <v>66.300000000000011</v>
      </c>
      <c r="K19" s="107">
        <f t="shared" si="7"/>
        <v>88.4</v>
      </c>
      <c r="L19" s="107">
        <f t="shared" si="8"/>
        <v>13</v>
      </c>
      <c r="M19" s="108">
        <f t="shared" si="9"/>
        <v>9.1</v>
      </c>
      <c r="N19" s="106">
        <f t="shared" si="10"/>
        <v>38.475000000000001</v>
      </c>
      <c r="O19" s="107">
        <f t="shared" si="11"/>
        <v>55.575000000000003</v>
      </c>
      <c r="P19" s="107">
        <f t="shared" si="12"/>
        <v>74.100000000000009</v>
      </c>
      <c r="Q19" s="107">
        <f t="shared" si="13"/>
        <v>11.700000000000001</v>
      </c>
      <c r="R19" s="108">
        <f t="shared" si="14"/>
        <v>6.8250000000000002</v>
      </c>
      <c r="S19" s="106">
        <f t="shared" si="15"/>
        <v>35.775000000000006</v>
      </c>
      <c r="T19" s="107">
        <f t="shared" si="16"/>
        <v>51.675000000000004</v>
      </c>
      <c r="U19" s="107">
        <f t="shared" si="17"/>
        <v>68.900000000000006</v>
      </c>
      <c r="V19" s="109">
        <f t="shared" si="18"/>
        <v>12.35</v>
      </c>
      <c r="W19" s="110">
        <f t="shared" si="19"/>
        <v>4.875</v>
      </c>
    </row>
    <row r="20" spans="2:23" s="205" customFormat="1" ht="20.100000000000001" customHeight="1" x14ac:dyDescent="0.2">
      <c r="B20" s="175">
        <v>0.7</v>
      </c>
      <c r="C20" s="254">
        <f t="shared" si="20"/>
        <v>1295</v>
      </c>
      <c r="D20" s="106">
        <f t="shared" si="0"/>
        <v>60.174999999999997</v>
      </c>
      <c r="E20" s="107">
        <f t="shared" si="1"/>
        <v>87.149999999999991</v>
      </c>
      <c r="F20" s="107">
        <f t="shared" si="2"/>
        <v>116.19999999999999</v>
      </c>
      <c r="G20" s="107">
        <f t="shared" si="3"/>
        <v>16.099999999999998</v>
      </c>
      <c r="H20" s="108">
        <f t="shared" si="4"/>
        <v>12.95</v>
      </c>
      <c r="I20" s="106">
        <f t="shared" si="5"/>
        <v>49.3</v>
      </c>
      <c r="J20" s="107">
        <f t="shared" si="6"/>
        <v>71.399999999999991</v>
      </c>
      <c r="K20" s="107">
        <f t="shared" si="7"/>
        <v>95.199999999999989</v>
      </c>
      <c r="L20" s="107">
        <f t="shared" si="8"/>
        <v>14</v>
      </c>
      <c r="M20" s="108">
        <f t="shared" si="9"/>
        <v>9.7999999999999989</v>
      </c>
      <c r="N20" s="106">
        <f t="shared" si="10"/>
        <v>41.324999999999996</v>
      </c>
      <c r="O20" s="107">
        <f t="shared" si="11"/>
        <v>59.849999999999994</v>
      </c>
      <c r="P20" s="107">
        <f t="shared" si="12"/>
        <v>79.8</v>
      </c>
      <c r="Q20" s="107">
        <f t="shared" si="13"/>
        <v>12.6</v>
      </c>
      <c r="R20" s="108">
        <f t="shared" si="14"/>
        <v>7.35</v>
      </c>
      <c r="S20" s="106">
        <f t="shared" si="15"/>
        <v>38.424999999999997</v>
      </c>
      <c r="T20" s="107">
        <f t="shared" si="16"/>
        <v>55.649999999999991</v>
      </c>
      <c r="U20" s="107">
        <f t="shared" si="17"/>
        <v>74.199999999999989</v>
      </c>
      <c r="V20" s="109">
        <f t="shared" si="18"/>
        <v>13.299999999999999</v>
      </c>
      <c r="W20" s="110">
        <f t="shared" si="19"/>
        <v>5.25</v>
      </c>
    </row>
    <row r="21" spans="2:23" s="205" customFormat="1" ht="20.100000000000001" customHeight="1" x14ac:dyDescent="0.2">
      <c r="B21" s="175">
        <v>0.75</v>
      </c>
      <c r="C21" s="254">
        <f t="shared" si="20"/>
        <v>1390</v>
      </c>
      <c r="D21" s="106">
        <f t="shared" si="0"/>
        <v>64.325000000000003</v>
      </c>
      <c r="E21" s="107">
        <f t="shared" si="1"/>
        <v>93.375</v>
      </c>
      <c r="F21" s="107">
        <f t="shared" si="2"/>
        <v>124.5</v>
      </c>
      <c r="G21" s="107">
        <f t="shared" si="3"/>
        <v>17.25</v>
      </c>
      <c r="H21" s="108">
        <f t="shared" si="4"/>
        <v>13.875</v>
      </c>
      <c r="I21" s="106">
        <f t="shared" si="5"/>
        <v>52.7</v>
      </c>
      <c r="J21" s="107">
        <f t="shared" si="6"/>
        <v>76.5</v>
      </c>
      <c r="K21" s="107">
        <f t="shared" si="7"/>
        <v>102</v>
      </c>
      <c r="L21" s="107">
        <f t="shared" si="8"/>
        <v>15</v>
      </c>
      <c r="M21" s="108">
        <f t="shared" si="9"/>
        <v>10.5</v>
      </c>
      <c r="N21" s="106">
        <f t="shared" si="10"/>
        <v>44.174999999999997</v>
      </c>
      <c r="O21" s="107">
        <f t="shared" si="11"/>
        <v>64.125</v>
      </c>
      <c r="P21" s="107">
        <f t="shared" si="12"/>
        <v>85.5</v>
      </c>
      <c r="Q21" s="107">
        <f t="shared" si="13"/>
        <v>13.5</v>
      </c>
      <c r="R21" s="108">
        <f t="shared" si="14"/>
        <v>7.875</v>
      </c>
      <c r="S21" s="106">
        <f t="shared" si="15"/>
        <v>41.075000000000003</v>
      </c>
      <c r="T21" s="107">
        <f t="shared" si="16"/>
        <v>59.625</v>
      </c>
      <c r="U21" s="107">
        <f t="shared" si="17"/>
        <v>79.5</v>
      </c>
      <c r="V21" s="109">
        <f t="shared" si="18"/>
        <v>14.25</v>
      </c>
      <c r="W21" s="110">
        <f t="shared" si="19"/>
        <v>5.625</v>
      </c>
    </row>
    <row r="22" spans="2:23" s="205" customFormat="1" ht="20.100000000000001" customHeight="1" thickBot="1" x14ac:dyDescent="0.25">
      <c r="B22" s="176">
        <v>0.8</v>
      </c>
      <c r="C22" s="253">
        <f t="shared" si="20"/>
        <v>1480</v>
      </c>
      <c r="D22" s="49">
        <f t="shared" si="0"/>
        <v>68.475000000000009</v>
      </c>
      <c r="E22" s="50">
        <f t="shared" si="1"/>
        <v>99.600000000000009</v>
      </c>
      <c r="F22" s="50">
        <f t="shared" si="2"/>
        <v>132.80000000000001</v>
      </c>
      <c r="G22" s="50">
        <f t="shared" si="3"/>
        <v>18.400000000000002</v>
      </c>
      <c r="H22" s="51">
        <f t="shared" si="4"/>
        <v>14.8</v>
      </c>
      <c r="I22" s="49">
        <f t="shared" si="5"/>
        <v>56.100000000000009</v>
      </c>
      <c r="J22" s="50">
        <f t="shared" si="6"/>
        <v>81.600000000000009</v>
      </c>
      <c r="K22" s="50">
        <f t="shared" si="7"/>
        <v>108.80000000000001</v>
      </c>
      <c r="L22" s="50">
        <f t="shared" si="8"/>
        <v>16</v>
      </c>
      <c r="M22" s="51">
        <f t="shared" si="9"/>
        <v>11.200000000000001</v>
      </c>
      <c r="N22" s="49">
        <f t="shared" si="10"/>
        <v>47.024999999999999</v>
      </c>
      <c r="O22" s="50">
        <f t="shared" si="11"/>
        <v>68.400000000000006</v>
      </c>
      <c r="P22" s="50">
        <f t="shared" si="12"/>
        <v>91.2</v>
      </c>
      <c r="Q22" s="50">
        <f t="shared" si="13"/>
        <v>14.4</v>
      </c>
      <c r="R22" s="51">
        <f t="shared" si="14"/>
        <v>8.4</v>
      </c>
      <c r="S22" s="49">
        <f t="shared" si="15"/>
        <v>43.725000000000009</v>
      </c>
      <c r="T22" s="52">
        <f>S22+V22+W22</f>
        <v>64.925000000000011</v>
      </c>
      <c r="U22" s="50">
        <f>T22+V22+W22</f>
        <v>86.125000000000014</v>
      </c>
      <c r="V22" s="53">
        <f t="shared" si="18"/>
        <v>15.200000000000001</v>
      </c>
      <c r="W22" s="54">
        <f t="shared" si="19"/>
        <v>6</v>
      </c>
    </row>
    <row r="23" spans="2:23" ht="15" customHeight="1" x14ac:dyDescent="0.25">
      <c r="B23" s="212"/>
      <c r="C23" s="212"/>
      <c r="D23" s="3"/>
      <c r="E23" s="3"/>
      <c r="F23" s="3"/>
      <c r="G23" s="3"/>
      <c r="H23" s="3"/>
      <c r="I23" s="3"/>
      <c r="J23" s="3"/>
      <c r="K23" s="3"/>
      <c r="L23" s="3"/>
      <c r="M23" s="3"/>
      <c r="N23" s="3"/>
      <c r="O23" s="2"/>
      <c r="P23" s="2"/>
      <c r="Q23" s="2"/>
      <c r="R23" s="2"/>
      <c r="S23" s="2"/>
      <c r="T23" s="2"/>
      <c r="U23" s="2"/>
      <c r="V23" s="2"/>
      <c r="W23" s="2"/>
    </row>
    <row r="24" spans="2:23" x14ac:dyDescent="0.2">
      <c r="B24" s="8" t="s">
        <v>51</v>
      </c>
      <c r="C24" s="8">
        <f>H4*0.95</f>
        <v>28.5</v>
      </c>
      <c r="D24" s="2">
        <f>H4*1.05</f>
        <v>31.5</v>
      </c>
      <c r="E24" s="8" t="s">
        <v>50</v>
      </c>
      <c r="F24" s="2"/>
      <c r="G24" s="2"/>
      <c r="H24" s="2"/>
      <c r="I24" s="2"/>
      <c r="J24" s="2"/>
      <c r="K24" s="2"/>
      <c r="L24" s="2"/>
      <c r="M24" s="2"/>
      <c r="N24" s="2"/>
      <c r="O24" s="2"/>
      <c r="P24" s="2"/>
      <c r="Q24" s="2"/>
      <c r="R24" s="2"/>
      <c r="S24" s="2"/>
      <c r="T24" s="2"/>
      <c r="U24" s="2"/>
      <c r="V24" s="2"/>
      <c r="W24" s="2"/>
    </row>
    <row r="25" spans="2:23" x14ac:dyDescent="0.2">
      <c r="B25" s="2"/>
      <c r="C25" s="2"/>
      <c r="D25" s="2"/>
      <c r="E25" s="2"/>
      <c r="F25" s="2"/>
      <c r="G25" s="2"/>
      <c r="H25" s="2"/>
      <c r="I25" s="2"/>
      <c r="J25" s="2"/>
      <c r="K25" s="2"/>
      <c r="L25" s="2"/>
      <c r="M25" s="2"/>
      <c r="N25" s="2"/>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x14ac:dyDescent="0.2">
      <c r="B27" s="397"/>
      <c r="C27" s="397"/>
      <c r="D27" s="398"/>
      <c r="E27" s="398"/>
      <c r="F27" s="398"/>
      <c r="G27" s="398"/>
      <c r="H27" s="398"/>
      <c r="I27" s="398"/>
      <c r="J27" s="398"/>
      <c r="K27" s="398"/>
      <c r="L27" s="398"/>
      <c r="M27" s="398"/>
      <c r="N27" s="398"/>
      <c r="O27" s="398"/>
      <c r="P27" s="2"/>
      <c r="Q27" s="2"/>
      <c r="R27" s="2"/>
      <c r="S27" s="2"/>
      <c r="T27" s="2"/>
      <c r="U27" s="2"/>
      <c r="V27" s="2"/>
      <c r="W27" s="2"/>
    </row>
    <row r="28" spans="2:23" x14ac:dyDescent="0.2">
      <c r="B28" s="87"/>
      <c r="C28" s="87"/>
      <c r="D28" s="88"/>
      <c r="E28" s="88"/>
      <c r="F28" s="88"/>
      <c r="G28" s="88"/>
      <c r="H28" s="88"/>
      <c r="I28" s="88"/>
      <c r="J28" s="88"/>
      <c r="K28" s="88"/>
      <c r="L28" s="88"/>
      <c r="M28" s="88"/>
      <c r="N28" s="88"/>
      <c r="O28" s="88"/>
      <c r="P28" s="2"/>
      <c r="Q28" s="2"/>
      <c r="R28" s="2"/>
      <c r="S28" s="2"/>
      <c r="T28" s="2"/>
      <c r="U28" s="2"/>
      <c r="V28" s="2"/>
      <c r="W28" s="2"/>
    </row>
    <row r="29" spans="2:23" x14ac:dyDescent="0.2">
      <c r="B29" s="90"/>
      <c r="C29" s="90"/>
      <c r="D29" s="89"/>
      <c r="E29" s="89"/>
      <c r="F29" s="89"/>
      <c r="G29" s="89"/>
      <c r="H29" s="89"/>
      <c r="I29" s="89"/>
      <c r="J29" s="89"/>
      <c r="K29" s="89"/>
      <c r="L29" s="89"/>
      <c r="M29" s="89"/>
      <c r="N29" s="89"/>
      <c r="O29" s="89"/>
      <c r="P29" s="2"/>
      <c r="Q29" s="2"/>
      <c r="R29" s="2"/>
      <c r="S29" s="2"/>
      <c r="T29" s="2"/>
      <c r="U29" s="2"/>
      <c r="V29" s="2"/>
      <c r="W29" s="2"/>
    </row>
    <row r="30" spans="2:23" x14ac:dyDescent="0.2">
      <c r="B30" s="90"/>
      <c r="C30" s="90"/>
      <c r="D30" s="89"/>
      <c r="E30" s="89"/>
      <c r="F30" s="89"/>
      <c r="G30" s="89"/>
      <c r="H30" s="89"/>
      <c r="I30" s="89"/>
      <c r="J30" s="89"/>
      <c r="K30" s="89"/>
      <c r="L30" s="89"/>
      <c r="M30" s="89"/>
      <c r="N30" s="89"/>
      <c r="O30" s="89"/>
      <c r="P30" s="2"/>
      <c r="Q30" s="2"/>
      <c r="R30" s="2"/>
      <c r="S30" s="2"/>
      <c r="T30" s="2"/>
      <c r="U30" s="2"/>
      <c r="V30" s="2"/>
      <c r="W30" s="2"/>
    </row>
    <row r="31" spans="2:23" x14ac:dyDescent="0.2">
      <c r="B31" s="37"/>
      <c r="C31" s="37"/>
      <c r="D31" s="89"/>
      <c r="E31" s="89"/>
      <c r="F31" s="89"/>
      <c r="G31" s="89"/>
      <c r="H31" s="89"/>
      <c r="I31" s="89"/>
      <c r="J31" s="89"/>
      <c r="K31" s="89"/>
      <c r="L31" s="89"/>
      <c r="M31" s="89"/>
      <c r="N31" s="89"/>
      <c r="O31" s="89"/>
      <c r="P31" s="2"/>
      <c r="Q31" s="2"/>
      <c r="R31" s="2"/>
      <c r="S31" s="2"/>
      <c r="T31" s="2"/>
      <c r="U31" s="2"/>
      <c r="V31" s="2"/>
      <c r="W31" s="2"/>
    </row>
    <row r="32" spans="2:23" x14ac:dyDescent="0.2">
      <c r="B32" s="37"/>
      <c r="C32" s="37"/>
      <c r="D32" s="89"/>
      <c r="E32" s="89"/>
      <c r="F32" s="89"/>
      <c r="G32" s="89"/>
      <c r="H32" s="89"/>
      <c r="I32" s="89"/>
      <c r="J32" s="89"/>
      <c r="K32" s="89"/>
      <c r="L32" s="89"/>
      <c r="M32" s="89"/>
      <c r="N32" s="89"/>
      <c r="O32" s="89"/>
      <c r="P32" s="2"/>
      <c r="Q32" s="2"/>
      <c r="R32" s="2"/>
      <c r="S32" s="2"/>
      <c r="T32" s="2"/>
      <c r="U32" s="2"/>
      <c r="V32" s="2"/>
      <c r="W32" s="2"/>
    </row>
    <row r="33" spans="2:23" x14ac:dyDescent="0.2">
      <c r="B33" s="37"/>
      <c r="C33" s="37"/>
      <c r="D33" s="89"/>
      <c r="E33" s="89"/>
      <c r="F33" s="89"/>
      <c r="G33" s="89"/>
      <c r="H33" s="89"/>
      <c r="I33" s="89"/>
      <c r="J33" s="89"/>
      <c r="K33" s="89"/>
      <c r="L33" s="89"/>
      <c r="M33" s="89"/>
      <c r="N33" s="89"/>
      <c r="O33" s="89"/>
      <c r="P33" s="2"/>
      <c r="Q33" s="2"/>
      <c r="R33" s="2"/>
      <c r="S33" s="2"/>
      <c r="T33" s="2"/>
      <c r="U33" s="2"/>
      <c r="V33" s="2"/>
      <c r="W33" s="2"/>
    </row>
    <row r="34" spans="2:23" x14ac:dyDescent="0.2">
      <c r="B34" s="37"/>
      <c r="C34" s="37"/>
      <c r="D34" s="89"/>
      <c r="E34" s="89"/>
      <c r="F34" s="89"/>
      <c r="G34" s="89"/>
      <c r="H34" s="89"/>
      <c r="I34" s="89"/>
      <c r="J34" s="89"/>
      <c r="K34" s="89"/>
      <c r="L34" s="89"/>
      <c r="M34" s="89"/>
      <c r="N34" s="89"/>
      <c r="O34" s="89"/>
      <c r="P34" s="2"/>
      <c r="Q34" s="2"/>
      <c r="R34" s="2"/>
      <c r="S34" s="2"/>
      <c r="T34" s="2"/>
      <c r="U34" s="2"/>
      <c r="V34" s="2"/>
      <c r="W34" s="2"/>
    </row>
    <row r="35" spans="2:23" x14ac:dyDescent="0.2">
      <c r="B35" s="37"/>
      <c r="C35" s="37"/>
      <c r="D35" s="89"/>
      <c r="E35" s="89"/>
      <c r="F35" s="89"/>
      <c r="G35" s="89"/>
      <c r="H35" s="89"/>
      <c r="I35" s="89"/>
      <c r="J35" s="89"/>
      <c r="K35" s="89"/>
      <c r="L35" s="89"/>
      <c r="M35" s="89"/>
      <c r="N35" s="89"/>
      <c r="O35" s="89"/>
      <c r="P35" s="2"/>
      <c r="Q35" s="2"/>
      <c r="R35" s="2"/>
      <c r="S35" s="2"/>
      <c r="T35" s="2"/>
      <c r="U35" s="2"/>
      <c r="V35" s="2"/>
      <c r="W35" s="2"/>
    </row>
    <row r="36" spans="2:23" x14ac:dyDescent="0.2">
      <c r="B36" s="37"/>
      <c r="C36" s="37"/>
      <c r="D36" s="89"/>
      <c r="E36" s="89"/>
      <c r="F36" s="89"/>
      <c r="G36" s="89"/>
      <c r="H36" s="89"/>
      <c r="I36" s="89"/>
      <c r="J36" s="89"/>
      <c r="K36" s="89"/>
      <c r="L36" s="89"/>
      <c r="M36" s="89"/>
      <c r="N36" s="89"/>
      <c r="O36" s="89"/>
      <c r="P36" s="2"/>
      <c r="Q36" s="2"/>
      <c r="R36" s="2"/>
      <c r="S36" s="2"/>
      <c r="T36" s="2"/>
      <c r="U36" s="2"/>
      <c r="V36" s="2"/>
      <c r="W36" s="2"/>
    </row>
    <row r="37" spans="2:23" x14ac:dyDescent="0.2">
      <c r="B37" s="37"/>
      <c r="C37" s="37"/>
      <c r="D37" s="89"/>
      <c r="E37" s="89"/>
      <c r="F37" s="89"/>
      <c r="G37" s="89"/>
      <c r="H37" s="89"/>
      <c r="I37" s="89"/>
      <c r="J37" s="89"/>
      <c r="K37" s="89"/>
      <c r="L37" s="89"/>
      <c r="M37" s="89"/>
      <c r="N37" s="89"/>
      <c r="O37" s="89"/>
      <c r="P37" s="2"/>
      <c r="Q37" s="2"/>
      <c r="R37" s="2"/>
      <c r="S37" s="2"/>
      <c r="T37" s="2"/>
      <c r="U37" s="2"/>
      <c r="V37" s="2"/>
      <c r="W37" s="2"/>
    </row>
    <row r="38" spans="2:23" x14ac:dyDescent="0.2">
      <c r="B38" s="37"/>
      <c r="C38" s="37"/>
      <c r="D38" s="89"/>
      <c r="E38" s="89"/>
      <c r="F38" s="89"/>
      <c r="G38" s="89"/>
      <c r="H38" s="89"/>
      <c r="I38" s="89"/>
      <c r="J38" s="89"/>
      <c r="K38" s="89"/>
      <c r="L38" s="89"/>
      <c r="M38" s="89"/>
      <c r="N38" s="89"/>
      <c r="O38" s="89"/>
      <c r="P38" s="2"/>
      <c r="Q38" s="2"/>
      <c r="R38" s="2"/>
      <c r="S38" s="2"/>
      <c r="T38" s="2"/>
      <c r="U38" s="2"/>
      <c r="V38" s="2"/>
      <c r="W38" s="2"/>
    </row>
    <row r="39" spans="2:23" x14ac:dyDescent="0.2">
      <c r="B39" s="2"/>
      <c r="C39" s="2"/>
      <c r="D39" s="2"/>
      <c r="E39" s="2"/>
      <c r="F39" s="2"/>
      <c r="G39" s="2"/>
      <c r="H39" s="2"/>
      <c r="I39" s="2"/>
      <c r="J39" s="2"/>
      <c r="K39" s="2"/>
      <c r="L39" s="2"/>
      <c r="M39" s="2"/>
      <c r="N39" s="2"/>
      <c r="O39" s="2"/>
      <c r="P39" s="2"/>
      <c r="Q39" s="2"/>
      <c r="R39" s="2"/>
      <c r="S39" s="2"/>
      <c r="T39" s="2"/>
      <c r="U39" s="2"/>
      <c r="V39" s="2"/>
      <c r="W39" s="2"/>
    </row>
    <row r="40" spans="2:23" x14ac:dyDescent="0.2">
      <c r="B40" s="2"/>
      <c r="C40" s="2"/>
      <c r="D40" s="2"/>
      <c r="E40" s="2"/>
      <c r="G40" s="8"/>
      <c r="H40" s="2"/>
      <c r="I40" s="2"/>
      <c r="J40" s="2"/>
      <c r="K40" s="8"/>
      <c r="L40" s="2"/>
      <c r="M40" s="2"/>
      <c r="N40" s="2"/>
      <c r="O40" s="6"/>
      <c r="P40" s="6"/>
      <c r="Q40" s="2"/>
      <c r="R40" s="2"/>
      <c r="S40" s="2"/>
      <c r="T40" s="2"/>
      <c r="U40" s="2"/>
      <c r="V40" s="2"/>
      <c r="W40" s="2"/>
    </row>
    <row r="41" spans="2:23" x14ac:dyDescent="0.2">
      <c r="B41" s="2"/>
      <c r="C41" s="2"/>
      <c r="D41" s="2"/>
      <c r="E41" s="2"/>
      <c r="F41" s="56"/>
      <c r="G41" s="201"/>
      <c r="H41" s="201"/>
      <c r="I41" s="201"/>
      <c r="J41" s="201"/>
      <c r="K41" s="201"/>
      <c r="L41" s="201"/>
      <c r="M41" s="201"/>
      <c r="N41" s="201"/>
      <c r="O41" s="201"/>
      <c r="P41" s="201"/>
      <c r="Q41" s="2"/>
      <c r="R41" s="2"/>
      <c r="S41" s="2"/>
      <c r="T41" s="2"/>
      <c r="U41" s="2"/>
      <c r="V41" s="2"/>
      <c r="W41" s="2"/>
    </row>
    <row r="42" spans="2:23" x14ac:dyDescent="0.2">
      <c r="F42" s="201"/>
      <c r="G42" s="201"/>
      <c r="H42" s="201"/>
      <c r="I42" s="201"/>
      <c r="J42" s="201"/>
      <c r="K42" s="201"/>
      <c r="L42" s="201"/>
      <c r="M42" s="201"/>
      <c r="N42" s="201"/>
      <c r="O42" s="201"/>
      <c r="P42" s="201"/>
      <c r="Q42" s="2"/>
      <c r="R42" s="2"/>
      <c r="S42" s="2"/>
      <c r="T42" s="2"/>
      <c r="U42" s="2"/>
      <c r="V42" s="2"/>
      <c r="W42" s="2"/>
    </row>
    <row r="43" spans="2:23" x14ac:dyDescent="0.2">
      <c r="B43" s="2"/>
      <c r="C43" s="2"/>
      <c r="D43" s="2"/>
      <c r="E43" s="2"/>
      <c r="F43" s="201"/>
      <c r="G43" s="201"/>
      <c r="H43" s="201"/>
      <c r="I43" s="201"/>
      <c r="J43" s="201"/>
      <c r="K43" s="201"/>
      <c r="L43" s="201"/>
      <c r="M43" s="201"/>
      <c r="N43" s="201"/>
      <c r="O43" s="201"/>
      <c r="P43" s="201"/>
      <c r="Q43" s="2"/>
      <c r="R43" s="2"/>
      <c r="S43" s="2"/>
      <c r="T43" s="2"/>
      <c r="U43" s="2"/>
      <c r="V43" s="2"/>
      <c r="W43" s="2"/>
    </row>
    <row r="44" spans="2:23" x14ac:dyDescent="0.2">
      <c r="B44" s="2"/>
      <c r="C44" s="2"/>
      <c r="D44" s="2"/>
      <c r="E44" s="2"/>
      <c r="F44" s="201"/>
      <c r="G44" s="201"/>
      <c r="H44" s="201"/>
      <c r="I44" s="201"/>
      <c r="J44" s="201"/>
      <c r="K44" s="201"/>
      <c r="L44" s="201"/>
      <c r="M44" s="201"/>
      <c r="N44" s="201"/>
      <c r="O44" s="201"/>
      <c r="P44" s="201"/>
      <c r="Q44" s="2"/>
      <c r="R44" s="2"/>
      <c r="S44" s="2"/>
      <c r="T44" s="2"/>
      <c r="U44" s="2"/>
      <c r="V44" s="2"/>
      <c r="W44" s="2"/>
    </row>
    <row r="45" spans="2:23" x14ac:dyDescent="0.2">
      <c r="B45" s="2"/>
      <c r="C45" s="2"/>
      <c r="D45" s="2"/>
      <c r="E45" s="2"/>
      <c r="F45" s="201"/>
      <c r="G45" s="201"/>
      <c r="H45" s="201"/>
      <c r="I45" s="201"/>
      <c r="J45" s="201"/>
      <c r="K45" s="201"/>
      <c r="L45" s="201"/>
      <c r="M45" s="201"/>
      <c r="N45" s="201"/>
      <c r="O45" s="201"/>
      <c r="P45" s="201"/>
      <c r="Q45" s="2"/>
      <c r="R45" s="2"/>
      <c r="S45" s="2"/>
      <c r="T45" s="2"/>
      <c r="U45" s="2"/>
      <c r="V45" s="2"/>
      <c r="W45" s="2"/>
    </row>
    <row r="46" spans="2:23" x14ac:dyDescent="0.2">
      <c r="B46" s="2"/>
      <c r="C46" s="2"/>
      <c r="D46" s="2"/>
      <c r="E46" s="2"/>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sheetData>
  <mergeCells count="28">
    <mergeCell ref="T7:U7"/>
    <mergeCell ref="B7:C7"/>
    <mergeCell ref="E7:F7"/>
    <mergeCell ref="G7:G9"/>
    <mergeCell ref="G27:I27"/>
    <mergeCell ref="J27:L27"/>
    <mergeCell ref="M27:O27"/>
    <mergeCell ref="B27:C27"/>
    <mergeCell ref="D27:F27"/>
    <mergeCell ref="O7:P7"/>
    <mergeCell ref="Q7:Q9"/>
    <mergeCell ref="R7:R9"/>
    <mergeCell ref="S6:W6"/>
    <mergeCell ref="V7:V9"/>
    <mergeCell ref="W7:W9"/>
    <mergeCell ref="B8:C8"/>
    <mergeCell ref="E8:F8"/>
    <mergeCell ref="J8:K8"/>
    <mergeCell ref="O8:P8"/>
    <mergeCell ref="T8:U8"/>
    <mergeCell ref="L7:L9"/>
    <mergeCell ref="M7:M9"/>
    <mergeCell ref="H7:H9"/>
    <mergeCell ref="J7:K7"/>
    <mergeCell ref="B6:C6"/>
    <mergeCell ref="D6:H6"/>
    <mergeCell ref="I6:M6"/>
    <mergeCell ref="N6:R6"/>
  </mergeCells>
  <conditionalFormatting sqref="M4:T5 D4:F5 G5:L5">
    <cfRule type="cellIs" dxfId="60" priority="3" stopIfTrue="1" operator="between">
      <formula>$P$5</formula>
      <formula>$T$5</formula>
    </cfRule>
  </conditionalFormatting>
  <conditionalFormatting sqref="H4">
    <cfRule type="expression" dxfId="59" priority="2" stopIfTrue="1">
      <formula>"&gt;0.95*$H$4"</formula>
    </cfRule>
  </conditionalFormatting>
  <conditionalFormatting sqref="D10:F22 I10:K22 N10:P22 S10:U22">
    <cfRule type="cellIs" dxfId="58" priority="1" stopIfTrue="1" operator="between">
      <formula>$C$24</formula>
      <formula>$D$24</formula>
    </cfRule>
  </conditionalFormatting>
  <printOptions horizontalCentered="1" verticalCentered="1"/>
  <pageMargins left="0.47244094488188981" right="0.47244094488188981" top="0.59055118110236227" bottom="0.59055118110236227" header="0.51181102362204722" footer="0.51181102362204722"/>
  <pageSetup paperSize="9" scale="87" orientation="landscape" r:id="rId1"/>
  <headerFooter alignWithMargins="0">
    <oddFooter>&amp;RPIB June 2015 Version 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X46"/>
  <sheetViews>
    <sheetView zoomScaleNormal="100" workbookViewId="0"/>
  </sheetViews>
  <sheetFormatPr defaultRowHeight="12.75" x14ac:dyDescent="0.2"/>
  <cols>
    <col min="1" max="1" width="2.7109375" style="2" customWidth="1"/>
    <col min="2" max="3" width="14.42578125" style="2" customWidth="1"/>
    <col min="4" max="23" width="6.5703125" style="2" customWidth="1"/>
    <col min="24" max="16384" width="9.140625" style="2"/>
  </cols>
  <sheetData>
    <row r="1" spans="2:23" ht="20.100000000000001" customHeight="1" x14ac:dyDescent="0.25">
      <c r="B1" s="1" t="s">
        <v>0</v>
      </c>
    </row>
    <row r="2" spans="2:23" ht="20.100000000000001" customHeight="1" x14ac:dyDescent="0.25">
      <c r="B2" s="75" t="s">
        <v>149</v>
      </c>
      <c r="F2" s="3" t="s">
        <v>102</v>
      </c>
      <c r="G2" s="3"/>
      <c r="H2" s="3"/>
      <c r="I2" s="3"/>
      <c r="J2" s="3"/>
      <c r="K2" s="3"/>
      <c r="L2" s="3"/>
      <c r="M2" s="3"/>
      <c r="N2" s="3"/>
      <c r="O2" s="3"/>
    </row>
    <row r="3" spans="2:23" ht="20.100000000000001" customHeight="1" x14ac:dyDescent="0.2">
      <c r="B3" s="3"/>
    </row>
    <row r="4" spans="2:23" ht="20.100000000000001" customHeight="1" x14ac:dyDescent="0.25">
      <c r="B4" s="1"/>
      <c r="C4" s="23"/>
      <c r="D4" s="5"/>
      <c r="E4" s="24"/>
      <c r="F4" s="24" t="s">
        <v>27</v>
      </c>
      <c r="G4" s="3"/>
      <c r="H4" s="3">
        <v>45</v>
      </c>
      <c r="I4" s="3" t="s">
        <v>50</v>
      </c>
      <c r="J4" s="129"/>
      <c r="K4" s="3"/>
      <c r="L4" s="3"/>
      <c r="M4" s="24"/>
      <c r="N4" s="24"/>
      <c r="O4" s="5"/>
      <c r="P4" s="10"/>
      <c r="Q4" s="10"/>
      <c r="R4" s="10"/>
      <c r="S4" s="10"/>
      <c r="T4" s="10"/>
      <c r="U4" s="11"/>
      <c r="V4" s="11"/>
      <c r="W4" s="6"/>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s="6" customFormat="1"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s="6" customFormat="1" ht="20.100000000000001" customHeight="1" x14ac:dyDescent="0.2">
      <c r="B7" s="384" t="s">
        <v>2</v>
      </c>
      <c r="C7" s="407"/>
      <c r="D7" s="36">
        <f>Speeds!D44</f>
        <v>22.5</v>
      </c>
      <c r="E7" s="358" t="s">
        <v>21</v>
      </c>
      <c r="F7" s="409"/>
      <c r="G7" s="365" t="s">
        <v>22</v>
      </c>
      <c r="H7" s="381" t="s">
        <v>23</v>
      </c>
      <c r="I7" s="19">
        <f>Speeds!D47</f>
        <v>19</v>
      </c>
      <c r="J7" s="358" t="s">
        <v>21</v>
      </c>
      <c r="K7" s="409"/>
      <c r="L7" s="365" t="s">
        <v>22</v>
      </c>
      <c r="M7" s="355" t="s">
        <v>23</v>
      </c>
      <c r="N7" s="9">
        <f>Speeds!D50</f>
        <v>18</v>
      </c>
      <c r="O7" s="358" t="s">
        <v>21</v>
      </c>
      <c r="P7" s="409"/>
      <c r="Q7" s="365" t="s">
        <v>22</v>
      </c>
      <c r="R7" s="355" t="s">
        <v>23</v>
      </c>
      <c r="S7" s="9">
        <f>Speeds!D53</f>
        <v>18.5</v>
      </c>
      <c r="T7" s="358" t="s">
        <v>21</v>
      </c>
      <c r="U7" s="409"/>
      <c r="V7" s="365" t="s">
        <v>22</v>
      </c>
      <c r="W7" s="355" t="s">
        <v>23</v>
      </c>
    </row>
    <row r="8" spans="2:23" s="6" customFormat="1" ht="20.100000000000001" customHeight="1" x14ac:dyDescent="0.2">
      <c r="B8" s="384" t="s">
        <v>3</v>
      </c>
      <c r="C8" s="407"/>
      <c r="D8" s="209">
        <f>Speeds!D45</f>
        <v>18</v>
      </c>
      <c r="E8" s="385" t="s">
        <v>21</v>
      </c>
      <c r="F8" s="413"/>
      <c r="G8" s="436"/>
      <c r="H8" s="407"/>
      <c r="I8" s="19">
        <f>Speeds!D48</f>
        <v>13.5</v>
      </c>
      <c r="J8" s="367" t="s">
        <v>21</v>
      </c>
      <c r="K8" s="402"/>
      <c r="L8" s="410"/>
      <c r="M8" s="411"/>
      <c r="N8" s="9">
        <f>Speeds!D51</f>
        <v>10</v>
      </c>
      <c r="O8" s="367" t="s">
        <v>21</v>
      </c>
      <c r="P8" s="402"/>
      <c r="Q8" s="410"/>
      <c r="R8" s="411"/>
      <c r="S8" s="9">
        <f>Speeds!D54</f>
        <v>8</v>
      </c>
      <c r="T8" s="367" t="s">
        <v>21</v>
      </c>
      <c r="U8" s="402"/>
      <c r="V8" s="410"/>
      <c r="W8" s="411"/>
    </row>
    <row r="9" spans="2:23" s="6" customFormat="1" ht="20.100000000000001" customHeight="1" x14ac:dyDescent="0.2">
      <c r="B9" s="384" t="s">
        <v>4</v>
      </c>
      <c r="C9" s="407"/>
      <c r="D9" s="209">
        <f>Speeds!D46</f>
        <v>16</v>
      </c>
      <c r="E9" s="385" t="s">
        <v>21</v>
      </c>
      <c r="F9" s="413"/>
      <c r="G9" s="436"/>
      <c r="H9" s="407"/>
      <c r="I9" s="19">
        <f>Speeds!D49</f>
        <v>11</v>
      </c>
      <c r="J9" s="369" t="s">
        <v>21</v>
      </c>
      <c r="K9" s="420"/>
      <c r="L9" s="410"/>
      <c r="M9" s="411"/>
      <c r="N9" s="9">
        <f>Speeds!D52</f>
        <v>6.5</v>
      </c>
      <c r="O9" s="369" t="s">
        <v>21</v>
      </c>
      <c r="P9" s="420"/>
      <c r="Q9" s="410"/>
      <c r="R9" s="411"/>
      <c r="S9" s="19">
        <f>Speeds!D55</f>
        <v>6</v>
      </c>
      <c r="T9" s="369" t="s">
        <v>21</v>
      </c>
      <c r="U9" s="420"/>
      <c r="V9" s="410"/>
      <c r="W9" s="411"/>
    </row>
    <row r="10" spans="2:23" s="6" customFormat="1" ht="30" customHeight="1" thickBot="1" x14ac:dyDescent="0.25">
      <c r="B10" s="173" t="s">
        <v>20</v>
      </c>
      <c r="C10" s="196" t="s">
        <v>105</v>
      </c>
      <c r="D10" s="65" t="s">
        <v>28</v>
      </c>
      <c r="E10" s="65" t="s">
        <v>29</v>
      </c>
      <c r="F10" s="65" t="s">
        <v>61</v>
      </c>
      <c r="G10" s="436"/>
      <c r="H10" s="408"/>
      <c r="I10" s="65" t="s">
        <v>28</v>
      </c>
      <c r="J10" s="65" t="s">
        <v>29</v>
      </c>
      <c r="K10" s="65" t="s">
        <v>61</v>
      </c>
      <c r="L10" s="410"/>
      <c r="M10" s="412"/>
      <c r="N10" s="65" t="s">
        <v>28</v>
      </c>
      <c r="O10" s="65" t="s">
        <v>29</v>
      </c>
      <c r="P10" s="65" t="s">
        <v>61</v>
      </c>
      <c r="Q10" s="410"/>
      <c r="R10" s="412"/>
      <c r="S10" s="65" t="s">
        <v>28</v>
      </c>
      <c r="T10" s="65" t="s">
        <v>29</v>
      </c>
      <c r="U10" s="65" t="s">
        <v>61</v>
      </c>
      <c r="V10" s="410"/>
      <c r="W10" s="412"/>
    </row>
    <row r="11" spans="2:23" s="6" customFormat="1" ht="20.100000000000001" customHeight="1" x14ac:dyDescent="0.2">
      <c r="B11" s="174">
        <v>0.3</v>
      </c>
      <c r="C11" s="221">
        <f t="shared" ref="C11:C23" si="0">MROUND(B11*1852,5)</f>
        <v>555</v>
      </c>
      <c r="D11" s="39">
        <f t="shared" ref="D11:D23" si="1">0.05*$D$7+G11+H11+G11+D30+H11+F30</f>
        <v>30.992999999999995</v>
      </c>
      <c r="E11" s="40">
        <f t="shared" ref="E11:E23" si="2">D11+G11+H11</f>
        <v>43.142999999999994</v>
      </c>
      <c r="F11" s="40">
        <f t="shared" ref="F11:F23" si="3">E11+G11+H11</f>
        <v>55.292999999999992</v>
      </c>
      <c r="G11" s="40">
        <f t="shared" ref="G11:G23" si="4">B11*$D$7</f>
        <v>6.75</v>
      </c>
      <c r="H11" s="41">
        <f t="shared" ref="H11:H23" si="5">B11*$D$8</f>
        <v>5.3999999999999995</v>
      </c>
      <c r="I11" s="39">
        <f t="shared" ref="I11:I23" si="6">0.05*$I$7+L11+M11+L11+G30+M11+I30</f>
        <v>24.277999999999999</v>
      </c>
      <c r="J11" s="40">
        <f t="shared" ref="J11:J23" si="7">I11+L11+M11</f>
        <v>34.027999999999999</v>
      </c>
      <c r="K11" s="40">
        <f t="shared" ref="K11:K23" si="8">J11+L11+M11</f>
        <v>43.777999999999999</v>
      </c>
      <c r="L11" s="40">
        <f t="shared" ref="L11:L23" si="9">B11*$I$7</f>
        <v>5.7</v>
      </c>
      <c r="M11" s="41">
        <f t="shared" ref="M11:M23" si="10">B11*$I$8</f>
        <v>4.05</v>
      </c>
      <c r="N11" s="39">
        <f t="shared" ref="N11:N23" si="11">0.05*$N$7+Q11+R11+Q11+J30+R11+L30</f>
        <v>19.962000000000003</v>
      </c>
      <c r="O11" s="40">
        <f t="shared" ref="O11:O23" si="12">N11+Q11+R11</f>
        <v>28.362000000000002</v>
      </c>
      <c r="P11" s="40">
        <f t="shared" ref="P11:P23" si="13">O11+Q11+R11</f>
        <v>36.762</v>
      </c>
      <c r="Q11" s="40">
        <f t="shared" ref="Q11:Q23" si="14">B11*$N$7</f>
        <v>5.3999999999999995</v>
      </c>
      <c r="R11" s="41">
        <f t="shared" ref="R11:R23" si="15">B11*$N$8</f>
        <v>3</v>
      </c>
      <c r="S11" s="39">
        <f t="shared" ref="S11:S23" si="16">0.05*$S$7+V11+W11+V11+M30+W11+O30</f>
        <v>18.913</v>
      </c>
      <c r="T11" s="40">
        <f t="shared" ref="T11:T23" si="17">S11+V11+W11</f>
        <v>26.863</v>
      </c>
      <c r="U11" s="40">
        <f t="shared" ref="U11:U23" si="18">T11+V11+W11</f>
        <v>34.812999999999995</v>
      </c>
      <c r="V11" s="42">
        <f t="shared" ref="V11:V23" si="19">B11*$S$7</f>
        <v>5.55</v>
      </c>
      <c r="W11" s="43">
        <f t="shared" ref="W11:W23" si="20">B11*$S$8</f>
        <v>2.4</v>
      </c>
    </row>
    <row r="12" spans="2:23" s="6" customFormat="1" ht="20.100000000000001" customHeight="1" x14ac:dyDescent="0.2">
      <c r="B12" s="220">
        <v>0.35</v>
      </c>
      <c r="C12" s="218">
        <f t="shared" si="0"/>
        <v>650</v>
      </c>
      <c r="D12" s="44">
        <f t="shared" si="1"/>
        <v>35.570999999999998</v>
      </c>
      <c r="E12" s="45">
        <f t="shared" si="2"/>
        <v>49.745999999999995</v>
      </c>
      <c r="F12" s="45">
        <f t="shared" si="3"/>
        <v>63.920999999999992</v>
      </c>
      <c r="G12" s="45">
        <f t="shared" si="4"/>
        <v>7.8749999999999991</v>
      </c>
      <c r="H12" s="46">
        <f t="shared" si="5"/>
        <v>6.3</v>
      </c>
      <c r="I12" s="44">
        <f t="shared" si="6"/>
        <v>27.890999999999998</v>
      </c>
      <c r="J12" s="45">
        <f t="shared" si="7"/>
        <v>39.265999999999998</v>
      </c>
      <c r="K12" s="45">
        <f t="shared" si="8"/>
        <v>50.640999999999998</v>
      </c>
      <c r="L12" s="45">
        <f t="shared" si="9"/>
        <v>6.6499999999999995</v>
      </c>
      <c r="M12" s="46">
        <f t="shared" si="10"/>
        <v>4.7249999999999996</v>
      </c>
      <c r="N12" s="44">
        <f t="shared" si="11"/>
        <v>22.976500000000001</v>
      </c>
      <c r="O12" s="45">
        <f t="shared" si="12"/>
        <v>32.776499999999999</v>
      </c>
      <c r="P12" s="45">
        <f t="shared" si="13"/>
        <v>42.576499999999996</v>
      </c>
      <c r="Q12" s="45">
        <f t="shared" si="14"/>
        <v>6.3</v>
      </c>
      <c r="R12" s="46">
        <f t="shared" si="15"/>
        <v>3.5</v>
      </c>
      <c r="S12" s="44">
        <f t="shared" si="16"/>
        <v>21.760999999999996</v>
      </c>
      <c r="T12" s="45">
        <f t="shared" si="17"/>
        <v>31.035999999999998</v>
      </c>
      <c r="U12" s="45">
        <f t="shared" si="18"/>
        <v>40.310999999999993</v>
      </c>
      <c r="V12" s="47">
        <f t="shared" si="19"/>
        <v>6.4749999999999996</v>
      </c>
      <c r="W12" s="48">
        <f t="shared" si="20"/>
        <v>2.8</v>
      </c>
    </row>
    <row r="13" spans="2:23" s="6" customFormat="1" ht="20.100000000000001" customHeight="1" x14ac:dyDescent="0.2">
      <c r="B13" s="175">
        <v>0.4</v>
      </c>
      <c r="C13" s="218">
        <f t="shared" si="0"/>
        <v>740</v>
      </c>
      <c r="D13" s="44">
        <f t="shared" si="1"/>
        <v>40.149000000000001</v>
      </c>
      <c r="E13" s="45">
        <f t="shared" si="2"/>
        <v>56.349000000000004</v>
      </c>
      <c r="F13" s="45">
        <f t="shared" si="3"/>
        <v>72.549000000000007</v>
      </c>
      <c r="G13" s="45">
        <f t="shared" si="4"/>
        <v>9</v>
      </c>
      <c r="H13" s="46">
        <f t="shared" si="5"/>
        <v>7.2</v>
      </c>
      <c r="I13" s="44">
        <f t="shared" si="6"/>
        <v>31.503999999999998</v>
      </c>
      <c r="J13" s="45">
        <f t="shared" si="7"/>
        <v>44.503999999999998</v>
      </c>
      <c r="K13" s="45">
        <f t="shared" si="8"/>
        <v>57.503999999999998</v>
      </c>
      <c r="L13" s="45">
        <f t="shared" si="9"/>
        <v>7.6000000000000005</v>
      </c>
      <c r="M13" s="46">
        <f t="shared" si="10"/>
        <v>5.4</v>
      </c>
      <c r="N13" s="44">
        <f t="shared" si="11"/>
        <v>25.991000000000003</v>
      </c>
      <c r="O13" s="45">
        <f t="shared" si="12"/>
        <v>37.191000000000003</v>
      </c>
      <c r="P13" s="45">
        <f t="shared" si="13"/>
        <v>48.391000000000005</v>
      </c>
      <c r="Q13" s="45">
        <f t="shared" si="14"/>
        <v>7.2</v>
      </c>
      <c r="R13" s="46">
        <f t="shared" si="15"/>
        <v>4</v>
      </c>
      <c r="S13" s="44">
        <f t="shared" si="16"/>
        <v>24.609000000000002</v>
      </c>
      <c r="T13" s="45">
        <f t="shared" si="17"/>
        <v>35.209000000000003</v>
      </c>
      <c r="U13" s="45">
        <f t="shared" si="18"/>
        <v>45.809000000000005</v>
      </c>
      <c r="V13" s="47">
        <f t="shared" si="19"/>
        <v>7.4</v>
      </c>
      <c r="W13" s="48">
        <f t="shared" si="20"/>
        <v>3.2</v>
      </c>
    </row>
    <row r="14" spans="2:23" s="6" customFormat="1" ht="20.100000000000001" customHeight="1" x14ac:dyDescent="0.2">
      <c r="B14" s="175">
        <v>0.45</v>
      </c>
      <c r="C14" s="218">
        <f t="shared" si="0"/>
        <v>835</v>
      </c>
      <c r="D14" s="44">
        <f t="shared" si="1"/>
        <v>44.727000000000004</v>
      </c>
      <c r="E14" s="45">
        <f t="shared" si="2"/>
        <v>62.952000000000005</v>
      </c>
      <c r="F14" s="45">
        <f t="shared" si="3"/>
        <v>81.176999999999992</v>
      </c>
      <c r="G14" s="45">
        <f t="shared" si="4"/>
        <v>10.125</v>
      </c>
      <c r="H14" s="46">
        <f t="shared" si="5"/>
        <v>8.1</v>
      </c>
      <c r="I14" s="44">
        <f t="shared" si="6"/>
        <v>35.116999999999997</v>
      </c>
      <c r="J14" s="45">
        <f t="shared" si="7"/>
        <v>49.742000000000004</v>
      </c>
      <c r="K14" s="45">
        <f t="shared" si="8"/>
        <v>64.367000000000004</v>
      </c>
      <c r="L14" s="45">
        <f t="shared" si="9"/>
        <v>8.5500000000000007</v>
      </c>
      <c r="M14" s="46">
        <f t="shared" si="10"/>
        <v>6.0750000000000002</v>
      </c>
      <c r="N14" s="44">
        <f t="shared" si="11"/>
        <v>29.005500000000005</v>
      </c>
      <c r="O14" s="45">
        <f t="shared" si="12"/>
        <v>41.605500000000006</v>
      </c>
      <c r="P14" s="45">
        <f t="shared" si="13"/>
        <v>54.205500000000008</v>
      </c>
      <c r="Q14" s="45">
        <f t="shared" si="14"/>
        <v>8.1</v>
      </c>
      <c r="R14" s="46">
        <f t="shared" si="15"/>
        <v>4.5</v>
      </c>
      <c r="S14" s="44">
        <f t="shared" si="16"/>
        <v>27.457000000000004</v>
      </c>
      <c r="T14" s="45">
        <f t="shared" si="17"/>
        <v>39.382000000000005</v>
      </c>
      <c r="U14" s="45">
        <f t="shared" si="18"/>
        <v>51.307000000000009</v>
      </c>
      <c r="V14" s="47">
        <f t="shared" si="19"/>
        <v>8.3250000000000011</v>
      </c>
      <c r="W14" s="48">
        <f t="shared" si="20"/>
        <v>3.6</v>
      </c>
    </row>
    <row r="15" spans="2:23" s="6" customFormat="1" ht="20.100000000000001" customHeight="1" x14ac:dyDescent="0.2">
      <c r="B15" s="175">
        <v>0.5</v>
      </c>
      <c r="C15" s="218">
        <f t="shared" si="0"/>
        <v>925</v>
      </c>
      <c r="D15" s="44">
        <f t="shared" si="1"/>
        <v>49.305</v>
      </c>
      <c r="E15" s="45">
        <f t="shared" si="2"/>
        <v>69.555000000000007</v>
      </c>
      <c r="F15" s="45">
        <f t="shared" si="3"/>
        <v>89.805000000000007</v>
      </c>
      <c r="G15" s="45">
        <f t="shared" si="4"/>
        <v>11.25</v>
      </c>
      <c r="H15" s="46">
        <f t="shared" si="5"/>
        <v>9</v>
      </c>
      <c r="I15" s="44">
        <f t="shared" si="6"/>
        <v>38.729999999999997</v>
      </c>
      <c r="J15" s="45">
        <f t="shared" si="7"/>
        <v>54.98</v>
      </c>
      <c r="K15" s="45">
        <f t="shared" si="8"/>
        <v>71.22999999999999</v>
      </c>
      <c r="L15" s="45">
        <f t="shared" si="9"/>
        <v>9.5</v>
      </c>
      <c r="M15" s="46">
        <f t="shared" si="10"/>
        <v>6.75</v>
      </c>
      <c r="N15" s="44">
        <f t="shared" si="11"/>
        <v>32.019999999999996</v>
      </c>
      <c r="O15" s="45">
        <f t="shared" si="12"/>
        <v>46.019999999999996</v>
      </c>
      <c r="P15" s="45">
        <f t="shared" si="13"/>
        <v>60.019999999999996</v>
      </c>
      <c r="Q15" s="45">
        <f t="shared" si="14"/>
        <v>9</v>
      </c>
      <c r="R15" s="46">
        <f t="shared" si="15"/>
        <v>5</v>
      </c>
      <c r="S15" s="44">
        <f t="shared" si="16"/>
        <v>30.305</v>
      </c>
      <c r="T15" s="45">
        <f t="shared" si="17"/>
        <v>43.555</v>
      </c>
      <c r="U15" s="45">
        <f t="shared" si="18"/>
        <v>56.805</v>
      </c>
      <c r="V15" s="47">
        <f t="shared" si="19"/>
        <v>9.25</v>
      </c>
      <c r="W15" s="48">
        <f t="shared" si="20"/>
        <v>4</v>
      </c>
    </row>
    <row r="16" spans="2:23" s="6" customFormat="1" ht="20.100000000000001" customHeight="1" x14ac:dyDescent="0.2">
      <c r="B16" s="175">
        <v>0.55000000000000004</v>
      </c>
      <c r="C16" s="218">
        <f t="shared" si="0"/>
        <v>1020</v>
      </c>
      <c r="D16" s="44">
        <f t="shared" si="1"/>
        <v>53.883000000000003</v>
      </c>
      <c r="E16" s="45">
        <f t="shared" si="2"/>
        <v>76.158000000000015</v>
      </c>
      <c r="F16" s="45">
        <f t="shared" si="3"/>
        <v>98.433000000000021</v>
      </c>
      <c r="G16" s="45">
        <f t="shared" si="4"/>
        <v>12.375000000000002</v>
      </c>
      <c r="H16" s="46">
        <f t="shared" si="5"/>
        <v>9.9</v>
      </c>
      <c r="I16" s="44">
        <f t="shared" si="6"/>
        <v>42.343000000000011</v>
      </c>
      <c r="J16" s="45">
        <f t="shared" si="7"/>
        <v>60.218000000000018</v>
      </c>
      <c r="K16" s="45">
        <f t="shared" si="8"/>
        <v>78.093000000000018</v>
      </c>
      <c r="L16" s="45">
        <f t="shared" si="9"/>
        <v>10.450000000000001</v>
      </c>
      <c r="M16" s="46">
        <f t="shared" si="10"/>
        <v>7.4250000000000007</v>
      </c>
      <c r="N16" s="44">
        <f t="shared" si="11"/>
        <v>35.034500000000001</v>
      </c>
      <c r="O16" s="45">
        <f t="shared" si="12"/>
        <v>50.4345</v>
      </c>
      <c r="P16" s="45">
        <f t="shared" si="13"/>
        <v>65.834499999999991</v>
      </c>
      <c r="Q16" s="45">
        <f t="shared" si="14"/>
        <v>9.9</v>
      </c>
      <c r="R16" s="46">
        <f t="shared" si="15"/>
        <v>5.5</v>
      </c>
      <c r="S16" s="44">
        <f t="shared" si="16"/>
        <v>33.153000000000006</v>
      </c>
      <c r="T16" s="45">
        <f t="shared" si="17"/>
        <v>47.728000000000002</v>
      </c>
      <c r="U16" s="45">
        <f t="shared" si="18"/>
        <v>62.303000000000004</v>
      </c>
      <c r="V16" s="47">
        <f t="shared" si="19"/>
        <v>10.175000000000001</v>
      </c>
      <c r="W16" s="48">
        <f t="shared" si="20"/>
        <v>4.4000000000000004</v>
      </c>
    </row>
    <row r="17" spans="2:23" s="6" customFormat="1" ht="20.100000000000001" customHeight="1" x14ac:dyDescent="0.2">
      <c r="B17" s="175">
        <v>0.6</v>
      </c>
      <c r="C17" s="218">
        <f t="shared" si="0"/>
        <v>1110</v>
      </c>
      <c r="D17" s="44">
        <f t="shared" si="1"/>
        <v>58.460999999999991</v>
      </c>
      <c r="E17" s="45">
        <f t="shared" si="2"/>
        <v>82.760999999999981</v>
      </c>
      <c r="F17" s="45">
        <f t="shared" si="3"/>
        <v>107.06099999999998</v>
      </c>
      <c r="G17" s="45">
        <f t="shared" si="4"/>
        <v>13.5</v>
      </c>
      <c r="H17" s="46">
        <f t="shared" si="5"/>
        <v>10.799999999999999</v>
      </c>
      <c r="I17" s="44">
        <f t="shared" si="6"/>
        <v>45.956000000000003</v>
      </c>
      <c r="J17" s="45">
        <f t="shared" si="7"/>
        <v>65.456000000000003</v>
      </c>
      <c r="K17" s="45">
        <f t="shared" si="8"/>
        <v>84.956000000000003</v>
      </c>
      <c r="L17" s="45">
        <f t="shared" si="9"/>
        <v>11.4</v>
      </c>
      <c r="M17" s="46">
        <f t="shared" si="10"/>
        <v>8.1</v>
      </c>
      <c r="N17" s="44">
        <f t="shared" si="11"/>
        <v>38.048999999999999</v>
      </c>
      <c r="O17" s="45">
        <f t="shared" si="12"/>
        <v>54.848999999999997</v>
      </c>
      <c r="P17" s="45">
        <f t="shared" si="13"/>
        <v>71.649000000000001</v>
      </c>
      <c r="Q17" s="45">
        <f t="shared" si="14"/>
        <v>10.799999999999999</v>
      </c>
      <c r="R17" s="46">
        <f t="shared" si="15"/>
        <v>6</v>
      </c>
      <c r="S17" s="44">
        <f t="shared" si="16"/>
        <v>36.000999999999998</v>
      </c>
      <c r="T17" s="45">
        <f t="shared" si="17"/>
        <v>51.900999999999996</v>
      </c>
      <c r="U17" s="45">
        <f t="shared" si="18"/>
        <v>67.801000000000002</v>
      </c>
      <c r="V17" s="47">
        <f t="shared" si="19"/>
        <v>11.1</v>
      </c>
      <c r="W17" s="48">
        <f t="shared" si="20"/>
        <v>4.8</v>
      </c>
    </row>
    <row r="18" spans="2:23" s="6" customFormat="1" ht="20.100000000000001" customHeight="1" x14ac:dyDescent="0.2">
      <c r="B18" s="175">
        <v>0.65</v>
      </c>
      <c r="C18" s="218">
        <f t="shared" si="0"/>
        <v>1205</v>
      </c>
      <c r="D18" s="44">
        <f t="shared" si="1"/>
        <v>63.039000000000009</v>
      </c>
      <c r="E18" s="45">
        <f t="shared" si="2"/>
        <v>89.364000000000019</v>
      </c>
      <c r="F18" s="45">
        <f t="shared" si="3"/>
        <v>115.68900000000002</v>
      </c>
      <c r="G18" s="45">
        <f t="shared" si="4"/>
        <v>14.625</v>
      </c>
      <c r="H18" s="46">
        <f t="shared" si="5"/>
        <v>11.700000000000001</v>
      </c>
      <c r="I18" s="44">
        <f t="shared" si="6"/>
        <v>49.568999999999996</v>
      </c>
      <c r="J18" s="45">
        <f t="shared" si="7"/>
        <v>70.694000000000003</v>
      </c>
      <c r="K18" s="45">
        <f t="shared" si="8"/>
        <v>91.819000000000003</v>
      </c>
      <c r="L18" s="45">
        <f t="shared" si="9"/>
        <v>12.35</v>
      </c>
      <c r="M18" s="46">
        <f t="shared" si="10"/>
        <v>8.7750000000000004</v>
      </c>
      <c r="N18" s="44">
        <f t="shared" si="11"/>
        <v>41.063500000000005</v>
      </c>
      <c r="O18" s="45">
        <f t="shared" si="12"/>
        <v>59.263500000000008</v>
      </c>
      <c r="P18" s="45">
        <f t="shared" si="13"/>
        <v>77.46350000000001</v>
      </c>
      <c r="Q18" s="45">
        <f t="shared" si="14"/>
        <v>11.700000000000001</v>
      </c>
      <c r="R18" s="46">
        <f t="shared" si="15"/>
        <v>6.5</v>
      </c>
      <c r="S18" s="44">
        <f t="shared" si="16"/>
        <v>38.849000000000004</v>
      </c>
      <c r="T18" s="45">
        <f t="shared" si="17"/>
        <v>56.074000000000005</v>
      </c>
      <c r="U18" s="45">
        <f t="shared" si="18"/>
        <v>73.299000000000007</v>
      </c>
      <c r="V18" s="47">
        <f t="shared" si="19"/>
        <v>12.025</v>
      </c>
      <c r="W18" s="48">
        <f t="shared" si="20"/>
        <v>5.2</v>
      </c>
    </row>
    <row r="19" spans="2:23" s="6" customFormat="1" ht="20.100000000000001" customHeight="1" x14ac:dyDescent="0.2">
      <c r="B19" s="175">
        <v>0.7</v>
      </c>
      <c r="C19" s="218">
        <f t="shared" si="0"/>
        <v>1295</v>
      </c>
      <c r="D19" s="44">
        <f t="shared" si="1"/>
        <v>66.561000000000007</v>
      </c>
      <c r="E19" s="45">
        <f t="shared" si="2"/>
        <v>94.911000000000001</v>
      </c>
      <c r="F19" s="45">
        <f t="shared" si="3"/>
        <v>123.261</v>
      </c>
      <c r="G19" s="45">
        <f t="shared" si="4"/>
        <v>15.749999999999998</v>
      </c>
      <c r="H19" s="46">
        <f t="shared" si="5"/>
        <v>12.6</v>
      </c>
      <c r="I19" s="44">
        <f t="shared" si="6"/>
        <v>52.455999999999996</v>
      </c>
      <c r="J19" s="45">
        <f t="shared" si="7"/>
        <v>75.206000000000003</v>
      </c>
      <c r="K19" s="45">
        <f t="shared" si="8"/>
        <v>97.956000000000003</v>
      </c>
      <c r="L19" s="45">
        <f t="shared" si="9"/>
        <v>13.299999999999999</v>
      </c>
      <c r="M19" s="46">
        <f t="shared" si="10"/>
        <v>9.4499999999999993</v>
      </c>
      <c r="N19" s="44">
        <f t="shared" si="11"/>
        <v>43.649000000000001</v>
      </c>
      <c r="O19" s="45">
        <f t="shared" si="12"/>
        <v>63.249000000000002</v>
      </c>
      <c r="P19" s="45">
        <f t="shared" si="13"/>
        <v>82.849000000000004</v>
      </c>
      <c r="Q19" s="45">
        <f t="shared" si="14"/>
        <v>12.6</v>
      </c>
      <c r="R19" s="46">
        <f t="shared" si="15"/>
        <v>7</v>
      </c>
      <c r="S19" s="44">
        <f t="shared" si="16"/>
        <v>41.300999999999995</v>
      </c>
      <c r="T19" s="45">
        <f t="shared" si="17"/>
        <v>59.850999999999992</v>
      </c>
      <c r="U19" s="45">
        <f t="shared" si="18"/>
        <v>78.400999999999982</v>
      </c>
      <c r="V19" s="47">
        <f t="shared" si="19"/>
        <v>12.95</v>
      </c>
      <c r="W19" s="48">
        <f t="shared" si="20"/>
        <v>5.6</v>
      </c>
    </row>
    <row r="20" spans="2:23" s="6" customFormat="1" ht="20.100000000000001" customHeight="1" x14ac:dyDescent="0.2">
      <c r="B20" s="175">
        <v>0.75</v>
      </c>
      <c r="C20" s="218">
        <f t="shared" si="0"/>
        <v>1390</v>
      </c>
      <c r="D20" s="44">
        <f t="shared" si="1"/>
        <v>71.13900000000001</v>
      </c>
      <c r="E20" s="45">
        <f t="shared" si="2"/>
        <v>101.51400000000001</v>
      </c>
      <c r="F20" s="45">
        <f t="shared" si="3"/>
        <v>131.88900000000001</v>
      </c>
      <c r="G20" s="45">
        <f t="shared" si="4"/>
        <v>16.875</v>
      </c>
      <c r="H20" s="46">
        <f t="shared" si="5"/>
        <v>13.5</v>
      </c>
      <c r="I20" s="44">
        <f t="shared" si="6"/>
        <v>56.069000000000003</v>
      </c>
      <c r="J20" s="45">
        <f t="shared" si="7"/>
        <v>80.444000000000003</v>
      </c>
      <c r="K20" s="45">
        <f t="shared" si="8"/>
        <v>104.819</v>
      </c>
      <c r="L20" s="45">
        <f t="shared" si="9"/>
        <v>14.25</v>
      </c>
      <c r="M20" s="46">
        <f t="shared" si="10"/>
        <v>10.125</v>
      </c>
      <c r="N20" s="44">
        <f t="shared" si="11"/>
        <v>46.663499999999999</v>
      </c>
      <c r="O20" s="45">
        <f t="shared" si="12"/>
        <v>67.663499999999999</v>
      </c>
      <c r="P20" s="45">
        <f t="shared" si="13"/>
        <v>88.663499999999999</v>
      </c>
      <c r="Q20" s="45">
        <f t="shared" si="14"/>
        <v>13.5</v>
      </c>
      <c r="R20" s="46">
        <f t="shared" si="15"/>
        <v>7.5</v>
      </c>
      <c r="S20" s="44">
        <f t="shared" si="16"/>
        <v>44.148999999999994</v>
      </c>
      <c r="T20" s="45">
        <f t="shared" si="17"/>
        <v>64.024000000000001</v>
      </c>
      <c r="U20" s="45">
        <f t="shared" si="18"/>
        <v>83.899000000000001</v>
      </c>
      <c r="V20" s="47">
        <f t="shared" si="19"/>
        <v>13.875</v>
      </c>
      <c r="W20" s="48">
        <f t="shared" si="20"/>
        <v>6</v>
      </c>
    </row>
    <row r="21" spans="2:23" s="6" customFormat="1" ht="20.100000000000001" customHeight="1" x14ac:dyDescent="0.2">
      <c r="B21" s="175">
        <v>0.8</v>
      </c>
      <c r="C21" s="218">
        <f t="shared" si="0"/>
        <v>1480</v>
      </c>
      <c r="D21" s="44">
        <f t="shared" si="1"/>
        <v>75.717000000000013</v>
      </c>
      <c r="E21" s="45">
        <f t="shared" si="2"/>
        <v>108.11700000000002</v>
      </c>
      <c r="F21" s="45">
        <f t="shared" si="3"/>
        <v>140.51700000000002</v>
      </c>
      <c r="G21" s="45">
        <f t="shared" si="4"/>
        <v>18</v>
      </c>
      <c r="H21" s="46">
        <f t="shared" si="5"/>
        <v>14.4</v>
      </c>
      <c r="I21" s="44">
        <f t="shared" si="6"/>
        <v>59.682000000000009</v>
      </c>
      <c r="J21" s="45">
        <f t="shared" si="7"/>
        <v>85.682000000000002</v>
      </c>
      <c r="K21" s="45">
        <f t="shared" si="8"/>
        <v>111.682</v>
      </c>
      <c r="L21" s="45">
        <f t="shared" si="9"/>
        <v>15.200000000000001</v>
      </c>
      <c r="M21" s="46">
        <f t="shared" si="10"/>
        <v>10.8</v>
      </c>
      <c r="N21" s="44">
        <f t="shared" si="11"/>
        <v>49.678000000000004</v>
      </c>
      <c r="O21" s="45">
        <f t="shared" si="12"/>
        <v>72.078000000000003</v>
      </c>
      <c r="P21" s="45">
        <f t="shared" si="13"/>
        <v>94.478000000000009</v>
      </c>
      <c r="Q21" s="45">
        <f t="shared" si="14"/>
        <v>14.4</v>
      </c>
      <c r="R21" s="46">
        <f t="shared" si="15"/>
        <v>8</v>
      </c>
      <c r="S21" s="44">
        <f t="shared" si="16"/>
        <v>46.996999999999993</v>
      </c>
      <c r="T21" s="45">
        <f t="shared" si="17"/>
        <v>68.197000000000003</v>
      </c>
      <c r="U21" s="45">
        <f t="shared" si="18"/>
        <v>89.397000000000006</v>
      </c>
      <c r="V21" s="47">
        <f t="shared" si="19"/>
        <v>14.8</v>
      </c>
      <c r="W21" s="48">
        <f t="shared" si="20"/>
        <v>6.4</v>
      </c>
    </row>
    <row r="22" spans="2:23" s="6" customFormat="1" ht="20.100000000000001" customHeight="1" x14ac:dyDescent="0.2">
      <c r="B22" s="175">
        <v>0.85</v>
      </c>
      <c r="C22" s="218">
        <f t="shared" si="0"/>
        <v>1575</v>
      </c>
      <c r="D22" s="44">
        <f t="shared" si="1"/>
        <v>81.350999999999999</v>
      </c>
      <c r="E22" s="45">
        <f t="shared" si="2"/>
        <v>115.776</v>
      </c>
      <c r="F22" s="45">
        <f t="shared" si="3"/>
        <v>150.20100000000002</v>
      </c>
      <c r="G22" s="45">
        <f t="shared" si="4"/>
        <v>19.125</v>
      </c>
      <c r="H22" s="46">
        <f t="shared" si="5"/>
        <v>15.299999999999999</v>
      </c>
      <c r="I22" s="44">
        <f t="shared" si="6"/>
        <v>64.021000000000001</v>
      </c>
      <c r="J22" s="45">
        <f t="shared" si="7"/>
        <v>91.645999999999987</v>
      </c>
      <c r="K22" s="45">
        <f t="shared" si="8"/>
        <v>119.27099999999999</v>
      </c>
      <c r="L22" s="45">
        <f t="shared" si="9"/>
        <v>16.149999999999999</v>
      </c>
      <c r="M22" s="46">
        <f t="shared" si="10"/>
        <v>11.475</v>
      </c>
      <c r="N22" s="44">
        <f t="shared" si="11"/>
        <v>53.121500000000005</v>
      </c>
      <c r="O22" s="45">
        <f t="shared" si="12"/>
        <v>76.921500000000009</v>
      </c>
      <c r="P22" s="45">
        <f t="shared" si="13"/>
        <v>100.72150000000001</v>
      </c>
      <c r="Q22" s="45">
        <f t="shared" si="14"/>
        <v>15.299999999999999</v>
      </c>
      <c r="R22" s="46">
        <f t="shared" si="15"/>
        <v>8.5</v>
      </c>
      <c r="S22" s="44">
        <f t="shared" si="16"/>
        <v>50.240999999999993</v>
      </c>
      <c r="T22" s="45">
        <f t="shared" si="17"/>
        <v>72.765999999999991</v>
      </c>
      <c r="U22" s="45">
        <f t="shared" si="18"/>
        <v>95.290999999999983</v>
      </c>
      <c r="V22" s="47">
        <f t="shared" si="19"/>
        <v>15.725</v>
      </c>
      <c r="W22" s="48">
        <f t="shared" si="20"/>
        <v>6.8</v>
      </c>
    </row>
    <row r="23" spans="2:23" s="6" customFormat="1" ht="20.100000000000001" customHeight="1" thickBot="1" x14ac:dyDescent="0.25">
      <c r="B23" s="176">
        <v>0.9</v>
      </c>
      <c r="C23" s="217">
        <f t="shared" si="0"/>
        <v>1665</v>
      </c>
      <c r="D23" s="49">
        <f t="shared" si="1"/>
        <v>85.929000000000016</v>
      </c>
      <c r="E23" s="50">
        <f t="shared" si="2"/>
        <v>122.37900000000002</v>
      </c>
      <c r="F23" s="50">
        <f t="shared" si="3"/>
        <v>158.82900000000001</v>
      </c>
      <c r="G23" s="50">
        <f t="shared" si="4"/>
        <v>20.25</v>
      </c>
      <c r="H23" s="51">
        <f t="shared" si="5"/>
        <v>16.2</v>
      </c>
      <c r="I23" s="49">
        <f t="shared" si="6"/>
        <v>67.634000000000015</v>
      </c>
      <c r="J23" s="50">
        <f t="shared" si="7"/>
        <v>96.884000000000015</v>
      </c>
      <c r="K23" s="50">
        <f t="shared" si="8"/>
        <v>126.13400000000001</v>
      </c>
      <c r="L23" s="50">
        <f t="shared" si="9"/>
        <v>17.100000000000001</v>
      </c>
      <c r="M23" s="51">
        <f t="shared" si="10"/>
        <v>12.15</v>
      </c>
      <c r="N23" s="49">
        <f t="shared" si="11"/>
        <v>56.136000000000003</v>
      </c>
      <c r="O23" s="50">
        <f t="shared" si="12"/>
        <v>81.335999999999999</v>
      </c>
      <c r="P23" s="50">
        <f t="shared" si="13"/>
        <v>106.536</v>
      </c>
      <c r="Q23" s="50">
        <f t="shared" si="14"/>
        <v>16.2</v>
      </c>
      <c r="R23" s="51">
        <f t="shared" si="15"/>
        <v>9</v>
      </c>
      <c r="S23" s="49">
        <f t="shared" si="16"/>
        <v>53.089000000000006</v>
      </c>
      <c r="T23" s="52">
        <f t="shared" si="17"/>
        <v>76.939000000000007</v>
      </c>
      <c r="U23" s="50">
        <f t="shared" si="18"/>
        <v>100.78900000000002</v>
      </c>
      <c r="V23" s="53">
        <f t="shared" si="19"/>
        <v>16.650000000000002</v>
      </c>
      <c r="W23" s="54">
        <f t="shared" si="20"/>
        <v>7.2</v>
      </c>
    </row>
    <row r="24" spans="2:23" ht="20.100000000000001" customHeight="1" x14ac:dyDescent="0.25">
      <c r="B24" s="1"/>
      <c r="D24" s="3"/>
      <c r="E24" s="3"/>
      <c r="F24" s="3"/>
      <c r="G24" s="3"/>
      <c r="H24" s="3"/>
      <c r="I24" s="3"/>
      <c r="J24" s="3"/>
      <c r="K24" s="3"/>
      <c r="L24" s="3"/>
      <c r="M24" s="3"/>
      <c r="N24" s="3"/>
    </row>
    <row r="27" spans="2:23" ht="13.5" customHeight="1" thickBot="1" x14ac:dyDescent="0.25"/>
    <row r="28" spans="2:23" s="6" customFormat="1" ht="18" customHeight="1" x14ac:dyDescent="0.2">
      <c r="B28" s="437" t="s">
        <v>24</v>
      </c>
      <c r="C28" s="438"/>
      <c r="D28" s="439" t="s">
        <v>8</v>
      </c>
      <c r="E28" s="439"/>
      <c r="F28" s="439"/>
      <c r="G28" s="439" t="s">
        <v>9</v>
      </c>
      <c r="H28" s="439"/>
      <c r="I28" s="439"/>
      <c r="J28" s="439" t="s">
        <v>10</v>
      </c>
      <c r="K28" s="439"/>
      <c r="L28" s="439"/>
      <c r="M28" s="439" t="s">
        <v>11</v>
      </c>
      <c r="N28" s="439"/>
      <c r="O28" s="440"/>
    </row>
    <row r="29" spans="2:23" s="6" customFormat="1" ht="56.25" customHeight="1" thickBot="1" x14ac:dyDescent="0.25">
      <c r="B29" s="32" t="s">
        <v>25</v>
      </c>
      <c r="C29" s="33" t="s">
        <v>6</v>
      </c>
      <c r="D29" s="34" t="s">
        <v>5</v>
      </c>
      <c r="E29" s="34" t="s">
        <v>6</v>
      </c>
      <c r="F29" s="34" t="s">
        <v>7</v>
      </c>
      <c r="G29" s="34" t="s">
        <v>5</v>
      </c>
      <c r="H29" s="34" t="s">
        <v>6</v>
      </c>
      <c r="I29" s="34" t="s">
        <v>7</v>
      </c>
      <c r="J29" s="34" t="s">
        <v>5</v>
      </c>
      <c r="K29" s="34" t="s">
        <v>6</v>
      </c>
      <c r="L29" s="34" t="s">
        <v>7</v>
      </c>
      <c r="M29" s="34" t="s">
        <v>5</v>
      </c>
      <c r="N29" s="34" t="s">
        <v>6</v>
      </c>
      <c r="O29" s="35" t="s">
        <v>7</v>
      </c>
    </row>
    <row r="30" spans="2:23" s="6" customFormat="1" ht="15" customHeight="1" x14ac:dyDescent="0.2">
      <c r="B30" s="318">
        <f t="shared" ref="B30:B37" si="21">B11</f>
        <v>0.3</v>
      </c>
      <c r="C30" s="317">
        <f>0.66*B30</f>
        <v>0.19800000000000001</v>
      </c>
      <c r="D30" s="55">
        <f t="shared" ref="D30:D42" si="22">E30*($D$9)</f>
        <v>3.1680000000000001</v>
      </c>
      <c r="E30" s="55">
        <f t="shared" ref="E30:E42" si="23">0.66*B30</f>
        <v>0.19800000000000001</v>
      </c>
      <c r="F30" s="55">
        <f t="shared" ref="F30:F42" si="24">0.15*$D$9</f>
        <v>2.4</v>
      </c>
      <c r="G30" s="55">
        <f t="shared" ref="G30:G42" si="25">H30*($I$9)</f>
        <v>2.1779999999999999</v>
      </c>
      <c r="H30" s="55">
        <f t="shared" ref="H30:H42" si="26">0.66*B30</f>
        <v>0.19800000000000001</v>
      </c>
      <c r="I30" s="55">
        <f t="shared" ref="I30:I42" si="27">0.15*$I$9</f>
        <v>1.65</v>
      </c>
      <c r="J30" s="55">
        <f t="shared" ref="J30:J42" si="28">K30*($N$9)</f>
        <v>1.2870000000000001</v>
      </c>
      <c r="K30" s="55">
        <f t="shared" ref="K30:K42" si="29">0.66*B30</f>
        <v>0.19800000000000001</v>
      </c>
      <c r="L30" s="55">
        <f t="shared" ref="L30:L42" si="30">0.15*$N$9</f>
        <v>0.97499999999999998</v>
      </c>
      <c r="M30" s="55">
        <f t="shared" ref="M30:M42" si="31">N30*($S$9)</f>
        <v>1.1880000000000002</v>
      </c>
      <c r="N30" s="55">
        <f t="shared" ref="N30:N42" si="32">0.66*B30</f>
        <v>0.19800000000000001</v>
      </c>
      <c r="O30" s="314">
        <f t="shared" ref="O30:O42" si="33">0.15*$S$9</f>
        <v>0.89999999999999991</v>
      </c>
    </row>
    <row r="31" spans="2:23" s="6" customFormat="1" ht="15" customHeight="1" x14ac:dyDescent="0.2">
      <c r="B31" s="316">
        <f t="shared" si="21"/>
        <v>0.35</v>
      </c>
      <c r="C31" s="315">
        <f>0.66*B31</f>
        <v>0.23099999999999998</v>
      </c>
      <c r="D31" s="55">
        <f t="shared" si="22"/>
        <v>3.6959999999999997</v>
      </c>
      <c r="E31" s="47">
        <f t="shared" si="23"/>
        <v>0.23099999999999998</v>
      </c>
      <c r="F31" s="55">
        <f t="shared" si="24"/>
        <v>2.4</v>
      </c>
      <c r="G31" s="55">
        <f t="shared" si="25"/>
        <v>2.5409999999999999</v>
      </c>
      <c r="H31" s="47">
        <f t="shared" si="26"/>
        <v>0.23099999999999998</v>
      </c>
      <c r="I31" s="55">
        <f t="shared" si="27"/>
        <v>1.65</v>
      </c>
      <c r="J31" s="55">
        <f t="shared" si="28"/>
        <v>1.5014999999999998</v>
      </c>
      <c r="K31" s="47">
        <f t="shared" si="29"/>
        <v>0.23099999999999998</v>
      </c>
      <c r="L31" s="55">
        <f t="shared" si="30"/>
        <v>0.97499999999999998</v>
      </c>
      <c r="M31" s="55">
        <f t="shared" si="31"/>
        <v>1.3859999999999999</v>
      </c>
      <c r="N31" s="47">
        <f t="shared" si="32"/>
        <v>0.23099999999999998</v>
      </c>
      <c r="O31" s="314">
        <f t="shared" si="33"/>
        <v>0.89999999999999991</v>
      </c>
    </row>
    <row r="32" spans="2:23" s="6" customFormat="1" ht="15" customHeight="1" x14ac:dyDescent="0.2">
      <c r="B32" s="175">
        <f t="shared" si="21"/>
        <v>0.4</v>
      </c>
      <c r="C32" s="315">
        <f>0.66*B32</f>
        <v>0.26400000000000001</v>
      </c>
      <c r="D32" s="55">
        <f t="shared" si="22"/>
        <v>4.2240000000000002</v>
      </c>
      <c r="E32" s="47">
        <f t="shared" si="23"/>
        <v>0.26400000000000001</v>
      </c>
      <c r="F32" s="55">
        <f t="shared" si="24"/>
        <v>2.4</v>
      </c>
      <c r="G32" s="55">
        <f t="shared" si="25"/>
        <v>2.9039999999999999</v>
      </c>
      <c r="H32" s="47">
        <f t="shared" si="26"/>
        <v>0.26400000000000001</v>
      </c>
      <c r="I32" s="55">
        <f t="shared" si="27"/>
        <v>1.65</v>
      </c>
      <c r="J32" s="55">
        <f t="shared" si="28"/>
        <v>1.7160000000000002</v>
      </c>
      <c r="K32" s="47">
        <f t="shared" si="29"/>
        <v>0.26400000000000001</v>
      </c>
      <c r="L32" s="55">
        <f t="shared" si="30"/>
        <v>0.97499999999999998</v>
      </c>
      <c r="M32" s="55">
        <f t="shared" si="31"/>
        <v>1.5840000000000001</v>
      </c>
      <c r="N32" s="47">
        <f t="shared" si="32"/>
        <v>0.26400000000000001</v>
      </c>
      <c r="O32" s="314">
        <f t="shared" si="33"/>
        <v>0.89999999999999991</v>
      </c>
    </row>
    <row r="33" spans="2:24" s="6" customFormat="1" ht="15" customHeight="1" x14ac:dyDescent="0.2">
      <c r="B33" s="175">
        <f t="shared" si="21"/>
        <v>0.45</v>
      </c>
      <c r="C33" s="315">
        <f t="shared" ref="C33:C42" si="34">0.67*B33</f>
        <v>0.30150000000000005</v>
      </c>
      <c r="D33" s="55">
        <f t="shared" si="22"/>
        <v>4.7520000000000007</v>
      </c>
      <c r="E33" s="47">
        <f t="shared" si="23"/>
        <v>0.29700000000000004</v>
      </c>
      <c r="F33" s="55">
        <f t="shared" si="24"/>
        <v>2.4</v>
      </c>
      <c r="G33" s="55">
        <f t="shared" si="25"/>
        <v>3.2670000000000003</v>
      </c>
      <c r="H33" s="47">
        <f t="shared" si="26"/>
        <v>0.29700000000000004</v>
      </c>
      <c r="I33" s="55">
        <f t="shared" si="27"/>
        <v>1.65</v>
      </c>
      <c r="J33" s="55">
        <f t="shared" si="28"/>
        <v>1.9305000000000003</v>
      </c>
      <c r="K33" s="47">
        <f t="shared" si="29"/>
        <v>0.29700000000000004</v>
      </c>
      <c r="L33" s="55">
        <f t="shared" si="30"/>
        <v>0.97499999999999998</v>
      </c>
      <c r="M33" s="55">
        <f t="shared" si="31"/>
        <v>1.7820000000000003</v>
      </c>
      <c r="N33" s="47">
        <f t="shared" si="32"/>
        <v>0.29700000000000004</v>
      </c>
      <c r="O33" s="314">
        <f t="shared" si="33"/>
        <v>0.89999999999999991</v>
      </c>
    </row>
    <row r="34" spans="2:24" s="6" customFormat="1" ht="15" customHeight="1" x14ac:dyDescent="0.2">
      <c r="B34" s="175">
        <f t="shared" si="21"/>
        <v>0.5</v>
      </c>
      <c r="C34" s="315">
        <f t="shared" si="34"/>
        <v>0.33500000000000002</v>
      </c>
      <c r="D34" s="55">
        <f t="shared" si="22"/>
        <v>5.28</v>
      </c>
      <c r="E34" s="47">
        <f t="shared" si="23"/>
        <v>0.33</v>
      </c>
      <c r="F34" s="55">
        <f t="shared" si="24"/>
        <v>2.4</v>
      </c>
      <c r="G34" s="55">
        <f t="shared" si="25"/>
        <v>3.6300000000000003</v>
      </c>
      <c r="H34" s="47">
        <f t="shared" si="26"/>
        <v>0.33</v>
      </c>
      <c r="I34" s="55">
        <f t="shared" si="27"/>
        <v>1.65</v>
      </c>
      <c r="J34" s="55">
        <f t="shared" si="28"/>
        <v>2.145</v>
      </c>
      <c r="K34" s="47">
        <f t="shared" si="29"/>
        <v>0.33</v>
      </c>
      <c r="L34" s="55">
        <f t="shared" si="30"/>
        <v>0.97499999999999998</v>
      </c>
      <c r="M34" s="55">
        <f t="shared" si="31"/>
        <v>1.98</v>
      </c>
      <c r="N34" s="47">
        <f t="shared" si="32"/>
        <v>0.33</v>
      </c>
      <c r="O34" s="314">
        <f t="shared" si="33"/>
        <v>0.89999999999999991</v>
      </c>
    </row>
    <row r="35" spans="2:24" s="6" customFormat="1" ht="15" customHeight="1" x14ac:dyDescent="0.2">
      <c r="B35" s="175">
        <f t="shared" si="21"/>
        <v>0.55000000000000004</v>
      </c>
      <c r="C35" s="315">
        <f t="shared" si="34"/>
        <v>0.36850000000000005</v>
      </c>
      <c r="D35" s="55">
        <f t="shared" si="22"/>
        <v>5.8080000000000007</v>
      </c>
      <c r="E35" s="47">
        <f t="shared" si="23"/>
        <v>0.36300000000000004</v>
      </c>
      <c r="F35" s="55">
        <f t="shared" si="24"/>
        <v>2.4</v>
      </c>
      <c r="G35" s="55">
        <f t="shared" si="25"/>
        <v>3.9930000000000003</v>
      </c>
      <c r="H35" s="47">
        <f t="shared" si="26"/>
        <v>0.36300000000000004</v>
      </c>
      <c r="I35" s="55">
        <f t="shared" si="27"/>
        <v>1.65</v>
      </c>
      <c r="J35" s="55">
        <f t="shared" si="28"/>
        <v>2.3595000000000002</v>
      </c>
      <c r="K35" s="47">
        <f t="shared" si="29"/>
        <v>0.36300000000000004</v>
      </c>
      <c r="L35" s="55">
        <f t="shared" si="30"/>
        <v>0.97499999999999998</v>
      </c>
      <c r="M35" s="55">
        <f t="shared" si="31"/>
        <v>2.1780000000000004</v>
      </c>
      <c r="N35" s="47">
        <f t="shared" si="32"/>
        <v>0.36300000000000004</v>
      </c>
      <c r="O35" s="314">
        <f t="shared" si="33"/>
        <v>0.89999999999999991</v>
      </c>
    </row>
    <row r="36" spans="2:24" s="6" customFormat="1" ht="15" customHeight="1" x14ac:dyDescent="0.2">
      <c r="B36" s="175">
        <f t="shared" si="21"/>
        <v>0.6</v>
      </c>
      <c r="C36" s="315">
        <f t="shared" si="34"/>
        <v>0.40200000000000002</v>
      </c>
      <c r="D36" s="55">
        <f t="shared" si="22"/>
        <v>6.3360000000000003</v>
      </c>
      <c r="E36" s="47">
        <f t="shared" si="23"/>
        <v>0.39600000000000002</v>
      </c>
      <c r="F36" s="55">
        <f t="shared" si="24"/>
        <v>2.4</v>
      </c>
      <c r="G36" s="55">
        <f t="shared" si="25"/>
        <v>4.3559999999999999</v>
      </c>
      <c r="H36" s="47">
        <f t="shared" si="26"/>
        <v>0.39600000000000002</v>
      </c>
      <c r="I36" s="55">
        <f t="shared" si="27"/>
        <v>1.65</v>
      </c>
      <c r="J36" s="55">
        <f t="shared" si="28"/>
        <v>2.5740000000000003</v>
      </c>
      <c r="K36" s="47">
        <f t="shared" si="29"/>
        <v>0.39600000000000002</v>
      </c>
      <c r="L36" s="55">
        <f t="shared" si="30"/>
        <v>0.97499999999999998</v>
      </c>
      <c r="M36" s="55">
        <f t="shared" si="31"/>
        <v>2.3760000000000003</v>
      </c>
      <c r="N36" s="47">
        <f t="shared" si="32"/>
        <v>0.39600000000000002</v>
      </c>
      <c r="O36" s="314">
        <f t="shared" si="33"/>
        <v>0.89999999999999991</v>
      </c>
    </row>
    <row r="37" spans="2:24" s="6" customFormat="1" ht="15" customHeight="1" x14ac:dyDescent="0.2">
      <c r="B37" s="175">
        <f t="shared" si="21"/>
        <v>0.65</v>
      </c>
      <c r="C37" s="315">
        <f t="shared" si="34"/>
        <v>0.43550000000000005</v>
      </c>
      <c r="D37" s="55">
        <f t="shared" si="22"/>
        <v>6.8640000000000008</v>
      </c>
      <c r="E37" s="47">
        <f t="shared" si="23"/>
        <v>0.42900000000000005</v>
      </c>
      <c r="F37" s="55">
        <f t="shared" si="24"/>
        <v>2.4</v>
      </c>
      <c r="G37" s="55">
        <f t="shared" si="25"/>
        <v>4.7190000000000003</v>
      </c>
      <c r="H37" s="47">
        <f t="shared" si="26"/>
        <v>0.42900000000000005</v>
      </c>
      <c r="I37" s="55">
        <f t="shared" si="27"/>
        <v>1.65</v>
      </c>
      <c r="J37" s="55">
        <f t="shared" si="28"/>
        <v>2.7885000000000004</v>
      </c>
      <c r="K37" s="47">
        <f t="shared" si="29"/>
        <v>0.42900000000000005</v>
      </c>
      <c r="L37" s="55">
        <f t="shared" si="30"/>
        <v>0.97499999999999998</v>
      </c>
      <c r="M37" s="55">
        <f t="shared" si="31"/>
        <v>2.5740000000000003</v>
      </c>
      <c r="N37" s="47">
        <f t="shared" si="32"/>
        <v>0.42900000000000005</v>
      </c>
      <c r="O37" s="314">
        <f t="shared" si="33"/>
        <v>0.89999999999999991</v>
      </c>
    </row>
    <row r="38" spans="2:24" s="6" customFormat="1" ht="15" customHeight="1" x14ac:dyDescent="0.2">
      <c r="B38" s="175">
        <v>0.6</v>
      </c>
      <c r="C38" s="315">
        <f t="shared" si="34"/>
        <v>0.40200000000000002</v>
      </c>
      <c r="D38" s="55">
        <f t="shared" si="22"/>
        <v>6.3360000000000003</v>
      </c>
      <c r="E38" s="47">
        <f t="shared" si="23"/>
        <v>0.39600000000000002</v>
      </c>
      <c r="F38" s="55">
        <f t="shared" si="24"/>
        <v>2.4</v>
      </c>
      <c r="G38" s="55">
        <f t="shared" si="25"/>
        <v>4.3559999999999999</v>
      </c>
      <c r="H38" s="47">
        <f t="shared" si="26"/>
        <v>0.39600000000000002</v>
      </c>
      <c r="I38" s="55">
        <f t="shared" si="27"/>
        <v>1.65</v>
      </c>
      <c r="J38" s="55">
        <f t="shared" si="28"/>
        <v>2.5740000000000003</v>
      </c>
      <c r="K38" s="47">
        <f t="shared" si="29"/>
        <v>0.39600000000000002</v>
      </c>
      <c r="L38" s="55">
        <f t="shared" si="30"/>
        <v>0.97499999999999998</v>
      </c>
      <c r="M38" s="55">
        <f t="shared" si="31"/>
        <v>2.3760000000000003</v>
      </c>
      <c r="N38" s="47">
        <f t="shared" si="32"/>
        <v>0.39600000000000002</v>
      </c>
      <c r="O38" s="314">
        <f t="shared" si="33"/>
        <v>0.89999999999999991</v>
      </c>
    </row>
    <row r="39" spans="2:24" s="6" customFormat="1" ht="15" customHeight="1" x14ac:dyDescent="0.2">
      <c r="B39" s="175">
        <v>0.65</v>
      </c>
      <c r="C39" s="315">
        <f t="shared" si="34"/>
        <v>0.43550000000000005</v>
      </c>
      <c r="D39" s="55">
        <f t="shared" si="22"/>
        <v>6.8640000000000008</v>
      </c>
      <c r="E39" s="47">
        <f t="shared" si="23"/>
        <v>0.42900000000000005</v>
      </c>
      <c r="F39" s="55">
        <f t="shared" si="24"/>
        <v>2.4</v>
      </c>
      <c r="G39" s="55">
        <f t="shared" si="25"/>
        <v>4.7190000000000003</v>
      </c>
      <c r="H39" s="47">
        <f t="shared" si="26"/>
        <v>0.42900000000000005</v>
      </c>
      <c r="I39" s="55">
        <f t="shared" si="27"/>
        <v>1.65</v>
      </c>
      <c r="J39" s="55">
        <f t="shared" si="28"/>
        <v>2.7885000000000004</v>
      </c>
      <c r="K39" s="47">
        <f t="shared" si="29"/>
        <v>0.42900000000000005</v>
      </c>
      <c r="L39" s="55">
        <f t="shared" si="30"/>
        <v>0.97499999999999998</v>
      </c>
      <c r="M39" s="55">
        <f t="shared" si="31"/>
        <v>2.5740000000000003</v>
      </c>
      <c r="N39" s="47">
        <f t="shared" si="32"/>
        <v>0.42900000000000005</v>
      </c>
      <c r="O39" s="314">
        <f t="shared" si="33"/>
        <v>0.89999999999999991</v>
      </c>
    </row>
    <row r="40" spans="2:24" s="6" customFormat="1" ht="15" customHeight="1" x14ac:dyDescent="0.2">
      <c r="B40" s="175">
        <v>0.7</v>
      </c>
      <c r="C40" s="315">
        <f t="shared" si="34"/>
        <v>0.46899999999999997</v>
      </c>
      <c r="D40" s="55">
        <f t="shared" si="22"/>
        <v>7.3919999999999995</v>
      </c>
      <c r="E40" s="47">
        <f t="shared" si="23"/>
        <v>0.46199999999999997</v>
      </c>
      <c r="F40" s="55">
        <f t="shared" si="24"/>
        <v>2.4</v>
      </c>
      <c r="G40" s="55">
        <f t="shared" si="25"/>
        <v>5.0819999999999999</v>
      </c>
      <c r="H40" s="47">
        <f t="shared" si="26"/>
        <v>0.46199999999999997</v>
      </c>
      <c r="I40" s="55">
        <f t="shared" si="27"/>
        <v>1.65</v>
      </c>
      <c r="J40" s="55">
        <f t="shared" si="28"/>
        <v>3.0029999999999997</v>
      </c>
      <c r="K40" s="47">
        <f t="shared" si="29"/>
        <v>0.46199999999999997</v>
      </c>
      <c r="L40" s="55">
        <f t="shared" si="30"/>
        <v>0.97499999999999998</v>
      </c>
      <c r="M40" s="55">
        <f t="shared" si="31"/>
        <v>2.7719999999999998</v>
      </c>
      <c r="N40" s="47">
        <f t="shared" si="32"/>
        <v>0.46199999999999997</v>
      </c>
      <c r="O40" s="314">
        <f t="shared" si="33"/>
        <v>0.89999999999999991</v>
      </c>
    </row>
    <row r="41" spans="2:24" s="6" customFormat="1" ht="15" customHeight="1" x14ac:dyDescent="0.2">
      <c r="B41" s="175">
        <f>B22</f>
        <v>0.85</v>
      </c>
      <c r="C41" s="315">
        <f t="shared" si="34"/>
        <v>0.56950000000000001</v>
      </c>
      <c r="D41" s="55">
        <f t="shared" si="22"/>
        <v>8.9760000000000009</v>
      </c>
      <c r="E41" s="47">
        <f t="shared" si="23"/>
        <v>0.56100000000000005</v>
      </c>
      <c r="F41" s="55">
        <f t="shared" si="24"/>
        <v>2.4</v>
      </c>
      <c r="G41" s="55">
        <f t="shared" si="25"/>
        <v>6.1710000000000003</v>
      </c>
      <c r="H41" s="47">
        <f t="shared" si="26"/>
        <v>0.56100000000000005</v>
      </c>
      <c r="I41" s="55">
        <f t="shared" si="27"/>
        <v>1.65</v>
      </c>
      <c r="J41" s="55">
        <f t="shared" si="28"/>
        <v>3.6465000000000005</v>
      </c>
      <c r="K41" s="47">
        <f t="shared" si="29"/>
        <v>0.56100000000000005</v>
      </c>
      <c r="L41" s="55">
        <f t="shared" si="30"/>
        <v>0.97499999999999998</v>
      </c>
      <c r="M41" s="55">
        <f t="shared" si="31"/>
        <v>3.3660000000000005</v>
      </c>
      <c r="N41" s="47">
        <f t="shared" si="32"/>
        <v>0.56100000000000005</v>
      </c>
      <c r="O41" s="314">
        <f t="shared" si="33"/>
        <v>0.89999999999999991</v>
      </c>
      <c r="X41" s="313"/>
    </row>
    <row r="42" spans="2:24" s="6" customFormat="1" ht="15" customHeight="1" thickBot="1" x14ac:dyDescent="0.25">
      <c r="B42" s="176">
        <f>B23</f>
        <v>0.9</v>
      </c>
      <c r="C42" s="312">
        <f t="shared" si="34"/>
        <v>0.60300000000000009</v>
      </c>
      <c r="D42" s="53">
        <f t="shared" si="22"/>
        <v>9.5040000000000013</v>
      </c>
      <c r="E42" s="53">
        <f t="shared" si="23"/>
        <v>0.59400000000000008</v>
      </c>
      <c r="F42" s="53">
        <f t="shared" si="24"/>
        <v>2.4</v>
      </c>
      <c r="G42" s="53">
        <f t="shared" si="25"/>
        <v>6.5340000000000007</v>
      </c>
      <c r="H42" s="53">
        <f t="shared" si="26"/>
        <v>0.59400000000000008</v>
      </c>
      <c r="I42" s="53">
        <f t="shared" si="27"/>
        <v>1.65</v>
      </c>
      <c r="J42" s="53">
        <f t="shared" si="28"/>
        <v>3.8610000000000007</v>
      </c>
      <c r="K42" s="53">
        <f t="shared" si="29"/>
        <v>0.59400000000000008</v>
      </c>
      <c r="L42" s="53">
        <f t="shared" si="30"/>
        <v>0.97499999999999998</v>
      </c>
      <c r="M42" s="53">
        <f t="shared" si="31"/>
        <v>3.5640000000000005</v>
      </c>
      <c r="N42" s="53">
        <f t="shared" si="32"/>
        <v>0.59400000000000008</v>
      </c>
      <c r="O42" s="54">
        <f t="shared" si="33"/>
        <v>0.89999999999999991</v>
      </c>
    </row>
    <row r="46" spans="2:24" x14ac:dyDescent="0.2">
      <c r="B46" s="8" t="s">
        <v>51</v>
      </c>
      <c r="C46" s="2">
        <f>H4*0.95</f>
        <v>42.75</v>
      </c>
      <c r="D46" s="2">
        <f>H4*1.05</f>
        <v>47.25</v>
      </c>
      <c r="E46" s="8" t="s">
        <v>50</v>
      </c>
    </row>
  </sheetData>
  <mergeCells count="33">
    <mergeCell ref="B28:C28"/>
    <mergeCell ref="D28:F28"/>
    <mergeCell ref="G28:I28"/>
    <mergeCell ref="J28:L28"/>
    <mergeCell ref="M28:O28"/>
    <mergeCell ref="B7:C7"/>
    <mergeCell ref="E7:F7"/>
    <mergeCell ref="W7:W10"/>
    <mergeCell ref="B8:C8"/>
    <mergeCell ref="E8:F8"/>
    <mergeCell ref="J8:K8"/>
    <mergeCell ref="O8:P8"/>
    <mergeCell ref="T8:U8"/>
    <mergeCell ref="B9:C9"/>
    <mergeCell ref="E9:F9"/>
    <mergeCell ref="J9:K9"/>
    <mergeCell ref="L7:L10"/>
    <mergeCell ref="V7:V10"/>
    <mergeCell ref="M7:M10"/>
    <mergeCell ref="O7:P7"/>
    <mergeCell ref="Q7:Q10"/>
    <mergeCell ref="B6:C6"/>
    <mergeCell ref="D6:H6"/>
    <mergeCell ref="I6:M6"/>
    <mergeCell ref="N6:R6"/>
    <mergeCell ref="S6:W6"/>
    <mergeCell ref="G7:G10"/>
    <mergeCell ref="H7:H10"/>
    <mergeCell ref="J7:K7"/>
    <mergeCell ref="T7:U7"/>
    <mergeCell ref="O9:P9"/>
    <mergeCell ref="T9:U9"/>
    <mergeCell ref="R7:R10"/>
  </mergeCells>
  <conditionalFormatting sqref="Q11:R23 G11:H23 L11:M23 V11:W23">
    <cfRule type="cellIs" dxfId="57" priority="3" stopIfTrue="1" operator="between">
      <formula>$P$5</formula>
      <formula>$T$5</formula>
    </cfRule>
  </conditionalFormatting>
  <conditionalFormatting sqref="C4:F5 M4:T5 G5:L5">
    <cfRule type="cellIs" dxfId="56" priority="2" stopIfTrue="1" operator="between">
      <formula>$P$5</formula>
      <formula>$T$5</formula>
    </cfRule>
  </conditionalFormatting>
  <conditionalFormatting sqref="D11:F23 I11:K23 N11:P23 S11:U23">
    <cfRule type="cellIs" dxfId="55" priority="1" stopIfTrue="1" operator="between">
      <formula>$C$46</formula>
      <formula>$D$46</formula>
    </cfRule>
  </conditionalFormatting>
  <printOptions horizontalCentered="1" verticalCentered="1"/>
  <pageMargins left="0.47244094488188981" right="0.51181102362204722" top="0.59055118110236227" bottom="0.59055118110236227" header="0.51181102362204722" footer="0.51181102362204722"/>
  <pageSetup paperSize="9" scale="87" firstPageNumber="0" orientation="landscape" horizontalDpi="300" verticalDpi="300" r:id="rId1"/>
  <headerFooter alignWithMargins="0">
    <oddFooter>&amp;RPIB June 2015 version 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W51"/>
  <sheetViews>
    <sheetView zoomScaleNormal="100" workbookViewId="0">
      <selection activeCell="K1" sqref="K1:W4"/>
    </sheetView>
  </sheetViews>
  <sheetFormatPr defaultRowHeight="12.75" x14ac:dyDescent="0.2"/>
  <cols>
    <col min="1" max="1" width="2.5703125" style="129" customWidth="1"/>
    <col min="2" max="2" width="15" style="129" customWidth="1"/>
    <col min="3" max="3" width="13.7109375" style="129" customWidth="1"/>
    <col min="4" max="22" width="6.5703125" style="129" customWidth="1"/>
    <col min="23" max="23" width="6.7109375" style="129" customWidth="1"/>
    <col min="24" max="16384" width="9.140625" style="129"/>
  </cols>
  <sheetData>
    <row r="1" spans="2:23" s="210" customFormat="1" ht="20.100000000000001" customHeight="1" x14ac:dyDescent="0.2">
      <c r="B1" s="114" t="s">
        <v>0</v>
      </c>
      <c r="C1" s="6"/>
      <c r="D1" s="6"/>
      <c r="E1" s="6"/>
      <c r="F1" s="6"/>
      <c r="G1" s="6"/>
      <c r="H1" s="6"/>
      <c r="I1" s="6"/>
      <c r="J1" s="6"/>
      <c r="K1" s="389" t="s">
        <v>151</v>
      </c>
      <c r="L1" s="435"/>
      <c r="M1" s="435"/>
      <c r="N1" s="435"/>
      <c r="O1" s="435"/>
      <c r="P1" s="435"/>
      <c r="Q1" s="435"/>
      <c r="R1" s="435"/>
      <c r="S1" s="435"/>
      <c r="T1" s="435"/>
      <c r="U1" s="435"/>
      <c r="V1" s="435"/>
      <c r="W1" s="435"/>
    </row>
    <row r="2" spans="2:23" s="210" customFormat="1" ht="20.100000000000001" customHeight="1" x14ac:dyDescent="0.2">
      <c r="B2" s="178" t="s">
        <v>149</v>
      </c>
      <c r="C2" s="6"/>
      <c r="E2" s="116" t="s">
        <v>73</v>
      </c>
      <c r="F2" s="6"/>
      <c r="G2" s="6"/>
      <c r="H2" s="116"/>
      <c r="I2" s="6"/>
      <c r="K2" s="435"/>
      <c r="L2" s="435"/>
      <c r="M2" s="435"/>
      <c r="N2" s="435"/>
      <c r="O2" s="435"/>
      <c r="P2" s="435"/>
      <c r="Q2" s="435"/>
      <c r="R2" s="435"/>
      <c r="S2" s="435"/>
      <c r="T2" s="435"/>
      <c r="U2" s="435"/>
      <c r="V2" s="435"/>
      <c r="W2" s="435"/>
    </row>
    <row r="3" spans="2:23" s="211" customFormat="1" ht="33.75" customHeight="1" x14ac:dyDescent="0.2">
      <c r="B3" s="116"/>
      <c r="C3" s="116"/>
      <c r="D3" s="116"/>
      <c r="F3" s="116"/>
      <c r="G3" s="172"/>
      <c r="H3" s="116"/>
      <c r="I3" s="116"/>
      <c r="K3" s="435"/>
      <c r="L3" s="435"/>
      <c r="M3" s="435"/>
      <c r="N3" s="435"/>
      <c r="O3" s="435"/>
      <c r="P3" s="435"/>
      <c r="Q3" s="435"/>
      <c r="R3" s="435"/>
      <c r="S3" s="435"/>
      <c r="T3" s="435"/>
      <c r="U3" s="435"/>
      <c r="V3" s="435"/>
      <c r="W3" s="435"/>
    </row>
    <row r="4" spans="2:23" s="210" customFormat="1" ht="20.100000000000001" customHeight="1" x14ac:dyDescent="0.2">
      <c r="B4" s="114"/>
      <c r="C4" s="117"/>
      <c r="D4" s="25"/>
      <c r="E4" s="118" t="s">
        <v>27</v>
      </c>
      <c r="F4" s="116"/>
      <c r="G4" s="163">
        <v>45</v>
      </c>
      <c r="H4" s="116" t="s">
        <v>50</v>
      </c>
      <c r="K4" s="435"/>
      <c r="L4" s="435"/>
      <c r="M4" s="435"/>
      <c r="N4" s="435"/>
      <c r="O4" s="435"/>
      <c r="P4" s="435"/>
      <c r="Q4" s="435"/>
      <c r="R4" s="435"/>
      <c r="S4" s="435"/>
      <c r="T4" s="435"/>
      <c r="U4" s="435"/>
      <c r="V4" s="435"/>
      <c r="W4" s="435"/>
    </row>
    <row r="5" spans="2:23" ht="20.100000000000001" customHeight="1" thickBot="1" x14ac:dyDescent="0.25">
      <c r="B5" s="6"/>
      <c r="C5" s="25"/>
      <c r="D5" s="25"/>
      <c r="E5" s="25"/>
      <c r="F5" s="25"/>
      <c r="G5" s="25"/>
      <c r="H5" s="5"/>
      <c r="I5" s="5"/>
      <c r="J5" s="5"/>
      <c r="K5" s="5"/>
      <c r="L5" s="5"/>
      <c r="M5" s="5"/>
      <c r="N5" s="5"/>
      <c r="O5" s="5"/>
      <c r="P5" s="10"/>
      <c r="Q5" s="10"/>
      <c r="R5" s="10"/>
      <c r="S5" s="10"/>
      <c r="T5" s="10"/>
      <c r="U5" s="11"/>
      <c r="V5" s="11"/>
      <c r="W5" s="6"/>
    </row>
    <row r="6" spans="2:23" ht="20.100000000000001" customHeight="1" x14ac:dyDescent="0.2">
      <c r="B6" s="375" t="s">
        <v>1</v>
      </c>
      <c r="C6" s="403"/>
      <c r="D6" s="377" t="s">
        <v>17</v>
      </c>
      <c r="E6" s="404"/>
      <c r="F6" s="404"/>
      <c r="G6" s="405"/>
      <c r="H6" s="406"/>
      <c r="I6" s="371" t="s">
        <v>16</v>
      </c>
      <c r="J6" s="399"/>
      <c r="K6" s="399"/>
      <c r="L6" s="400"/>
      <c r="M6" s="401"/>
      <c r="N6" s="415" t="s">
        <v>18</v>
      </c>
      <c r="O6" s="416"/>
      <c r="P6" s="416"/>
      <c r="Q6" s="417"/>
      <c r="R6" s="418"/>
      <c r="S6" s="419" t="s">
        <v>19</v>
      </c>
      <c r="T6" s="416"/>
      <c r="U6" s="416"/>
      <c r="V6" s="417"/>
      <c r="W6" s="418"/>
    </row>
    <row r="7" spans="2:23" ht="20.100000000000001" customHeight="1" x14ac:dyDescent="0.2">
      <c r="B7" s="384" t="s">
        <v>2</v>
      </c>
      <c r="C7" s="407"/>
      <c r="D7" s="36">
        <f>Speeds!D44</f>
        <v>22.5</v>
      </c>
      <c r="E7" s="358" t="s">
        <v>21</v>
      </c>
      <c r="F7" s="409"/>
      <c r="G7" s="387" t="s">
        <v>22</v>
      </c>
      <c r="H7" s="381" t="s">
        <v>23</v>
      </c>
      <c r="I7" s="19">
        <f>Speeds!D47</f>
        <v>19</v>
      </c>
      <c r="J7" s="358" t="s">
        <v>21</v>
      </c>
      <c r="K7" s="409"/>
      <c r="L7" s="365" t="str">
        <f>G7</f>
        <v>Up Time (mins)</v>
      </c>
      <c r="M7" s="355" t="s">
        <v>23</v>
      </c>
      <c r="N7" s="9">
        <f>Speeds!D50</f>
        <v>18</v>
      </c>
      <c r="O7" s="358" t="s">
        <v>21</v>
      </c>
      <c r="P7" s="409"/>
      <c r="Q7" s="365" t="str">
        <f>G7</f>
        <v>Up Time (mins)</v>
      </c>
      <c r="R7" s="355" t="s">
        <v>23</v>
      </c>
      <c r="S7" s="9">
        <f>Speeds!D53</f>
        <v>18.5</v>
      </c>
      <c r="T7" s="358" t="s">
        <v>21</v>
      </c>
      <c r="U7" s="409"/>
      <c r="V7" s="365" t="str">
        <f>G7</f>
        <v>Up Time (mins)</v>
      </c>
      <c r="W7" s="355" t="s">
        <v>23</v>
      </c>
    </row>
    <row r="8" spans="2:23" ht="20.100000000000001" customHeight="1" x14ac:dyDescent="0.2">
      <c r="B8" s="384" t="s">
        <v>3</v>
      </c>
      <c r="C8" s="407"/>
      <c r="D8" s="209">
        <f>Speeds!D45</f>
        <v>18</v>
      </c>
      <c r="E8" s="385" t="s">
        <v>21</v>
      </c>
      <c r="F8" s="413"/>
      <c r="G8" s="414"/>
      <c r="H8" s="407"/>
      <c r="I8" s="19">
        <f>Speeds!D48</f>
        <v>13.5</v>
      </c>
      <c r="J8" s="367" t="s">
        <v>21</v>
      </c>
      <c r="K8" s="402"/>
      <c r="L8" s="410"/>
      <c r="M8" s="411"/>
      <c r="N8" s="9">
        <f>Speeds!D51</f>
        <v>10</v>
      </c>
      <c r="O8" s="367" t="s">
        <v>21</v>
      </c>
      <c r="P8" s="402"/>
      <c r="Q8" s="410"/>
      <c r="R8" s="411"/>
      <c r="S8" s="9">
        <f>Speeds!D54</f>
        <v>8</v>
      </c>
      <c r="T8" s="367" t="s">
        <v>21</v>
      </c>
      <c r="U8" s="402"/>
      <c r="V8" s="410"/>
      <c r="W8" s="411"/>
    </row>
    <row r="9" spans="2:23" ht="20.100000000000001" customHeight="1" x14ac:dyDescent="0.2">
      <c r="B9" s="384" t="s">
        <v>4</v>
      </c>
      <c r="C9" s="407"/>
      <c r="D9" s="209">
        <f>Speeds!D46</f>
        <v>16</v>
      </c>
      <c r="E9" s="385" t="s">
        <v>21</v>
      </c>
      <c r="F9" s="413"/>
      <c r="G9" s="414"/>
      <c r="H9" s="407"/>
      <c r="I9" s="19">
        <f>Speeds!D49</f>
        <v>11</v>
      </c>
      <c r="J9" s="369" t="s">
        <v>21</v>
      </c>
      <c r="K9" s="420"/>
      <c r="L9" s="410"/>
      <c r="M9" s="411"/>
      <c r="N9" s="9">
        <f>Speeds!D52</f>
        <v>6.5</v>
      </c>
      <c r="O9" s="369" t="s">
        <v>21</v>
      </c>
      <c r="P9" s="420"/>
      <c r="Q9" s="410"/>
      <c r="R9" s="411"/>
      <c r="S9" s="19">
        <f>Speeds!D55</f>
        <v>6</v>
      </c>
      <c r="T9" s="369" t="s">
        <v>21</v>
      </c>
      <c r="U9" s="420"/>
      <c r="V9" s="410"/>
      <c r="W9" s="411"/>
    </row>
    <row r="10" spans="2:23" ht="30" customHeight="1" thickBot="1" x14ac:dyDescent="0.25">
      <c r="B10" s="32" t="s">
        <v>150</v>
      </c>
      <c r="C10" s="319" t="s">
        <v>105</v>
      </c>
      <c r="D10" s="123" t="s">
        <v>70</v>
      </c>
      <c r="E10" s="122" t="s">
        <v>71</v>
      </c>
      <c r="F10" s="122" t="s">
        <v>72</v>
      </c>
      <c r="G10" s="414"/>
      <c r="H10" s="408"/>
      <c r="I10" s="123" t="s">
        <v>70</v>
      </c>
      <c r="J10" s="122" t="s">
        <v>71</v>
      </c>
      <c r="K10" s="122" t="s">
        <v>72</v>
      </c>
      <c r="L10" s="410"/>
      <c r="M10" s="412"/>
      <c r="N10" s="123" t="s">
        <v>70</v>
      </c>
      <c r="O10" s="122" t="s">
        <v>71</v>
      </c>
      <c r="P10" s="122" t="s">
        <v>72</v>
      </c>
      <c r="Q10" s="410"/>
      <c r="R10" s="412"/>
      <c r="S10" s="123" t="s">
        <v>70</v>
      </c>
      <c r="T10" s="122" t="s">
        <v>71</v>
      </c>
      <c r="U10" s="122" t="s">
        <v>72</v>
      </c>
      <c r="V10" s="410"/>
      <c r="W10" s="412"/>
    </row>
    <row r="11" spans="2:23" s="210" customFormat="1" ht="20.100000000000001" customHeight="1" x14ac:dyDescent="0.2">
      <c r="B11" s="174">
        <v>0.3</v>
      </c>
      <c r="C11" s="221">
        <f t="shared" ref="C11:C23" si="0">MROUND(B11*1852,5)</f>
        <v>555</v>
      </c>
      <c r="D11" s="39">
        <f t="shared" ref="D11:D23" si="1">0.05*D$7+$B11*$D$7+H11+G11+D30+H11+F30</f>
        <v>31.856999999999999</v>
      </c>
      <c r="E11" s="40">
        <f t="shared" ref="E11:E23" si="2">D11+G11+H11</f>
        <v>44.006999999999998</v>
      </c>
      <c r="F11" s="40">
        <f t="shared" ref="F11:F23" si="3">E11+G11+H11</f>
        <v>56.156999999999996</v>
      </c>
      <c r="G11" s="40">
        <f t="shared" ref="G11:G23" si="4">B11*$D$7</f>
        <v>6.75</v>
      </c>
      <c r="H11" s="41">
        <f t="shared" ref="H11:H23" si="5">B11*$D$8</f>
        <v>5.3999999999999995</v>
      </c>
      <c r="I11" s="39">
        <f t="shared" ref="I11:I23" si="6">0.05*I$7+B11*$I$7+M11+L11+G30+M11+I30</f>
        <v>24.872</v>
      </c>
      <c r="J11" s="40">
        <f t="shared" ref="J11:J23" si="7">I11+L11+M11</f>
        <v>34.622</v>
      </c>
      <c r="K11" s="40">
        <f t="shared" ref="K11:K23" si="8">J11+L11+M11</f>
        <v>44.372</v>
      </c>
      <c r="L11" s="40">
        <f t="shared" ref="L11:L23" si="9">B11*$I$7</f>
        <v>5.7</v>
      </c>
      <c r="M11" s="41">
        <f t="shared" ref="M11:M23" si="10">B11*$I$8</f>
        <v>4.05</v>
      </c>
      <c r="N11" s="39">
        <f t="shared" ref="N11:N23" si="11">0.05*N$7+B11*$N$7+R11+Q11+J30+R11+L30</f>
        <v>20.312999999999999</v>
      </c>
      <c r="O11" s="40">
        <f t="shared" ref="O11:O23" si="12">N11+Q11+R11</f>
        <v>28.712999999999997</v>
      </c>
      <c r="P11" s="40">
        <f t="shared" ref="P11:P23" si="13">O11+Q11+R11</f>
        <v>37.113</v>
      </c>
      <c r="Q11" s="40">
        <f t="shared" ref="Q11:Q23" si="14">B11*$N$7</f>
        <v>5.3999999999999995</v>
      </c>
      <c r="R11" s="41">
        <f t="shared" ref="R11:R23" si="15">B11*$N$8</f>
        <v>3</v>
      </c>
      <c r="S11" s="39">
        <f t="shared" ref="S11:S23" si="16">0.05*$N$7+B11*$S$7+W11+V11+M30+W11+O30</f>
        <v>19.211999999999996</v>
      </c>
      <c r="T11" s="40">
        <f t="shared" ref="T11:T23" si="17">S11+V11+W11</f>
        <v>27.161999999999995</v>
      </c>
      <c r="U11" s="40">
        <f t="shared" ref="U11:U23" si="18">T11+V11+W11</f>
        <v>35.111999999999995</v>
      </c>
      <c r="V11" s="42">
        <f t="shared" ref="V11:V23" si="19">B11*$S$7</f>
        <v>5.55</v>
      </c>
      <c r="W11" s="43">
        <f t="shared" ref="W11:W23" si="20">B11*$S$8</f>
        <v>2.4</v>
      </c>
    </row>
    <row r="12" spans="2:23" s="210" customFormat="1" ht="20.100000000000001" customHeight="1" x14ac:dyDescent="0.2">
      <c r="B12" s="175">
        <v>0.35</v>
      </c>
      <c r="C12" s="218">
        <f t="shared" si="0"/>
        <v>650</v>
      </c>
      <c r="D12" s="44">
        <f t="shared" si="1"/>
        <v>36.978999999999999</v>
      </c>
      <c r="E12" s="45">
        <f t="shared" si="2"/>
        <v>51.153999999999996</v>
      </c>
      <c r="F12" s="45">
        <f t="shared" si="3"/>
        <v>65.328999999999994</v>
      </c>
      <c r="G12" s="45">
        <f t="shared" si="4"/>
        <v>7.8749999999999991</v>
      </c>
      <c r="H12" s="46">
        <f t="shared" si="5"/>
        <v>6.3</v>
      </c>
      <c r="I12" s="44">
        <f t="shared" si="6"/>
        <v>28.858999999999998</v>
      </c>
      <c r="J12" s="45">
        <f t="shared" si="7"/>
        <v>40.234000000000002</v>
      </c>
      <c r="K12" s="45">
        <f t="shared" si="8"/>
        <v>51.609000000000002</v>
      </c>
      <c r="L12" s="45">
        <f t="shared" si="9"/>
        <v>6.6499999999999995</v>
      </c>
      <c r="M12" s="46">
        <f t="shared" si="10"/>
        <v>4.7249999999999996</v>
      </c>
      <c r="N12" s="44">
        <f t="shared" si="11"/>
        <v>23.548499999999997</v>
      </c>
      <c r="O12" s="45">
        <f t="shared" si="12"/>
        <v>33.348500000000001</v>
      </c>
      <c r="P12" s="45">
        <f t="shared" si="13"/>
        <v>43.148499999999999</v>
      </c>
      <c r="Q12" s="45">
        <f t="shared" si="14"/>
        <v>6.3</v>
      </c>
      <c r="R12" s="46">
        <f t="shared" si="15"/>
        <v>3.5</v>
      </c>
      <c r="S12" s="44">
        <f t="shared" si="16"/>
        <v>22.263999999999999</v>
      </c>
      <c r="T12" s="45">
        <f t="shared" si="17"/>
        <v>31.538999999999998</v>
      </c>
      <c r="U12" s="45">
        <f t="shared" si="18"/>
        <v>40.813999999999993</v>
      </c>
      <c r="V12" s="47">
        <f t="shared" si="19"/>
        <v>6.4749999999999996</v>
      </c>
      <c r="W12" s="48">
        <f t="shared" si="20"/>
        <v>2.8</v>
      </c>
    </row>
    <row r="13" spans="2:23" s="210" customFormat="1" ht="20.100000000000001" customHeight="1" x14ac:dyDescent="0.2">
      <c r="B13" s="175">
        <v>0.4</v>
      </c>
      <c r="C13" s="218">
        <f t="shared" si="0"/>
        <v>740</v>
      </c>
      <c r="D13" s="44">
        <f t="shared" si="1"/>
        <v>42.100999999999999</v>
      </c>
      <c r="E13" s="45">
        <f t="shared" si="2"/>
        <v>58.301000000000002</v>
      </c>
      <c r="F13" s="45">
        <f t="shared" si="3"/>
        <v>74.501000000000005</v>
      </c>
      <c r="G13" s="45">
        <f t="shared" si="4"/>
        <v>9</v>
      </c>
      <c r="H13" s="46">
        <f t="shared" si="5"/>
        <v>7.2</v>
      </c>
      <c r="I13" s="44">
        <f t="shared" si="6"/>
        <v>32.846000000000004</v>
      </c>
      <c r="J13" s="45">
        <f t="shared" si="7"/>
        <v>45.846000000000004</v>
      </c>
      <c r="K13" s="45">
        <f t="shared" si="8"/>
        <v>58.846000000000004</v>
      </c>
      <c r="L13" s="45">
        <f t="shared" si="9"/>
        <v>7.6000000000000005</v>
      </c>
      <c r="M13" s="46">
        <f t="shared" si="10"/>
        <v>5.4</v>
      </c>
      <c r="N13" s="44">
        <f t="shared" si="11"/>
        <v>26.784000000000002</v>
      </c>
      <c r="O13" s="45">
        <f t="shared" si="12"/>
        <v>37.984000000000002</v>
      </c>
      <c r="P13" s="45">
        <f t="shared" si="13"/>
        <v>49.184000000000005</v>
      </c>
      <c r="Q13" s="45">
        <f t="shared" si="14"/>
        <v>7.2</v>
      </c>
      <c r="R13" s="46">
        <f t="shared" si="15"/>
        <v>4</v>
      </c>
      <c r="S13" s="44">
        <f t="shared" si="16"/>
        <v>25.315999999999999</v>
      </c>
      <c r="T13" s="45">
        <f t="shared" si="17"/>
        <v>35.916000000000004</v>
      </c>
      <c r="U13" s="45">
        <f t="shared" si="18"/>
        <v>46.516000000000005</v>
      </c>
      <c r="V13" s="47">
        <f t="shared" si="19"/>
        <v>7.4</v>
      </c>
      <c r="W13" s="48">
        <f t="shared" si="20"/>
        <v>3.2</v>
      </c>
    </row>
    <row r="14" spans="2:23" s="210" customFormat="1" ht="20.100000000000001" customHeight="1" x14ac:dyDescent="0.2">
      <c r="B14" s="175">
        <v>0.45</v>
      </c>
      <c r="C14" s="218">
        <f t="shared" si="0"/>
        <v>835</v>
      </c>
      <c r="D14" s="44">
        <f t="shared" si="1"/>
        <v>47.222999999999999</v>
      </c>
      <c r="E14" s="45">
        <f t="shared" si="2"/>
        <v>65.447999999999993</v>
      </c>
      <c r="F14" s="45">
        <f t="shared" si="3"/>
        <v>83.672999999999988</v>
      </c>
      <c r="G14" s="45">
        <f t="shared" si="4"/>
        <v>10.125</v>
      </c>
      <c r="H14" s="46">
        <f t="shared" si="5"/>
        <v>8.1</v>
      </c>
      <c r="I14" s="44">
        <f t="shared" si="6"/>
        <v>36.832999999999998</v>
      </c>
      <c r="J14" s="45">
        <f t="shared" si="7"/>
        <v>51.457999999999998</v>
      </c>
      <c r="K14" s="45">
        <f t="shared" si="8"/>
        <v>66.082999999999998</v>
      </c>
      <c r="L14" s="45">
        <f t="shared" si="9"/>
        <v>8.5500000000000007</v>
      </c>
      <c r="M14" s="46">
        <f t="shared" si="10"/>
        <v>6.0750000000000002</v>
      </c>
      <c r="N14" s="44">
        <f t="shared" si="11"/>
        <v>30.019500000000001</v>
      </c>
      <c r="O14" s="45">
        <f t="shared" si="12"/>
        <v>42.619500000000002</v>
      </c>
      <c r="P14" s="45">
        <f t="shared" si="13"/>
        <v>55.219500000000004</v>
      </c>
      <c r="Q14" s="45">
        <f t="shared" si="14"/>
        <v>8.1</v>
      </c>
      <c r="R14" s="46">
        <f t="shared" si="15"/>
        <v>4.5</v>
      </c>
      <c r="S14" s="44">
        <f t="shared" si="16"/>
        <v>28.368000000000006</v>
      </c>
      <c r="T14" s="45">
        <f t="shared" si="17"/>
        <v>40.293000000000006</v>
      </c>
      <c r="U14" s="45">
        <f t="shared" si="18"/>
        <v>52.218000000000011</v>
      </c>
      <c r="V14" s="47">
        <f t="shared" si="19"/>
        <v>8.3250000000000011</v>
      </c>
      <c r="W14" s="48">
        <f t="shared" si="20"/>
        <v>3.6</v>
      </c>
    </row>
    <row r="15" spans="2:23" s="210" customFormat="1" ht="20.100000000000001" customHeight="1" x14ac:dyDescent="0.2">
      <c r="B15" s="175">
        <v>0.5</v>
      </c>
      <c r="C15" s="218">
        <f t="shared" si="0"/>
        <v>925</v>
      </c>
      <c r="D15" s="44">
        <f t="shared" si="1"/>
        <v>52.344999999999999</v>
      </c>
      <c r="E15" s="45">
        <f t="shared" si="2"/>
        <v>72.594999999999999</v>
      </c>
      <c r="F15" s="45">
        <f t="shared" si="3"/>
        <v>92.844999999999999</v>
      </c>
      <c r="G15" s="45">
        <f t="shared" si="4"/>
        <v>11.25</v>
      </c>
      <c r="H15" s="46">
        <f t="shared" si="5"/>
        <v>9</v>
      </c>
      <c r="I15" s="44">
        <f t="shared" si="6"/>
        <v>40.82</v>
      </c>
      <c r="J15" s="45">
        <f t="shared" si="7"/>
        <v>57.07</v>
      </c>
      <c r="K15" s="45">
        <f t="shared" si="8"/>
        <v>73.319999999999993</v>
      </c>
      <c r="L15" s="45">
        <f t="shared" si="9"/>
        <v>9.5</v>
      </c>
      <c r="M15" s="46">
        <f t="shared" si="10"/>
        <v>6.75</v>
      </c>
      <c r="N15" s="44">
        <f t="shared" si="11"/>
        <v>33.255000000000003</v>
      </c>
      <c r="O15" s="45">
        <f t="shared" si="12"/>
        <v>47.255000000000003</v>
      </c>
      <c r="P15" s="45">
        <f t="shared" si="13"/>
        <v>61.255000000000003</v>
      </c>
      <c r="Q15" s="45">
        <f t="shared" si="14"/>
        <v>9</v>
      </c>
      <c r="R15" s="46">
        <f t="shared" si="15"/>
        <v>5</v>
      </c>
      <c r="S15" s="44">
        <f t="shared" si="16"/>
        <v>31.42</v>
      </c>
      <c r="T15" s="45">
        <f t="shared" si="17"/>
        <v>44.67</v>
      </c>
      <c r="U15" s="45">
        <f t="shared" si="18"/>
        <v>57.92</v>
      </c>
      <c r="V15" s="47">
        <f t="shared" si="19"/>
        <v>9.25</v>
      </c>
      <c r="W15" s="48">
        <f t="shared" si="20"/>
        <v>4</v>
      </c>
    </row>
    <row r="16" spans="2:23" s="210" customFormat="1" ht="20.100000000000001" customHeight="1" x14ac:dyDescent="0.2">
      <c r="B16" s="175">
        <v>0.55000000000000004</v>
      </c>
      <c r="C16" s="218">
        <f t="shared" si="0"/>
        <v>1020</v>
      </c>
      <c r="D16" s="106">
        <f t="shared" si="1"/>
        <v>57.467000000000006</v>
      </c>
      <c r="E16" s="107">
        <f t="shared" si="2"/>
        <v>79.742000000000019</v>
      </c>
      <c r="F16" s="107">
        <f t="shared" si="3"/>
        <v>102.01700000000002</v>
      </c>
      <c r="G16" s="107">
        <f t="shared" si="4"/>
        <v>12.375000000000002</v>
      </c>
      <c r="H16" s="108">
        <f t="shared" si="5"/>
        <v>9.9</v>
      </c>
      <c r="I16" s="106">
        <f t="shared" si="6"/>
        <v>44.807000000000002</v>
      </c>
      <c r="J16" s="107">
        <f t="shared" si="7"/>
        <v>62.682000000000002</v>
      </c>
      <c r="K16" s="107">
        <f t="shared" si="8"/>
        <v>80.557000000000002</v>
      </c>
      <c r="L16" s="107">
        <f t="shared" si="9"/>
        <v>10.450000000000001</v>
      </c>
      <c r="M16" s="108">
        <f t="shared" si="10"/>
        <v>7.4250000000000007</v>
      </c>
      <c r="N16" s="106">
        <f t="shared" si="11"/>
        <v>36.490500000000004</v>
      </c>
      <c r="O16" s="107">
        <f t="shared" si="12"/>
        <v>51.890500000000003</v>
      </c>
      <c r="P16" s="107">
        <f t="shared" si="13"/>
        <v>67.290500000000009</v>
      </c>
      <c r="Q16" s="107">
        <f t="shared" si="14"/>
        <v>9.9</v>
      </c>
      <c r="R16" s="108">
        <f t="shared" si="15"/>
        <v>5.5</v>
      </c>
      <c r="S16" s="106">
        <f t="shared" si="16"/>
        <v>34.472000000000001</v>
      </c>
      <c r="T16" s="107">
        <f t="shared" si="17"/>
        <v>49.047000000000004</v>
      </c>
      <c r="U16" s="107">
        <f t="shared" si="18"/>
        <v>63.622000000000007</v>
      </c>
      <c r="V16" s="109">
        <f t="shared" si="19"/>
        <v>10.175000000000001</v>
      </c>
      <c r="W16" s="110">
        <f t="shared" si="20"/>
        <v>4.4000000000000004</v>
      </c>
    </row>
    <row r="17" spans="2:23" s="210" customFormat="1" ht="20.100000000000001" customHeight="1" x14ac:dyDescent="0.2">
      <c r="B17" s="175">
        <v>0.6</v>
      </c>
      <c r="C17" s="218">
        <f t="shared" si="0"/>
        <v>1110</v>
      </c>
      <c r="D17" s="106">
        <f t="shared" si="1"/>
        <v>62.588999999999999</v>
      </c>
      <c r="E17" s="107">
        <f t="shared" si="2"/>
        <v>86.888999999999996</v>
      </c>
      <c r="F17" s="107">
        <f t="shared" si="3"/>
        <v>111.18899999999999</v>
      </c>
      <c r="G17" s="107">
        <f t="shared" si="4"/>
        <v>13.5</v>
      </c>
      <c r="H17" s="108">
        <f t="shared" si="5"/>
        <v>10.799999999999999</v>
      </c>
      <c r="I17" s="106">
        <f t="shared" si="6"/>
        <v>48.794000000000011</v>
      </c>
      <c r="J17" s="107">
        <f t="shared" si="7"/>
        <v>68.294000000000011</v>
      </c>
      <c r="K17" s="107">
        <f t="shared" si="8"/>
        <v>87.794000000000011</v>
      </c>
      <c r="L17" s="107">
        <f t="shared" si="9"/>
        <v>11.4</v>
      </c>
      <c r="M17" s="108">
        <f t="shared" si="10"/>
        <v>8.1</v>
      </c>
      <c r="N17" s="106">
        <f t="shared" si="11"/>
        <v>39.725999999999999</v>
      </c>
      <c r="O17" s="107">
        <f t="shared" si="12"/>
        <v>56.525999999999996</v>
      </c>
      <c r="P17" s="107">
        <f t="shared" si="13"/>
        <v>73.325999999999993</v>
      </c>
      <c r="Q17" s="107">
        <f t="shared" si="14"/>
        <v>10.799999999999999</v>
      </c>
      <c r="R17" s="108">
        <f t="shared" si="15"/>
        <v>6</v>
      </c>
      <c r="S17" s="106">
        <f t="shared" si="16"/>
        <v>37.523999999999994</v>
      </c>
      <c r="T17" s="107">
        <f t="shared" si="17"/>
        <v>53.423999999999992</v>
      </c>
      <c r="U17" s="107">
        <f t="shared" si="18"/>
        <v>69.323999999999984</v>
      </c>
      <c r="V17" s="109">
        <f t="shared" si="19"/>
        <v>11.1</v>
      </c>
      <c r="W17" s="110">
        <f t="shared" si="20"/>
        <v>4.8</v>
      </c>
    </row>
    <row r="18" spans="2:23" s="210" customFormat="1" ht="20.100000000000001" customHeight="1" x14ac:dyDescent="0.2">
      <c r="B18" s="175">
        <v>0.65</v>
      </c>
      <c r="C18" s="218">
        <f t="shared" si="0"/>
        <v>1205</v>
      </c>
      <c r="D18" s="106">
        <f t="shared" si="1"/>
        <v>67.711000000000013</v>
      </c>
      <c r="E18" s="107">
        <f t="shared" si="2"/>
        <v>94.036000000000016</v>
      </c>
      <c r="F18" s="107">
        <f t="shared" si="3"/>
        <v>120.36100000000002</v>
      </c>
      <c r="G18" s="107">
        <f t="shared" si="4"/>
        <v>14.625</v>
      </c>
      <c r="H18" s="108">
        <f t="shared" si="5"/>
        <v>11.700000000000001</v>
      </c>
      <c r="I18" s="106">
        <f t="shared" si="6"/>
        <v>52.780999999999999</v>
      </c>
      <c r="J18" s="107">
        <f t="shared" si="7"/>
        <v>73.906000000000006</v>
      </c>
      <c r="K18" s="107">
        <f t="shared" si="8"/>
        <v>95.031000000000006</v>
      </c>
      <c r="L18" s="107">
        <f t="shared" si="9"/>
        <v>12.35</v>
      </c>
      <c r="M18" s="108">
        <f t="shared" si="10"/>
        <v>8.7750000000000004</v>
      </c>
      <c r="N18" s="106">
        <f t="shared" si="11"/>
        <v>42.961500000000008</v>
      </c>
      <c r="O18" s="107">
        <f t="shared" si="12"/>
        <v>61.161500000000011</v>
      </c>
      <c r="P18" s="107">
        <f t="shared" si="13"/>
        <v>79.361500000000007</v>
      </c>
      <c r="Q18" s="107">
        <f t="shared" si="14"/>
        <v>11.700000000000001</v>
      </c>
      <c r="R18" s="108">
        <f t="shared" si="15"/>
        <v>6.5</v>
      </c>
      <c r="S18" s="106">
        <f t="shared" si="16"/>
        <v>40.576000000000001</v>
      </c>
      <c r="T18" s="107">
        <f t="shared" si="17"/>
        <v>57.801000000000002</v>
      </c>
      <c r="U18" s="107">
        <f t="shared" si="18"/>
        <v>75.02600000000001</v>
      </c>
      <c r="V18" s="109">
        <f t="shared" si="19"/>
        <v>12.025</v>
      </c>
      <c r="W18" s="110">
        <f t="shared" si="20"/>
        <v>5.2</v>
      </c>
    </row>
    <row r="19" spans="2:23" s="210" customFormat="1" ht="20.100000000000001" customHeight="1" x14ac:dyDescent="0.2">
      <c r="B19" s="175">
        <v>0.7</v>
      </c>
      <c r="C19" s="218">
        <f t="shared" si="0"/>
        <v>1295</v>
      </c>
      <c r="D19" s="106">
        <f t="shared" si="1"/>
        <v>70.689000000000007</v>
      </c>
      <c r="E19" s="107">
        <f t="shared" si="2"/>
        <v>99.039000000000001</v>
      </c>
      <c r="F19" s="107">
        <f t="shared" si="3"/>
        <v>127.389</v>
      </c>
      <c r="G19" s="107">
        <f t="shared" si="4"/>
        <v>15.749999999999998</v>
      </c>
      <c r="H19" s="108">
        <f t="shared" si="5"/>
        <v>12.6</v>
      </c>
      <c r="I19" s="106">
        <f t="shared" si="6"/>
        <v>55.293999999999997</v>
      </c>
      <c r="J19" s="107">
        <f t="shared" si="7"/>
        <v>78.043999999999997</v>
      </c>
      <c r="K19" s="107">
        <f t="shared" si="8"/>
        <v>100.794</v>
      </c>
      <c r="L19" s="107">
        <f t="shared" si="9"/>
        <v>13.299999999999999</v>
      </c>
      <c r="M19" s="108">
        <f t="shared" si="10"/>
        <v>9.4499999999999993</v>
      </c>
      <c r="N19" s="106">
        <f t="shared" si="11"/>
        <v>45.326000000000001</v>
      </c>
      <c r="O19" s="107">
        <f t="shared" si="12"/>
        <v>64.926000000000002</v>
      </c>
      <c r="P19" s="107">
        <f t="shared" si="13"/>
        <v>84.525999999999996</v>
      </c>
      <c r="Q19" s="107">
        <f t="shared" si="14"/>
        <v>12.6</v>
      </c>
      <c r="R19" s="108">
        <f t="shared" si="15"/>
        <v>7</v>
      </c>
      <c r="S19" s="106">
        <f t="shared" si="16"/>
        <v>42.823999999999998</v>
      </c>
      <c r="T19" s="107">
        <f t="shared" si="17"/>
        <v>61.374000000000002</v>
      </c>
      <c r="U19" s="107">
        <f t="shared" si="18"/>
        <v>79.923999999999992</v>
      </c>
      <c r="V19" s="109">
        <f t="shared" si="19"/>
        <v>12.95</v>
      </c>
      <c r="W19" s="110">
        <f t="shared" si="20"/>
        <v>5.6</v>
      </c>
    </row>
    <row r="20" spans="2:23" s="210" customFormat="1" ht="20.100000000000001" customHeight="1" x14ac:dyDescent="0.2">
      <c r="B20" s="175">
        <v>0.75</v>
      </c>
      <c r="C20" s="218">
        <f t="shared" si="0"/>
        <v>1390</v>
      </c>
      <c r="D20" s="106">
        <f t="shared" si="1"/>
        <v>75.811000000000007</v>
      </c>
      <c r="E20" s="107">
        <f t="shared" si="2"/>
        <v>106.18600000000001</v>
      </c>
      <c r="F20" s="107">
        <f t="shared" si="3"/>
        <v>136.56100000000001</v>
      </c>
      <c r="G20" s="107">
        <f t="shared" si="4"/>
        <v>16.875</v>
      </c>
      <c r="H20" s="108">
        <f t="shared" si="5"/>
        <v>13.5</v>
      </c>
      <c r="I20" s="106">
        <f t="shared" si="6"/>
        <v>59.281000000000006</v>
      </c>
      <c r="J20" s="107">
        <f t="shared" si="7"/>
        <v>83.656000000000006</v>
      </c>
      <c r="K20" s="107">
        <f t="shared" si="8"/>
        <v>108.03100000000001</v>
      </c>
      <c r="L20" s="107">
        <f t="shared" si="9"/>
        <v>14.25</v>
      </c>
      <c r="M20" s="108">
        <f t="shared" si="10"/>
        <v>10.125</v>
      </c>
      <c r="N20" s="106">
        <f t="shared" si="11"/>
        <v>48.561500000000002</v>
      </c>
      <c r="O20" s="107">
        <f t="shared" si="12"/>
        <v>69.561499999999995</v>
      </c>
      <c r="P20" s="107">
        <f t="shared" si="13"/>
        <v>90.561499999999995</v>
      </c>
      <c r="Q20" s="107">
        <f t="shared" si="14"/>
        <v>13.5</v>
      </c>
      <c r="R20" s="108">
        <f t="shared" si="15"/>
        <v>7.5</v>
      </c>
      <c r="S20" s="106">
        <f t="shared" si="16"/>
        <v>45.875999999999998</v>
      </c>
      <c r="T20" s="107">
        <f t="shared" si="17"/>
        <v>65.751000000000005</v>
      </c>
      <c r="U20" s="107">
        <f t="shared" si="18"/>
        <v>85.626000000000005</v>
      </c>
      <c r="V20" s="109">
        <f t="shared" si="19"/>
        <v>13.875</v>
      </c>
      <c r="W20" s="110">
        <f t="shared" si="20"/>
        <v>6</v>
      </c>
    </row>
    <row r="21" spans="2:23" s="210" customFormat="1" ht="20.100000000000001" customHeight="1" x14ac:dyDescent="0.2">
      <c r="B21" s="175">
        <v>0.8</v>
      </c>
      <c r="C21" s="218">
        <f t="shared" si="0"/>
        <v>1480</v>
      </c>
      <c r="D21" s="106">
        <f t="shared" si="1"/>
        <v>80.933000000000007</v>
      </c>
      <c r="E21" s="107">
        <f t="shared" si="2"/>
        <v>113.33300000000001</v>
      </c>
      <c r="F21" s="107">
        <f t="shared" si="3"/>
        <v>145.73300000000003</v>
      </c>
      <c r="G21" s="107">
        <f t="shared" si="4"/>
        <v>18</v>
      </c>
      <c r="H21" s="108">
        <f t="shared" si="5"/>
        <v>14.4</v>
      </c>
      <c r="I21" s="106">
        <f t="shared" si="6"/>
        <v>63.268000000000008</v>
      </c>
      <c r="J21" s="107">
        <f t="shared" si="7"/>
        <v>89.268000000000001</v>
      </c>
      <c r="K21" s="107">
        <f t="shared" si="8"/>
        <v>115.268</v>
      </c>
      <c r="L21" s="107">
        <f t="shared" si="9"/>
        <v>15.200000000000001</v>
      </c>
      <c r="M21" s="108">
        <f t="shared" si="10"/>
        <v>10.8</v>
      </c>
      <c r="N21" s="106">
        <f t="shared" si="11"/>
        <v>51.796999999999997</v>
      </c>
      <c r="O21" s="107">
        <f t="shared" si="12"/>
        <v>74.197000000000003</v>
      </c>
      <c r="P21" s="107">
        <f t="shared" si="13"/>
        <v>96.597000000000008</v>
      </c>
      <c r="Q21" s="107">
        <f t="shared" si="14"/>
        <v>14.4</v>
      </c>
      <c r="R21" s="108">
        <f t="shared" si="15"/>
        <v>8</v>
      </c>
      <c r="S21" s="106">
        <f t="shared" si="16"/>
        <v>48.928000000000004</v>
      </c>
      <c r="T21" s="107">
        <f t="shared" si="17"/>
        <v>70.128000000000014</v>
      </c>
      <c r="U21" s="107">
        <f t="shared" si="18"/>
        <v>91.328000000000017</v>
      </c>
      <c r="V21" s="109">
        <f t="shared" si="19"/>
        <v>14.8</v>
      </c>
      <c r="W21" s="110">
        <f t="shared" si="20"/>
        <v>6.4</v>
      </c>
    </row>
    <row r="22" spans="2:23" s="210" customFormat="1" ht="20.100000000000001" customHeight="1" x14ac:dyDescent="0.2">
      <c r="B22" s="175">
        <v>0.85</v>
      </c>
      <c r="C22" s="218">
        <f t="shared" si="0"/>
        <v>1575</v>
      </c>
      <c r="D22" s="106">
        <f t="shared" si="1"/>
        <v>88.198999999999998</v>
      </c>
      <c r="E22" s="107">
        <f t="shared" si="2"/>
        <v>122.624</v>
      </c>
      <c r="F22" s="107">
        <f t="shared" si="3"/>
        <v>157.04900000000001</v>
      </c>
      <c r="G22" s="107">
        <f t="shared" si="4"/>
        <v>19.125</v>
      </c>
      <c r="H22" s="108">
        <f t="shared" si="5"/>
        <v>15.299999999999999</v>
      </c>
      <c r="I22" s="106">
        <f t="shared" si="6"/>
        <v>68.728999999999999</v>
      </c>
      <c r="J22" s="107">
        <f t="shared" si="7"/>
        <v>96.353999999999985</v>
      </c>
      <c r="K22" s="107">
        <f t="shared" si="8"/>
        <v>123.97899999999998</v>
      </c>
      <c r="L22" s="107">
        <f t="shared" si="9"/>
        <v>16.149999999999999</v>
      </c>
      <c r="M22" s="108">
        <f t="shared" si="10"/>
        <v>11.475</v>
      </c>
      <c r="N22" s="106">
        <f t="shared" si="11"/>
        <v>55.903499999999994</v>
      </c>
      <c r="O22" s="107">
        <f t="shared" si="12"/>
        <v>79.703499999999991</v>
      </c>
      <c r="P22" s="107">
        <f t="shared" si="13"/>
        <v>103.50349999999999</v>
      </c>
      <c r="Q22" s="107">
        <f t="shared" si="14"/>
        <v>15.299999999999999</v>
      </c>
      <c r="R22" s="108">
        <f t="shared" si="15"/>
        <v>8.5</v>
      </c>
      <c r="S22" s="106">
        <f t="shared" si="16"/>
        <v>52.783999999999999</v>
      </c>
      <c r="T22" s="107">
        <f t="shared" si="17"/>
        <v>75.308999999999997</v>
      </c>
      <c r="U22" s="107">
        <f t="shared" si="18"/>
        <v>97.833999999999989</v>
      </c>
      <c r="V22" s="109">
        <f t="shared" si="19"/>
        <v>15.725</v>
      </c>
      <c r="W22" s="110">
        <f t="shared" si="20"/>
        <v>6.8</v>
      </c>
    </row>
    <row r="23" spans="2:23" s="210" customFormat="1" ht="20.100000000000001" customHeight="1" thickBot="1" x14ac:dyDescent="0.25">
      <c r="B23" s="176">
        <v>0.9</v>
      </c>
      <c r="C23" s="217">
        <f t="shared" si="0"/>
        <v>1665</v>
      </c>
      <c r="D23" s="49">
        <f t="shared" si="1"/>
        <v>93.320999999999998</v>
      </c>
      <c r="E23" s="50">
        <f t="shared" si="2"/>
        <v>129.77099999999999</v>
      </c>
      <c r="F23" s="50">
        <f t="shared" si="3"/>
        <v>166.22099999999998</v>
      </c>
      <c r="G23" s="50">
        <f t="shared" si="4"/>
        <v>20.25</v>
      </c>
      <c r="H23" s="51">
        <f t="shared" si="5"/>
        <v>16.2</v>
      </c>
      <c r="I23" s="49">
        <f t="shared" si="6"/>
        <v>72.716000000000008</v>
      </c>
      <c r="J23" s="50">
        <f t="shared" si="7"/>
        <v>101.96600000000001</v>
      </c>
      <c r="K23" s="50">
        <f t="shared" si="8"/>
        <v>131.21600000000001</v>
      </c>
      <c r="L23" s="50">
        <f t="shared" si="9"/>
        <v>17.100000000000001</v>
      </c>
      <c r="M23" s="51">
        <f t="shared" si="10"/>
        <v>12.15</v>
      </c>
      <c r="N23" s="49">
        <f t="shared" si="11"/>
        <v>59.138999999999996</v>
      </c>
      <c r="O23" s="50">
        <f t="shared" si="12"/>
        <v>84.338999999999999</v>
      </c>
      <c r="P23" s="50">
        <f t="shared" si="13"/>
        <v>109.539</v>
      </c>
      <c r="Q23" s="50">
        <f t="shared" si="14"/>
        <v>16.2</v>
      </c>
      <c r="R23" s="51">
        <f t="shared" si="15"/>
        <v>9</v>
      </c>
      <c r="S23" s="49">
        <f t="shared" si="16"/>
        <v>55.836000000000013</v>
      </c>
      <c r="T23" s="52">
        <f t="shared" si="17"/>
        <v>79.686000000000021</v>
      </c>
      <c r="U23" s="50">
        <f t="shared" si="18"/>
        <v>103.53600000000003</v>
      </c>
      <c r="V23" s="53">
        <f t="shared" si="19"/>
        <v>16.650000000000002</v>
      </c>
      <c r="W23" s="54">
        <f t="shared" si="20"/>
        <v>7.2</v>
      </c>
    </row>
    <row r="24" spans="2:23" ht="15" customHeight="1" x14ac:dyDescent="0.25">
      <c r="B24" s="1"/>
      <c r="C24" s="2"/>
      <c r="D24" s="3"/>
      <c r="E24" s="3"/>
      <c r="F24" s="3"/>
      <c r="G24" s="3"/>
      <c r="H24" s="3"/>
      <c r="I24" s="3"/>
      <c r="J24" s="3"/>
      <c r="K24" s="3"/>
      <c r="L24" s="3"/>
      <c r="M24" s="3"/>
      <c r="N24" s="3"/>
      <c r="O24" s="2"/>
      <c r="P24" s="2"/>
      <c r="Q24" s="2"/>
      <c r="R24" s="2"/>
      <c r="S24" s="2"/>
      <c r="T24" s="2"/>
      <c r="U24" s="2"/>
      <c r="V24" s="2"/>
      <c r="W24" s="2"/>
    </row>
    <row r="25" spans="2:23" x14ac:dyDescent="0.2">
      <c r="B25" s="2"/>
      <c r="C25" s="2"/>
      <c r="D25" s="2"/>
      <c r="E25" s="2"/>
      <c r="F25" s="2"/>
      <c r="G25" s="2"/>
      <c r="H25" s="2"/>
      <c r="I25" s="2"/>
      <c r="J25" s="2"/>
      <c r="K25" s="2"/>
      <c r="L25" s="2"/>
      <c r="M25" s="2"/>
      <c r="N25" s="2"/>
      <c r="O25" s="2"/>
      <c r="P25" s="2"/>
      <c r="Q25" s="2"/>
      <c r="R25" s="2"/>
      <c r="S25" s="2"/>
      <c r="T25" s="2"/>
      <c r="U25" s="2"/>
      <c r="V25" s="2"/>
      <c r="W25" s="2"/>
    </row>
    <row r="26" spans="2:23" x14ac:dyDescent="0.2">
      <c r="B26" s="2"/>
      <c r="C26" s="2"/>
      <c r="D26" s="2"/>
      <c r="E26" s="2"/>
      <c r="F26" s="2"/>
      <c r="G26" s="2"/>
      <c r="H26" s="2"/>
      <c r="I26" s="2"/>
      <c r="J26" s="2"/>
      <c r="K26" s="2"/>
      <c r="L26" s="2"/>
      <c r="M26" s="2"/>
      <c r="N26" s="2"/>
      <c r="O26" s="2"/>
      <c r="P26" s="2"/>
      <c r="Q26" s="2"/>
      <c r="R26" s="2"/>
      <c r="S26" s="2"/>
      <c r="T26" s="2"/>
      <c r="U26" s="2"/>
      <c r="V26" s="2"/>
      <c r="W26" s="2"/>
    </row>
    <row r="27" spans="2:23" ht="13.5" thickBot="1" x14ac:dyDescent="0.25">
      <c r="B27" s="2"/>
      <c r="C27" s="2"/>
      <c r="D27" s="2"/>
      <c r="E27" s="2"/>
      <c r="F27" s="2"/>
      <c r="G27" s="2"/>
      <c r="H27" s="2"/>
      <c r="I27" s="2"/>
      <c r="J27" s="2"/>
      <c r="K27" s="2"/>
      <c r="L27" s="2"/>
      <c r="M27" s="2"/>
      <c r="N27" s="2"/>
      <c r="O27" s="2"/>
      <c r="P27" s="2"/>
      <c r="Q27" s="2"/>
      <c r="R27" s="2"/>
      <c r="S27" s="2"/>
      <c r="T27" s="2"/>
      <c r="U27" s="2"/>
      <c r="V27" s="2"/>
      <c r="W27" s="2"/>
    </row>
    <row r="28" spans="2:23" x14ac:dyDescent="0.2">
      <c r="B28" s="353" t="s">
        <v>24</v>
      </c>
      <c r="C28" s="354"/>
      <c r="D28" s="351" t="s">
        <v>8</v>
      </c>
      <c r="E28" s="351"/>
      <c r="F28" s="351"/>
      <c r="G28" s="351" t="s">
        <v>9</v>
      </c>
      <c r="H28" s="351"/>
      <c r="I28" s="351"/>
      <c r="J28" s="351" t="s">
        <v>10</v>
      </c>
      <c r="K28" s="351"/>
      <c r="L28" s="351"/>
      <c r="M28" s="351" t="s">
        <v>11</v>
      </c>
      <c r="N28" s="351"/>
      <c r="O28" s="352"/>
      <c r="P28" s="2"/>
      <c r="Q28" s="2"/>
      <c r="R28" s="2"/>
      <c r="S28" s="2"/>
      <c r="T28" s="2"/>
      <c r="U28" s="2"/>
      <c r="V28" s="2"/>
      <c r="W28" s="2"/>
    </row>
    <row r="29" spans="2:23" ht="39" thickBot="1" x14ac:dyDescent="0.25">
      <c r="B29" s="32" t="s">
        <v>25</v>
      </c>
      <c r="C29" s="33" t="s">
        <v>6</v>
      </c>
      <c r="D29" s="34" t="s">
        <v>5</v>
      </c>
      <c r="E29" s="34" t="s">
        <v>69</v>
      </c>
      <c r="F29" s="34" t="s">
        <v>7</v>
      </c>
      <c r="G29" s="34" t="s">
        <v>5</v>
      </c>
      <c r="H29" s="34"/>
      <c r="I29" s="34" t="s">
        <v>7</v>
      </c>
      <c r="J29" s="34" t="s">
        <v>5</v>
      </c>
      <c r="K29" s="34"/>
      <c r="L29" s="34" t="s">
        <v>7</v>
      </c>
      <c r="M29" s="34" t="s">
        <v>5</v>
      </c>
      <c r="N29" s="34"/>
      <c r="O29" s="35" t="s">
        <v>7</v>
      </c>
      <c r="P29" s="2"/>
      <c r="Q29" s="2"/>
      <c r="R29" s="2"/>
      <c r="S29" s="2"/>
      <c r="T29" s="2"/>
      <c r="U29" s="2"/>
      <c r="V29" s="2"/>
      <c r="W29" s="2"/>
    </row>
    <row r="30" spans="2:23" x14ac:dyDescent="0.2">
      <c r="B30" s="164">
        <f t="shared" ref="B30:B37" si="21">B11</f>
        <v>0.3</v>
      </c>
      <c r="C30" s="63">
        <f t="shared" ref="C30:C42" si="22">0.67*B30</f>
        <v>0.20100000000000001</v>
      </c>
      <c r="D30" s="30">
        <f t="shared" ref="D30:D42" si="23">C30*($D$9)</f>
        <v>3.2160000000000002</v>
      </c>
      <c r="E30" s="169">
        <f t="shared" ref="E30:E42" si="24">0.67*B30</f>
        <v>0.20100000000000001</v>
      </c>
      <c r="F30" s="30">
        <f t="shared" ref="F30:F42" si="25">E30*$D$9</f>
        <v>3.2160000000000002</v>
      </c>
      <c r="G30" s="30">
        <f t="shared" ref="G30:G42" si="26">C30*($I$9)</f>
        <v>2.2110000000000003</v>
      </c>
      <c r="H30" s="111"/>
      <c r="I30" s="30">
        <f t="shared" ref="I30:I42" si="27">E30*$I$9</f>
        <v>2.2110000000000003</v>
      </c>
      <c r="J30" s="30">
        <f t="shared" ref="J30:J42" si="28">C30*($N$9)</f>
        <v>1.3065</v>
      </c>
      <c r="K30" s="111"/>
      <c r="L30" s="30">
        <f t="shared" ref="L30:L42" si="29">E30*$N$9</f>
        <v>1.3065</v>
      </c>
      <c r="M30" s="30">
        <f t="shared" ref="M30:M42" si="30">E30*($S$9)</f>
        <v>1.206</v>
      </c>
      <c r="N30" s="111"/>
      <c r="O30" s="31">
        <f t="shared" ref="O30:O42" si="31">E30*$S$9</f>
        <v>1.206</v>
      </c>
      <c r="P30" s="2"/>
      <c r="Q30" s="2"/>
      <c r="R30" s="2"/>
      <c r="S30" s="2"/>
      <c r="T30" s="2"/>
      <c r="U30" s="2"/>
      <c r="V30" s="2"/>
      <c r="W30" s="2"/>
    </row>
    <row r="31" spans="2:23" x14ac:dyDescent="0.2">
      <c r="B31" s="165">
        <f t="shared" si="21"/>
        <v>0.35</v>
      </c>
      <c r="C31" s="64">
        <f t="shared" si="22"/>
        <v>0.23449999999999999</v>
      </c>
      <c r="D31" s="30">
        <f t="shared" si="23"/>
        <v>3.7519999999999998</v>
      </c>
      <c r="E31" s="170">
        <f t="shared" si="24"/>
        <v>0.23449999999999999</v>
      </c>
      <c r="F31" s="30">
        <f t="shared" si="25"/>
        <v>3.7519999999999998</v>
      </c>
      <c r="G31" s="30">
        <f t="shared" si="26"/>
        <v>2.5794999999999999</v>
      </c>
      <c r="H31" s="112"/>
      <c r="I31" s="30">
        <f t="shared" si="27"/>
        <v>2.5794999999999999</v>
      </c>
      <c r="J31" s="30">
        <f t="shared" si="28"/>
        <v>1.5242499999999999</v>
      </c>
      <c r="K31" s="112"/>
      <c r="L31" s="30">
        <f t="shared" si="29"/>
        <v>1.5242499999999999</v>
      </c>
      <c r="M31" s="30">
        <f t="shared" si="30"/>
        <v>1.407</v>
      </c>
      <c r="N31" s="112"/>
      <c r="O31" s="31">
        <f t="shared" si="31"/>
        <v>1.407</v>
      </c>
      <c r="P31" s="2"/>
      <c r="Q31" s="2"/>
      <c r="R31" s="2"/>
      <c r="S31" s="2"/>
      <c r="T31" s="2"/>
      <c r="U31" s="2"/>
      <c r="V31" s="2"/>
      <c r="W31" s="2"/>
    </row>
    <row r="32" spans="2:23" x14ac:dyDescent="0.2">
      <c r="B32" s="165">
        <f t="shared" si="21"/>
        <v>0.4</v>
      </c>
      <c r="C32" s="64">
        <f t="shared" si="22"/>
        <v>0.26800000000000002</v>
      </c>
      <c r="D32" s="30">
        <f t="shared" si="23"/>
        <v>4.2880000000000003</v>
      </c>
      <c r="E32" s="170">
        <f t="shared" si="24"/>
        <v>0.26800000000000002</v>
      </c>
      <c r="F32" s="30">
        <f t="shared" si="25"/>
        <v>4.2880000000000003</v>
      </c>
      <c r="G32" s="30">
        <f t="shared" si="26"/>
        <v>2.9480000000000004</v>
      </c>
      <c r="H32" s="112"/>
      <c r="I32" s="30">
        <f t="shared" si="27"/>
        <v>2.9480000000000004</v>
      </c>
      <c r="J32" s="30">
        <f t="shared" si="28"/>
        <v>1.742</v>
      </c>
      <c r="K32" s="112"/>
      <c r="L32" s="30">
        <f t="shared" si="29"/>
        <v>1.742</v>
      </c>
      <c r="M32" s="30">
        <f t="shared" si="30"/>
        <v>1.6080000000000001</v>
      </c>
      <c r="N32" s="112"/>
      <c r="O32" s="31">
        <f t="shared" si="31"/>
        <v>1.6080000000000001</v>
      </c>
      <c r="P32" s="2"/>
      <c r="Q32" s="2"/>
      <c r="R32" s="2"/>
      <c r="S32" s="2"/>
      <c r="T32" s="2"/>
      <c r="U32" s="2"/>
      <c r="V32" s="2"/>
      <c r="W32" s="2"/>
    </row>
    <row r="33" spans="2:23" x14ac:dyDescent="0.2">
      <c r="B33" s="165">
        <f t="shared" si="21"/>
        <v>0.45</v>
      </c>
      <c r="C33" s="64">
        <f t="shared" si="22"/>
        <v>0.30150000000000005</v>
      </c>
      <c r="D33" s="30">
        <f t="shared" si="23"/>
        <v>4.8240000000000007</v>
      </c>
      <c r="E33" s="170">
        <f t="shared" si="24"/>
        <v>0.30150000000000005</v>
      </c>
      <c r="F33" s="30">
        <f t="shared" si="25"/>
        <v>4.8240000000000007</v>
      </c>
      <c r="G33" s="30">
        <f t="shared" si="26"/>
        <v>3.3165000000000004</v>
      </c>
      <c r="H33" s="112"/>
      <c r="I33" s="30">
        <f t="shared" si="27"/>
        <v>3.3165000000000004</v>
      </c>
      <c r="J33" s="30">
        <f t="shared" si="28"/>
        <v>1.9597500000000003</v>
      </c>
      <c r="K33" s="112"/>
      <c r="L33" s="30">
        <f t="shared" si="29"/>
        <v>1.9597500000000003</v>
      </c>
      <c r="M33" s="30">
        <f t="shared" si="30"/>
        <v>1.8090000000000002</v>
      </c>
      <c r="N33" s="112"/>
      <c r="O33" s="31">
        <f t="shared" si="31"/>
        <v>1.8090000000000002</v>
      </c>
      <c r="P33" s="2"/>
      <c r="Q33" s="2"/>
      <c r="R33" s="2"/>
      <c r="S33" s="2"/>
      <c r="T33" s="2"/>
      <c r="U33" s="2"/>
      <c r="V33" s="2"/>
      <c r="W33" s="2"/>
    </row>
    <row r="34" spans="2:23" x14ac:dyDescent="0.2">
      <c r="B34" s="165">
        <f t="shared" si="21"/>
        <v>0.5</v>
      </c>
      <c r="C34" s="64">
        <f t="shared" si="22"/>
        <v>0.33500000000000002</v>
      </c>
      <c r="D34" s="30">
        <f t="shared" si="23"/>
        <v>5.36</v>
      </c>
      <c r="E34" s="170">
        <f t="shared" si="24"/>
        <v>0.33500000000000002</v>
      </c>
      <c r="F34" s="30">
        <f t="shared" si="25"/>
        <v>5.36</v>
      </c>
      <c r="G34" s="30">
        <f t="shared" si="26"/>
        <v>3.6850000000000001</v>
      </c>
      <c r="H34" s="112"/>
      <c r="I34" s="30">
        <f t="shared" si="27"/>
        <v>3.6850000000000001</v>
      </c>
      <c r="J34" s="30">
        <f t="shared" si="28"/>
        <v>2.1775000000000002</v>
      </c>
      <c r="K34" s="112"/>
      <c r="L34" s="30">
        <f t="shared" si="29"/>
        <v>2.1775000000000002</v>
      </c>
      <c r="M34" s="30">
        <f t="shared" si="30"/>
        <v>2.0100000000000002</v>
      </c>
      <c r="N34" s="112"/>
      <c r="O34" s="31">
        <f t="shared" si="31"/>
        <v>2.0100000000000002</v>
      </c>
      <c r="P34" s="2"/>
      <c r="Q34" s="2"/>
      <c r="R34" s="2"/>
      <c r="S34" s="2"/>
      <c r="T34" s="2"/>
      <c r="U34" s="2"/>
      <c r="V34" s="2"/>
      <c r="W34" s="2"/>
    </row>
    <row r="35" spans="2:23" x14ac:dyDescent="0.2">
      <c r="B35" s="166">
        <f t="shared" si="21"/>
        <v>0.55000000000000004</v>
      </c>
      <c r="C35" s="167">
        <f t="shared" si="22"/>
        <v>0.36850000000000005</v>
      </c>
      <c r="D35" s="20">
        <f t="shared" si="23"/>
        <v>5.8960000000000008</v>
      </c>
      <c r="E35" s="170">
        <f t="shared" si="24"/>
        <v>0.36850000000000005</v>
      </c>
      <c r="F35" s="20">
        <f t="shared" si="25"/>
        <v>5.8960000000000008</v>
      </c>
      <c r="G35" s="20">
        <f t="shared" si="26"/>
        <v>4.0535000000000005</v>
      </c>
      <c r="H35" s="112"/>
      <c r="I35" s="20">
        <f t="shared" si="27"/>
        <v>4.0535000000000005</v>
      </c>
      <c r="J35" s="20">
        <f t="shared" si="28"/>
        <v>2.3952500000000003</v>
      </c>
      <c r="K35" s="112"/>
      <c r="L35" s="20">
        <f t="shared" si="29"/>
        <v>2.3952500000000003</v>
      </c>
      <c r="M35" s="20">
        <f t="shared" si="30"/>
        <v>2.2110000000000003</v>
      </c>
      <c r="N35" s="112"/>
      <c r="O35" s="120">
        <f t="shared" si="31"/>
        <v>2.2110000000000003</v>
      </c>
      <c r="P35" s="2"/>
      <c r="Q35" s="2"/>
      <c r="R35" s="2"/>
      <c r="S35" s="2"/>
      <c r="T35" s="2"/>
      <c r="U35" s="2"/>
      <c r="V35" s="2"/>
      <c r="W35" s="2"/>
    </row>
    <row r="36" spans="2:23" x14ac:dyDescent="0.2">
      <c r="B36" s="166">
        <f t="shared" si="21"/>
        <v>0.6</v>
      </c>
      <c r="C36" s="167">
        <f t="shared" si="22"/>
        <v>0.40200000000000002</v>
      </c>
      <c r="D36" s="20">
        <f t="shared" si="23"/>
        <v>6.4320000000000004</v>
      </c>
      <c r="E36" s="170">
        <f t="shared" si="24"/>
        <v>0.40200000000000002</v>
      </c>
      <c r="F36" s="20">
        <f t="shared" si="25"/>
        <v>6.4320000000000004</v>
      </c>
      <c r="G36" s="20">
        <f t="shared" si="26"/>
        <v>4.4220000000000006</v>
      </c>
      <c r="H36" s="112"/>
      <c r="I36" s="20">
        <f t="shared" si="27"/>
        <v>4.4220000000000006</v>
      </c>
      <c r="J36" s="20">
        <f t="shared" si="28"/>
        <v>2.613</v>
      </c>
      <c r="K36" s="112"/>
      <c r="L36" s="20">
        <f t="shared" si="29"/>
        <v>2.613</v>
      </c>
      <c r="M36" s="20">
        <f t="shared" si="30"/>
        <v>2.4119999999999999</v>
      </c>
      <c r="N36" s="112"/>
      <c r="O36" s="120">
        <f t="shared" si="31"/>
        <v>2.4119999999999999</v>
      </c>
      <c r="P36" s="2"/>
      <c r="Q36" s="2"/>
      <c r="R36" s="2"/>
      <c r="S36" s="2"/>
      <c r="T36" s="2"/>
      <c r="U36" s="2"/>
      <c r="V36" s="2"/>
      <c r="W36" s="2"/>
    </row>
    <row r="37" spans="2:23" x14ac:dyDescent="0.2">
      <c r="B37" s="166">
        <f t="shared" si="21"/>
        <v>0.65</v>
      </c>
      <c r="C37" s="167">
        <f t="shared" si="22"/>
        <v>0.43550000000000005</v>
      </c>
      <c r="D37" s="20">
        <f t="shared" si="23"/>
        <v>6.9680000000000009</v>
      </c>
      <c r="E37" s="170">
        <f t="shared" si="24"/>
        <v>0.43550000000000005</v>
      </c>
      <c r="F37" s="20">
        <f t="shared" si="25"/>
        <v>6.9680000000000009</v>
      </c>
      <c r="G37" s="20">
        <f t="shared" si="26"/>
        <v>4.7905000000000006</v>
      </c>
      <c r="H37" s="112"/>
      <c r="I37" s="20">
        <f t="shared" si="27"/>
        <v>4.7905000000000006</v>
      </c>
      <c r="J37" s="20">
        <f t="shared" si="28"/>
        <v>2.8307500000000005</v>
      </c>
      <c r="K37" s="112"/>
      <c r="L37" s="20">
        <f t="shared" si="29"/>
        <v>2.8307500000000005</v>
      </c>
      <c r="M37" s="20">
        <f t="shared" si="30"/>
        <v>2.6130000000000004</v>
      </c>
      <c r="N37" s="112"/>
      <c r="O37" s="120">
        <f t="shared" si="31"/>
        <v>2.6130000000000004</v>
      </c>
      <c r="P37" s="2"/>
      <c r="Q37" s="2"/>
      <c r="R37" s="2"/>
      <c r="S37" s="2"/>
      <c r="T37" s="2"/>
      <c r="U37" s="2"/>
      <c r="V37" s="2"/>
      <c r="W37" s="2"/>
    </row>
    <row r="38" spans="2:23" x14ac:dyDescent="0.2">
      <c r="B38" s="166">
        <v>0.6</v>
      </c>
      <c r="C38" s="167">
        <f t="shared" si="22"/>
        <v>0.40200000000000002</v>
      </c>
      <c r="D38" s="20">
        <f t="shared" si="23"/>
        <v>6.4320000000000004</v>
      </c>
      <c r="E38" s="170">
        <f t="shared" si="24"/>
        <v>0.40200000000000002</v>
      </c>
      <c r="F38" s="20">
        <f t="shared" si="25"/>
        <v>6.4320000000000004</v>
      </c>
      <c r="G38" s="20">
        <f t="shared" si="26"/>
        <v>4.4220000000000006</v>
      </c>
      <c r="H38" s="112"/>
      <c r="I38" s="20">
        <f t="shared" si="27"/>
        <v>4.4220000000000006</v>
      </c>
      <c r="J38" s="20">
        <f t="shared" si="28"/>
        <v>2.613</v>
      </c>
      <c r="K38" s="112"/>
      <c r="L38" s="20">
        <f t="shared" si="29"/>
        <v>2.613</v>
      </c>
      <c r="M38" s="20">
        <f t="shared" si="30"/>
        <v>2.4119999999999999</v>
      </c>
      <c r="N38" s="112"/>
      <c r="O38" s="120">
        <f t="shared" si="31"/>
        <v>2.4119999999999999</v>
      </c>
      <c r="P38" s="2"/>
      <c r="Q38" s="2"/>
      <c r="R38" s="2"/>
      <c r="S38" s="2"/>
      <c r="T38" s="2"/>
      <c r="U38" s="2"/>
      <c r="V38" s="2"/>
      <c r="W38" s="2"/>
    </row>
    <row r="39" spans="2:23" x14ac:dyDescent="0.2">
      <c r="B39" s="166">
        <v>0.65</v>
      </c>
      <c r="C39" s="167">
        <f t="shared" si="22"/>
        <v>0.43550000000000005</v>
      </c>
      <c r="D39" s="20">
        <f t="shared" si="23"/>
        <v>6.9680000000000009</v>
      </c>
      <c r="E39" s="170">
        <f t="shared" si="24"/>
        <v>0.43550000000000005</v>
      </c>
      <c r="F39" s="20">
        <f t="shared" si="25"/>
        <v>6.9680000000000009</v>
      </c>
      <c r="G39" s="20">
        <f t="shared" si="26"/>
        <v>4.7905000000000006</v>
      </c>
      <c r="H39" s="112"/>
      <c r="I39" s="20">
        <f t="shared" si="27"/>
        <v>4.7905000000000006</v>
      </c>
      <c r="J39" s="20">
        <f t="shared" si="28"/>
        <v>2.8307500000000005</v>
      </c>
      <c r="K39" s="112"/>
      <c r="L39" s="20">
        <f t="shared" si="29"/>
        <v>2.8307500000000005</v>
      </c>
      <c r="M39" s="20">
        <f t="shared" si="30"/>
        <v>2.6130000000000004</v>
      </c>
      <c r="N39" s="112"/>
      <c r="O39" s="120">
        <f t="shared" si="31"/>
        <v>2.6130000000000004</v>
      </c>
      <c r="P39" s="2"/>
      <c r="Q39" s="2"/>
      <c r="R39" s="2"/>
      <c r="S39" s="2"/>
      <c r="T39" s="2"/>
      <c r="U39" s="2"/>
      <c r="V39" s="2"/>
      <c r="W39" s="2"/>
    </row>
    <row r="40" spans="2:23" x14ac:dyDescent="0.2">
      <c r="B40" s="166">
        <v>0.7</v>
      </c>
      <c r="C40" s="167">
        <f t="shared" si="22"/>
        <v>0.46899999999999997</v>
      </c>
      <c r="D40" s="20">
        <f t="shared" si="23"/>
        <v>7.5039999999999996</v>
      </c>
      <c r="E40" s="170">
        <f t="shared" si="24"/>
        <v>0.46899999999999997</v>
      </c>
      <c r="F40" s="20">
        <f t="shared" si="25"/>
        <v>7.5039999999999996</v>
      </c>
      <c r="G40" s="20">
        <f t="shared" si="26"/>
        <v>5.1589999999999998</v>
      </c>
      <c r="H40" s="112"/>
      <c r="I40" s="20">
        <f t="shared" si="27"/>
        <v>5.1589999999999998</v>
      </c>
      <c r="J40" s="20">
        <f t="shared" si="28"/>
        <v>3.0484999999999998</v>
      </c>
      <c r="K40" s="112"/>
      <c r="L40" s="20">
        <f t="shared" si="29"/>
        <v>3.0484999999999998</v>
      </c>
      <c r="M40" s="20">
        <f t="shared" si="30"/>
        <v>2.8140000000000001</v>
      </c>
      <c r="N40" s="112"/>
      <c r="O40" s="120">
        <f t="shared" si="31"/>
        <v>2.8140000000000001</v>
      </c>
      <c r="P40" s="2"/>
      <c r="Q40" s="2"/>
      <c r="R40" s="2"/>
      <c r="S40" s="2"/>
      <c r="T40" s="2"/>
      <c r="U40" s="2"/>
      <c r="V40" s="2"/>
      <c r="W40" s="2"/>
    </row>
    <row r="41" spans="2:23" x14ac:dyDescent="0.2">
      <c r="B41" s="166">
        <f>B22</f>
        <v>0.85</v>
      </c>
      <c r="C41" s="167">
        <f t="shared" si="22"/>
        <v>0.56950000000000001</v>
      </c>
      <c r="D41" s="20">
        <f t="shared" si="23"/>
        <v>9.1120000000000001</v>
      </c>
      <c r="E41" s="170">
        <f t="shared" si="24"/>
        <v>0.56950000000000001</v>
      </c>
      <c r="F41" s="20">
        <f t="shared" si="25"/>
        <v>9.1120000000000001</v>
      </c>
      <c r="G41" s="20">
        <f t="shared" si="26"/>
        <v>6.2645</v>
      </c>
      <c r="H41" s="112"/>
      <c r="I41" s="20">
        <f t="shared" si="27"/>
        <v>6.2645</v>
      </c>
      <c r="J41" s="20">
        <f t="shared" si="28"/>
        <v>3.7017500000000001</v>
      </c>
      <c r="K41" s="112"/>
      <c r="L41" s="20">
        <f t="shared" si="29"/>
        <v>3.7017500000000001</v>
      </c>
      <c r="M41" s="20">
        <f t="shared" si="30"/>
        <v>3.4169999999999998</v>
      </c>
      <c r="N41" s="112"/>
      <c r="O41" s="120">
        <f t="shared" si="31"/>
        <v>3.4169999999999998</v>
      </c>
      <c r="P41" s="2"/>
      <c r="Q41" s="2"/>
      <c r="R41" s="2"/>
      <c r="S41" s="2"/>
      <c r="T41" s="2"/>
      <c r="U41" s="2"/>
      <c r="V41" s="2"/>
      <c r="W41" s="2"/>
    </row>
    <row r="42" spans="2:23" ht="13.5" thickBot="1" x14ac:dyDescent="0.25">
      <c r="B42" s="168">
        <f>B23</f>
        <v>0.9</v>
      </c>
      <c r="C42" s="66">
        <f t="shared" si="22"/>
        <v>0.60300000000000009</v>
      </c>
      <c r="D42" s="21">
        <f t="shared" si="23"/>
        <v>9.6480000000000015</v>
      </c>
      <c r="E42" s="171">
        <f t="shared" si="24"/>
        <v>0.60300000000000009</v>
      </c>
      <c r="F42" s="21">
        <f t="shared" si="25"/>
        <v>9.6480000000000015</v>
      </c>
      <c r="G42" s="21">
        <f t="shared" si="26"/>
        <v>6.6330000000000009</v>
      </c>
      <c r="H42" s="113"/>
      <c r="I42" s="21">
        <f t="shared" si="27"/>
        <v>6.6330000000000009</v>
      </c>
      <c r="J42" s="21">
        <f t="shared" si="28"/>
        <v>3.9195000000000007</v>
      </c>
      <c r="K42" s="113"/>
      <c r="L42" s="21">
        <f t="shared" si="29"/>
        <v>3.9195000000000007</v>
      </c>
      <c r="M42" s="21">
        <f t="shared" si="30"/>
        <v>3.6180000000000003</v>
      </c>
      <c r="N42" s="113"/>
      <c r="O42" s="18">
        <f t="shared" si="31"/>
        <v>3.6180000000000003</v>
      </c>
      <c r="P42" s="2"/>
      <c r="Q42" s="2"/>
      <c r="R42" s="2"/>
      <c r="S42" s="2"/>
      <c r="T42" s="2"/>
      <c r="U42" s="2"/>
      <c r="V42" s="2"/>
      <c r="W42" s="2"/>
    </row>
    <row r="43" spans="2:23" x14ac:dyDescent="0.2">
      <c r="B43" s="2"/>
      <c r="C43" s="2"/>
      <c r="D43" s="2"/>
      <c r="E43" s="2"/>
      <c r="F43" s="2"/>
      <c r="G43" s="2"/>
      <c r="H43" s="2"/>
      <c r="I43" s="2"/>
      <c r="J43" s="2"/>
      <c r="K43" s="2"/>
      <c r="L43" s="2"/>
      <c r="M43" s="2"/>
      <c r="N43" s="2"/>
      <c r="O43" s="2"/>
      <c r="P43" s="2"/>
      <c r="Q43" s="2"/>
      <c r="R43" s="2"/>
      <c r="S43" s="2"/>
      <c r="T43" s="2"/>
      <c r="U43" s="2"/>
      <c r="V43" s="2"/>
      <c r="W43" s="2"/>
    </row>
    <row r="44" spans="2:23" x14ac:dyDescent="0.2">
      <c r="B44" s="2"/>
      <c r="C44" s="2"/>
      <c r="D44" s="2"/>
      <c r="E44" s="2"/>
      <c r="G44" s="8"/>
      <c r="H44" s="2"/>
      <c r="I44" s="2"/>
      <c r="J44" s="2"/>
      <c r="K44" s="8"/>
      <c r="L44" s="2"/>
      <c r="M44" s="2"/>
      <c r="N44" s="2"/>
      <c r="O44" s="6"/>
      <c r="P44" s="6"/>
      <c r="Q44" s="2"/>
      <c r="R44" s="2"/>
      <c r="S44" s="2"/>
      <c r="T44" s="2"/>
      <c r="U44" s="2"/>
      <c r="V44" s="2"/>
      <c r="W44" s="2"/>
    </row>
    <row r="45" spans="2:23" x14ac:dyDescent="0.2">
      <c r="B45" s="2"/>
      <c r="C45" s="2"/>
      <c r="D45" s="2"/>
      <c r="E45" s="2"/>
      <c r="F45" s="56"/>
      <c r="G45" s="201"/>
      <c r="H45" s="201"/>
      <c r="I45" s="201"/>
      <c r="J45" s="201"/>
      <c r="K45" s="201"/>
      <c r="L45" s="201"/>
      <c r="M45" s="201"/>
      <c r="N45" s="201"/>
      <c r="O45" s="201"/>
      <c r="P45" s="201"/>
      <c r="Q45" s="2"/>
      <c r="R45" s="2"/>
      <c r="S45" s="2"/>
      <c r="T45" s="2"/>
      <c r="U45" s="2"/>
      <c r="V45" s="2"/>
      <c r="W45" s="2"/>
    </row>
    <row r="46" spans="2:23" x14ac:dyDescent="0.2">
      <c r="B46" s="8" t="s">
        <v>51</v>
      </c>
      <c r="C46" s="2">
        <f>G4*0.95</f>
        <v>42.75</v>
      </c>
      <c r="D46" s="2">
        <f>G4*1.05</f>
        <v>47.25</v>
      </c>
      <c r="E46" s="8" t="s">
        <v>50</v>
      </c>
      <c r="F46" s="201"/>
      <c r="G46" s="201"/>
      <c r="H46" s="201"/>
      <c r="I46" s="201"/>
      <c r="J46" s="201"/>
      <c r="K46" s="201"/>
      <c r="L46" s="201"/>
      <c r="M46" s="201"/>
      <c r="N46" s="201"/>
      <c r="O46" s="201"/>
      <c r="P46" s="201"/>
      <c r="Q46" s="2"/>
      <c r="R46" s="2"/>
      <c r="S46" s="2"/>
      <c r="T46" s="2"/>
      <c r="U46" s="2"/>
      <c r="V46" s="2"/>
      <c r="W46" s="2"/>
    </row>
    <row r="47" spans="2:23" x14ac:dyDescent="0.2">
      <c r="B47" s="2"/>
      <c r="C47" s="2"/>
      <c r="D47" s="2"/>
      <c r="E47" s="2"/>
      <c r="F47" s="201"/>
      <c r="G47" s="201"/>
      <c r="H47" s="201"/>
      <c r="I47" s="201"/>
      <c r="J47" s="201"/>
      <c r="K47" s="201"/>
      <c r="L47" s="201"/>
      <c r="M47" s="201"/>
      <c r="N47" s="201"/>
      <c r="O47" s="201"/>
      <c r="P47" s="201"/>
      <c r="Q47" s="2"/>
      <c r="R47" s="2"/>
      <c r="S47" s="2"/>
      <c r="T47" s="2"/>
      <c r="U47" s="2"/>
      <c r="V47" s="2"/>
      <c r="W47" s="2"/>
    </row>
    <row r="48" spans="2:23" x14ac:dyDescent="0.2">
      <c r="B48" s="2"/>
      <c r="C48" s="2"/>
      <c r="D48" s="2"/>
      <c r="E48" s="2"/>
      <c r="F48" s="201"/>
      <c r="G48" s="201"/>
      <c r="H48" s="201"/>
      <c r="I48" s="201"/>
      <c r="J48" s="201"/>
      <c r="K48" s="201"/>
      <c r="L48" s="201"/>
      <c r="M48" s="201"/>
      <c r="N48" s="201"/>
      <c r="O48" s="201"/>
      <c r="P48" s="201"/>
      <c r="Q48" s="2"/>
      <c r="R48" s="2"/>
      <c r="S48" s="2"/>
      <c r="T48" s="2"/>
      <c r="U48" s="2"/>
      <c r="V48" s="2"/>
      <c r="W48" s="2"/>
    </row>
    <row r="49" spans="2:23" x14ac:dyDescent="0.2">
      <c r="B49" s="2"/>
      <c r="C49" s="2"/>
      <c r="D49" s="2"/>
      <c r="E49" s="2"/>
      <c r="F49" s="201"/>
      <c r="G49" s="201"/>
      <c r="H49" s="201"/>
      <c r="I49" s="201"/>
      <c r="J49" s="201"/>
      <c r="K49" s="201"/>
      <c r="L49" s="201"/>
      <c r="M49" s="201"/>
      <c r="N49" s="201"/>
      <c r="O49" s="201"/>
      <c r="P49" s="201"/>
      <c r="Q49" s="2"/>
      <c r="R49" s="2"/>
      <c r="S49" s="2"/>
      <c r="T49" s="2"/>
      <c r="U49" s="2"/>
      <c r="V49" s="2"/>
      <c r="W49" s="2"/>
    </row>
    <row r="50" spans="2:23" x14ac:dyDescent="0.2">
      <c r="B50" s="2"/>
      <c r="C50" s="2"/>
      <c r="D50" s="2"/>
      <c r="E50" s="2"/>
      <c r="F50" s="201"/>
      <c r="G50" s="201"/>
      <c r="H50" s="201"/>
      <c r="I50" s="201"/>
      <c r="J50" s="201"/>
      <c r="K50" s="201"/>
      <c r="L50" s="201"/>
      <c r="M50" s="201"/>
      <c r="N50" s="201"/>
      <c r="O50" s="201"/>
      <c r="P50" s="201"/>
      <c r="Q50" s="2"/>
      <c r="R50" s="2"/>
      <c r="S50" s="2"/>
      <c r="T50" s="2"/>
      <c r="U50" s="2"/>
      <c r="V50" s="2"/>
      <c r="W50" s="2"/>
    </row>
    <row r="51" spans="2:23" x14ac:dyDescent="0.2">
      <c r="B51" s="2"/>
      <c r="C51" s="2"/>
      <c r="D51" s="2"/>
      <c r="E51" s="2"/>
      <c r="F51" s="201"/>
      <c r="G51" s="201"/>
      <c r="H51" s="201"/>
      <c r="I51" s="201"/>
      <c r="J51" s="201"/>
      <c r="K51" s="201"/>
      <c r="L51" s="201"/>
      <c r="M51" s="201"/>
      <c r="N51" s="201"/>
      <c r="O51" s="201"/>
      <c r="P51" s="201"/>
      <c r="Q51" s="2"/>
      <c r="R51" s="2"/>
      <c r="S51" s="2"/>
      <c r="T51" s="2"/>
      <c r="U51" s="2"/>
      <c r="V51" s="2"/>
      <c r="W51" s="2"/>
    </row>
  </sheetData>
  <mergeCells count="34">
    <mergeCell ref="B7:C7"/>
    <mergeCell ref="E7:F7"/>
    <mergeCell ref="G7:G10"/>
    <mergeCell ref="H7:H10"/>
    <mergeCell ref="J7:K7"/>
    <mergeCell ref="J8:K8"/>
    <mergeCell ref="O8:P8"/>
    <mergeCell ref="R7:R10"/>
    <mergeCell ref="T7:U7"/>
    <mergeCell ref="V7:V10"/>
    <mergeCell ref="T9:U9"/>
    <mergeCell ref="L7:L10"/>
    <mergeCell ref="T8:U8"/>
    <mergeCell ref="B28:C28"/>
    <mergeCell ref="D28:F28"/>
    <mergeCell ref="G28:I28"/>
    <mergeCell ref="J28:L28"/>
    <mergeCell ref="M28:O28"/>
    <mergeCell ref="Q7:Q10"/>
    <mergeCell ref="K1:W4"/>
    <mergeCell ref="B6:C6"/>
    <mergeCell ref="D6:H6"/>
    <mergeCell ref="I6:M6"/>
    <mergeCell ref="N6:R6"/>
    <mergeCell ref="S6:W6"/>
    <mergeCell ref="B9:C9"/>
    <mergeCell ref="E9:F9"/>
    <mergeCell ref="J9:K9"/>
    <mergeCell ref="O9:P9"/>
    <mergeCell ref="M7:M10"/>
    <mergeCell ref="O7:P7"/>
    <mergeCell ref="W7:W10"/>
    <mergeCell ref="B8:C8"/>
    <mergeCell ref="E8:F8"/>
  </mergeCells>
  <conditionalFormatting sqref="Q11:R23 G11:H23 L11:M23 V11:W23">
    <cfRule type="cellIs" dxfId="54" priority="4" stopIfTrue="1" operator="between">
      <formula>$P$5</formula>
      <formula>$T$5</formula>
    </cfRule>
  </conditionalFormatting>
  <conditionalFormatting sqref="F5:T5 C4:E5">
    <cfRule type="cellIs" dxfId="53" priority="3" stopIfTrue="1" operator="between">
      <formula>$P$5</formula>
      <formula>$T$5</formula>
    </cfRule>
  </conditionalFormatting>
  <conditionalFormatting sqref="G4">
    <cfRule type="expression" dxfId="52" priority="2" stopIfTrue="1">
      <formula>"&gt;0.95*$H$4"</formula>
    </cfRule>
  </conditionalFormatting>
  <conditionalFormatting sqref="D11:F23 I11:K23 N11:P23 S11:U23">
    <cfRule type="cellIs" dxfId="51" priority="1" stopIfTrue="1" operator="between">
      <formula>$C$46</formula>
      <formula>$D$46</formula>
    </cfRule>
  </conditionalFormatting>
  <printOptions horizontalCentered="1" verticalCentered="1"/>
  <pageMargins left="0.51181102362204722" right="0.43307086614173229" top="0.59055118110236227" bottom="0.82677165354330717" header="0.51181102362204722" footer="0.47244094488188981"/>
  <pageSetup paperSize="9" scale="87" orientation="landscape" r:id="rId1"/>
  <headerFooter alignWithMargins="0">
    <oddFooter>&amp;RPIB June 2015 version 4</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34852E64FE934DAD0D356952FC77E8" ma:contentTypeVersion="1" ma:contentTypeDescription="Create a new document." ma:contentTypeScope="" ma:versionID="6ca42456457cd5c58391727fe80ad662">
  <xsd:schema xmlns:xsd="http://www.w3.org/2001/XMLSchema" xmlns:p="http://schemas.microsoft.com/office/2006/metadata/properties" xmlns:ns1="http://schemas.microsoft.com/sharepoint/v3" targetNamespace="http://schemas.microsoft.com/office/2006/metadata/properties" ma:root="true" ma:fieldsID="de6dda4204f0174e5147c2fb3609a1ce" ns1:_="">
    <xsd:import namespace="http://schemas.microsoft.com/sharepoint/v3"/>
    <xsd:element name="properties">
      <xsd:complexType>
        <xsd:sequence>
          <xsd:element name="documentManagement">
            <xsd:complexType>
              <xsd:all>
                <xsd:element ref="ns1:ImageWidth" minOccurs="0"/>
                <xsd:element ref="ns1:ImageHeight" minOccurs="0"/>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ImageWidth" ma:index="9" nillable="true" ma:displayName="Picture Width" ma:internalName="ImageWidth" ma:readOnly="true">
      <xsd:simpleType>
        <xsd:restriction base="dms:Unknown"/>
      </xsd:simpleType>
    </xsd:element>
    <xsd:element name="ImageHeight" ma:index="10" nillable="true" ma:displayName="Picture Height" ma:internalName="ImageHeight" ma:readOnly="true">
      <xsd:simpleType>
        <xsd:restriction base="dms:Unknown"/>
      </xsd:simpleType>
    </xsd:element>
    <xsd:element name="PublishingStartDate" ma:index="12" nillable="true" ma:displayName="Scheduling Start Date" ma:description="" ma:hidden="true" ma:internalName="PublishingStartDate">
      <xsd:simpleType>
        <xsd:restriction base="dms:Unknown"/>
      </xsd:simpleType>
    </xsd:element>
    <xsd:element name="PublishingExpirationDate" ma:index="13"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4E379D1-6F6E-4987-9784-EFE22E9EF0E3}">
  <ds:schemaRefs>
    <ds:schemaRef ds:uri="http://schemas.microsoft.com/sharepoint/v3/contenttype/forms"/>
  </ds:schemaRefs>
</ds:datastoreItem>
</file>

<file path=customXml/itemProps2.xml><?xml version="1.0" encoding="utf-8"?>
<ds:datastoreItem xmlns:ds="http://schemas.openxmlformats.org/officeDocument/2006/customXml" ds:itemID="{1950F4AB-0AB3-4051-B1FE-3694C9C893B7}">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B8EC64B6-EE64-43DA-AB49-427DFF7641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29</vt:i4>
      </vt:variant>
      <vt:variant>
        <vt:lpstr>טווחים בעלי שם</vt:lpstr>
      </vt:variant>
      <vt:variant>
        <vt:i4>28</vt:i4>
      </vt:variant>
    </vt:vector>
  </HeadingPairs>
  <TitlesOfParts>
    <vt:vector size="57" baseType="lpstr">
      <vt:lpstr>Header Sheet</vt:lpstr>
      <vt:lpstr>420</vt:lpstr>
      <vt:lpstr>420 OX</vt:lpstr>
      <vt:lpstr>29er WL</vt:lpstr>
      <vt:lpstr>FEVA</vt:lpstr>
      <vt:lpstr>FEVA IX&amp;OX</vt:lpstr>
      <vt:lpstr>FEVA WL</vt:lpstr>
      <vt:lpstr>Laser 4.7</vt:lpstr>
      <vt:lpstr>Laser 4.7 IX&amp;OX</vt:lpstr>
      <vt:lpstr>Laser Radial</vt:lpstr>
      <vt:lpstr>Laser Radial IX&amp;OX</vt:lpstr>
      <vt:lpstr>MIRROR</vt:lpstr>
      <vt:lpstr>MIRROR IX&amp;OX</vt:lpstr>
      <vt:lpstr>OPTIMIST</vt:lpstr>
      <vt:lpstr>OPTIMIST IX&amp;OX</vt:lpstr>
      <vt:lpstr>RSX 8.5 WL</vt:lpstr>
      <vt:lpstr>גיליון1</vt:lpstr>
      <vt:lpstr>Spitfire Trap</vt:lpstr>
      <vt:lpstr>Spitfire WL</vt:lpstr>
      <vt:lpstr>Spitfire IX</vt:lpstr>
      <vt:lpstr>TOPPER</vt:lpstr>
      <vt:lpstr>TOPPER IX&amp;OX</vt:lpstr>
      <vt:lpstr>TOPPER 4.2</vt:lpstr>
      <vt:lpstr>TOPPER 4.2 IX&amp;OX</vt:lpstr>
      <vt:lpstr>Speeds</vt:lpstr>
      <vt:lpstr>Collection Sheet - Trap (Land)</vt:lpstr>
      <vt:lpstr>Collection Sheet - Trap (Port)</vt:lpstr>
      <vt:lpstr>Collection Sheet - WL (Land)</vt:lpstr>
      <vt:lpstr>Collection Sheet - WL (Port)</vt:lpstr>
      <vt:lpstr>'29er WL'!WPrint_Area_W</vt:lpstr>
      <vt:lpstr>'420'!WPrint_Area_W</vt:lpstr>
      <vt:lpstr>'420 OX'!WPrint_Area_W</vt:lpstr>
      <vt:lpstr>'Collection Sheet - Trap (Land)'!WPrint_Area_W</vt:lpstr>
      <vt:lpstr>'Collection Sheet - Trap (Port)'!WPrint_Area_W</vt:lpstr>
      <vt:lpstr>'Collection Sheet - WL (Land)'!WPrint_Area_W</vt:lpstr>
      <vt:lpstr>'Collection Sheet - WL (Port)'!WPrint_Area_W</vt:lpstr>
      <vt:lpstr>FEVA!WPrint_Area_W</vt:lpstr>
      <vt:lpstr>'FEVA IX&amp;OX'!WPrint_Area_W</vt:lpstr>
      <vt:lpstr>'FEVA WL'!WPrint_Area_W</vt:lpstr>
      <vt:lpstr>'Header Sheet'!WPrint_Area_W</vt:lpstr>
      <vt:lpstr>'Laser 4.7'!WPrint_Area_W</vt:lpstr>
      <vt:lpstr>'Laser 4.7 IX&amp;OX'!WPrint_Area_W</vt:lpstr>
      <vt:lpstr>'Laser Radial'!WPrint_Area_W</vt:lpstr>
      <vt:lpstr>'Laser Radial IX&amp;OX'!WPrint_Area_W</vt:lpstr>
      <vt:lpstr>MIRROR!WPrint_Area_W</vt:lpstr>
      <vt:lpstr>'MIRROR IX&amp;OX'!WPrint_Area_W</vt:lpstr>
      <vt:lpstr>OPTIMIST!WPrint_Area_W</vt:lpstr>
      <vt:lpstr>'OPTIMIST IX&amp;OX'!WPrint_Area_W</vt:lpstr>
      <vt:lpstr>'RSX 8.5 WL'!WPrint_Area_W</vt:lpstr>
      <vt:lpstr>Speeds!WPrint_Area_W</vt:lpstr>
      <vt:lpstr>'Spitfire IX'!WPrint_Area_W</vt:lpstr>
      <vt:lpstr>'Spitfire Trap'!WPrint_Area_W</vt:lpstr>
      <vt:lpstr>'Spitfire WL'!WPrint_Area_W</vt:lpstr>
      <vt:lpstr>TOPPER!WPrint_Area_W</vt:lpstr>
      <vt:lpstr>'TOPPER 4.2'!WPrint_Area_W</vt:lpstr>
      <vt:lpstr>'TOPPER 4.2 IX&amp;OX'!WPrint_Area_W</vt:lpstr>
      <vt:lpstr>'TOPPER IX&amp;OX'!WPrint_Area_W</vt:lpstr>
    </vt:vector>
  </TitlesOfParts>
  <Company>PIB Designs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Baldwin</dc:creator>
  <cp:lastModifiedBy>yochai palzur</cp:lastModifiedBy>
  <cp:lastPrinted>2015-06-16T15:35:29Z</cp:lastPrinted>
  <dcterms:created xsi:type="dcterms:W3CDTF">2009-05-26T20:15:17Z</dcterms:created>
  <dcterms:modified xsi:type="dcterms:W3CDTF">2017-01-07T04:36:11Z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0x010100BA34852E64FE934DAD0D356952FC77E8</vt:lpwstr>
  </property>
</Properties>
</file>