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55"/>
  </bookViews>
  <sheets>
    <sheet name="be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<sst xmlns="http://schemas.openxmlformats.org/spreadsheetml/2006/main" count="244" uniqueCount="120">
  <si>
    <t>name</t>
  </si>
  <si>
    <t>op_name</t>
  </si>
  <si>
    <t>dur</t>
  </si>
  <si>
    <t>input_type_shape</t>
  </si>
  <si>
    <t>output_type_shape</t>
  </si>
  <si>
    <t>fuse_opts</t>
  </si>
  <si>
    <t>fuse(ms)</t>
  </si>
  <si>
    <t>matmul_Macops</t>
  </si>
  <si>
    <t>ops/s</t>
  </si>
  <si>
    <t>Utilization</t>
  </si>
  <si>
    <t>bert/encoder/layer_2/attention/self/value/MatMul_quant_kernel_time</t>
  </si>
  <si>
    <t>MatMulIntegerToFloat</t>
  </si>
  <si>
    <t>[{"uint8": [256, 768]}, {"float": []}, {"float": [768]}, {"uint8": []}, {"int8": [768]}, {"float": [768]}]</t>
  </si>
  <si>
    <t>[{"float": [256, 768]}]</t>
  </si>
  <si>
    <t>proj_v</t>
  </si>
  <si>
    <t>proj_q,proj_k,proj_v</t>
  </si>
  <si>
    <t>bert/encoder/layer_2/attention/self/Reshape_2_kernel_time</t>
  </si>
  <si>
    <t>Reshape</t>
  </si>
  <si>
    <t>[{"float": [256, 768]}, {"int64": [4]}]</t>
  </si>
  <si>
    <t>[{"float": [1, 256, 12, 64]}]</t>
  </si>
  <si>
    <t>bert/encoder/layer_2/attention/self/transpose_2_kernel_time</t>
  </si>
  <si>
    <t>Transpose</t>
  </si>
  <si>
    <t>[{"float": [1, 12, 256, 64]}]</t>
  </si>
  <si>
    <t>bert/encoder/layer_2/attention/self/transpose_2:0_QuantizeLinear_kernel_time</t>
  </si>
  <si>
    <t>DynamicQuantizeLinear</t>
  </si>
  <si>
    <t>[{"uint8": [1, 12, 256, 64]}, {"float": []}, {"uint8": []}]</t>
  </si>
  <si>
    <t>bert/encoder/layer_2/attention/self/query/MatMul_quant_kernel_time</t>
  </si>
  <si>
    <t>proj_q</t>
  </si>
  <si>
    <t>bert/encoder/layer_2/attention/self/Reshape_kernel_time</t>
  </si>
  <si>
    <t>bert/encoder/layer_2/attention/self/transpose_kernel_time</t>
  </si>
  <si>
    <t>bert/encoder/layer_2/attention/self/key/MatMul_quant_kernel_time</t>
  </si>
  <si>
    <t>proj_k</t>
  </si>
  <si>
    <t>bert/encoder/layer_2/attention/self/Reshape_1_kernel_time</t>
  </si>
  <si>
    <t>bert/encoder/layer_2/attention/self/transpose_1_kernel_time</t>
  </si>
  <si>
    <t>MatMul_With_Transpose_token_3_FusedMatMulAndScale_kernel_time</t>
  </si>
  <si>
    <t>FusedMatMul</t>
  </si>
  <si>
    <t>[{"float": [1, 12, 256, 64]}, {"float": [1, 12, 256, 64]}]</t>
  </si>
  <si>
    <t>[{"float": [1, 12, 256, 256]}]</t>
  </si>
  <si>
    <t>score</t>
  </si>
  <si>
    <t>multi_head_attention_dot_product</t>
  </si>
  <si>
    <t>bert/encoder/layer_2/attention/self/add_kernel_time</t>
  </si>
  <si>
    <t>Add</t>
  </si>
  <si>
    <t>[{"float": [1, 12, 256, 256]}, {"float": [1, 1, 256, 256]}]</t>
  </si>
  <si>
    <t>bert/encoder/layer_2/attention/self/Softmax_kernel_time</t>
  </si>
  <si>
    <t>Softmax</t>
  </si>
  <si>
    <t>bert/encoder/layer_2/attention/self/MatMul_1_quant_kernel_time</t>
  </si>
  <si>
    <t>DynamicQuantizeMatMul</t>
  </si>
  <si>
    <t>[{"float": [1, 12, 256, 256]}, {"uint8": [1, 12, 256, 64]}, {"float": []}, {"uint8": []}]</t>
  </si>
  <si>
    <t>proj_i</t>
  </si>
  <si>
    <t>bert/encoder/layer_2/attention/self/transpose_3_kernel_time</t>
  </si>
  <si>
    <t>bert/encoder/layer_2/attention/self/Reshape_3_kernel_time</t>
  </si>
  <si>
    <t>[{"float": [1, 256, 12, 64]}, {"int64": [2]}]</t>
  </si>
  <si>
    <t>bert/encoder/layer_2/attention/output/dense/MatMul_quant_kernel_time</t>
  </si>
  <si>
    <t>[{"float": [256, 768]}, {"float": [768]}, {"int8": [768]}, {"float": [768]}]</t>
  </si>
  <si>
    <t>proj_o</t>
  </si>
  <si>
    <t>bert/encoder/layer_2/attention/output/add_kernel_time</t>
  </si>
  <si>
    <t>[{"float": [256, 768]}, {"float": [256, 768]}]</t>
  </si>
  <si>
    <t>bert/encoder/layer_2/attention/output/LayerNorm/moments/mean_kernel_time</t>
  </si>
  <si>
    <t>ReduceMean</t>
  </si>
  <si>
    <t>[{"float": [256, 1]}]</t>
  </si>
  <si>
    <t>layernorm_resadd</t>
  </si>
  <si>
    <t>bert/encoder/layer_2/attention/output/LayerNorm/moments/SquaredDifference_kernel_time</t>
  </si>
  <si>
    <t>Sub</t>
  </si>
  <si>
    <t>[{"float": [256, 768]}, {"float": [256, 1]}]</t>
  </si>
  <si>
    <t>bert/encoder/layer_2/attention/output/LayerNorm/moments/SquaredDifference__337_kernel_time</t>
  </si>
  <si>
    <t>Mul</t>
  </si>
  <si>
    <t>bert/encoder/layer_2/attention/output/LayerNorm/moments/variance_kernel_time</t>
  </si>
  <si>
    <t>bert/encoder/layer_2/attention/output/LayerNorm/batchnorm/add_kernel_time</t>
  </si>
  <si>
    <t>[{"float": [256, 1]}, {"float": []}]</t>
  </si>
  <si>
    <t>bert/encoder/layer_2/attention/output/LayerNorm/batchnorm/Rsqrt_kernel_time</t>
  </si>
  <si>
    <t>Sqrt</t>
  </si>
  <si>
    <t>bert/encoder/layer_2/attention/output/LayerNorm/batchnorm/Rsqrt__339_kernel_time</t>
  </si>
  <si>
    <t>Reciprocal</t>
  </si>
  <si>
    <t>bert/encoder/layer_2/attention/output/LayerNorm/batchnorm/mul_kernel_time</t>
  </si>
  <si>
    <t>[{"float": [256, 1]}, {"float": [768]}]</t>
  </si>
  <si>
    <t>bert/encoder/layer_2/attention/output/LayerNorm/batchnorm/mul_2_kernel_time</t>
  </si>
  <si>
    <t>[{"float": [256, 1]}, {"float": [256, 768]}]</t>
  </si>
  <si>
    <t>bert/encoder/layer_2/attention/output/LayerNorm/batchnorm/sub_kernel_time</t>
  </si>
  <si>
    <t>[{"float": [768]}, {"float": [256, 768]}]</t>
  </si>
  <si>
    <t>bert/encoder/layer_2/attention/output/LayerNorm/batchnorm/mul_1_kernel_time</t>
  </si>
  <si>
    <t>bert/encoder/layer_2/attention/output/LayerNorm/batchnorm/add_1_kernel_time</t>
  </si>
  <si>
    <t>bert/encoder/layer_2/intermediate/dense/MatMul_quant_kernel_time</t>
  </si>
  <si>
    <t>[{"float": [256, 768]}, {"float": [3072]}, {"int8": [3072]}, {"float": [3072]}]</t>
  </si>
  <si>
    <t>[{"float": [256, 3072]}]</t>
  </si>
  <si>
    <t>ffn_up_gelu</t>
  </si>
  <si>
    <t>ffn_up</t>
  </si>
  <si>
    <t>bert/encoder/layer_2/intermediate/dense/Pow_kernel_time</t>
  </si>
  <si>
    <t>Pow</t>
  </si>
  <si>
    <t>[{"float": [256, 3072]}, {"float": []}]</t>
  </si>
  <si>
    <t>bert/encoder/layer_2/intermediate/dense/mul_kernel_time</t>
  </si>
  <si>
    <t>[{"float": []}, {"float": [256, 3072]}]</t>
  </si>
  <si>
    <t>bert/encoder/layer_2/intermediate/dense/add_kernel_time</t>
  </si>
  <si>
    <t>[{"float": [256, 3072]}, {"float": [256, 3072]}]</t>
  </si>
  <si>
    <t>bert/encoder/layer_2/intermediate/dense/mul_1_kernel_time</t>
  </si>
  <si>
    <t>bert/encoder/layer_2/intermediate/dense/Tanh_kernel_time</t>
  </si>
  <si>
    <t>Tanh</t>
  </si>
  <si>
    <t>bert/encoder/layer_2/intermediate/dense/add_1_kernel_time</t>
  </si>
  <si>
    <t>bert/encoder/layer_2/intermediate/dense/mul_2_kernel_time</t>
  </si>
  <si>
    <t>bert/encoder/layer_2/intermediate/dense/mul_3_kernel_time</t>
  </si>
  <si>
    <t>bert/encoder/layer_2/output/dense/MatMul_kernel_time</t>
  </si>
  <si>
    <t>MatMul</t>
  </si>
  <si>
    <t>ffn_down_layernorm_resadd</t>
  </si>
  <si>
    <t>ffn_down</t>
  </si>
  <si>
    <t>bert/encoder/layer_2/output/dense/BiasAdd_kernel_time</t>
  </si>
  <si>
    <t>[{"float": [256, 768]}, {"float": [768]}]</t>
  </si>
  <si>
    <t>bert/encoder/layer_2/output/add_kernel_time</t>
  </si>
  <si>
    <t>bert/encoder/layer_2/output/LayerNorm/moments/mean_kernel_time</t>
  </si>
  <si>
    <t>bert/encoder/layer_2/output/LayerNorm/moments/SquaredDifference_kernel_time</t>
  </si>
  <si>
    <t>bert/encoder/layer_2/output/LayerNorm/moments/SquaredDifference__341_kernel_time</t>
  </si>
  <si>
    <t>bert/encoder/layer_2/output/LayerNorm/moments/variance_kernel_time</t>
  </si>
  <si>
    <t>bert/encoder/layer_2/output/LayerNorm/batchnorm/add_kernel_time</t>
  </si>
  <si>
    <t>bert/encoder/layer_2/output/LayerNorm/batchnorm/Rsqrt_kernel_time</t>
  </si>
  <si>
    <t>bert/encoder/layer_2/output/LayerNorm/batchnorm/Rsqrt__343_kernel_time</t>
  </si>
  <si>
    <t>bert/encoder/layer_2/output/LayerNorm/batchnorm/mul_kernel_time</t>
  </si>
  <si>
    <t>bert/encoder/layer_2/output/LayerNorm/batchnorm/mul_2_kernel_time</t>
  </si>
  <si>
    <t>bert/encoder/layer_2/output/LayerNorm/batchnorm/sub_kernel_time</t>
  </si>
  <si>
    <t>bert/encoder/layer_2/output/LayerNorm/batchnorm/mul_1_kernel_time</t>
  </si>
  <si>
    <t>bert/encoder/layer_2/output/LayerNorm/batchnorm/add_1_kernel_time</t>
  </si>
  <si>
    <t>bert/encoder/layer_2/output/LayerNorm/batchnorm/add_1:0_QuantizeLinear_kernel_time</t>
  </si>
  <si>
    <t>[{"uint8": [256, 768]}, {"float": []}, {"uint8": []}]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</si>
</sst>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zoomScaleSheetLayoutView="60" topLeftCell="C1" workbookViewId="0">
      <selection activeCell="I41" sqref="I41:I56"/>
    </sheetView>
  </sheetViews>
  <sheetFormatPr defaultColWidth="9" defaultRowHeight="13.5"/>
  <cols>
    <col min="1" max="1" width="93.75" customWidth="1"/>
    <col min="2" max="2" width="23.75" customWidth="1"/>
    <col min="4" max="4" width="109" customWidth="1"/>
    <col min="5" max="5" width="30.5" customWidth="1"/>
    <col min="6" max="6" width="28.25" customWidth="1"/>
    <col min="8" max="8" width="22.625" customWidth="1"/>
    <col min="11" max="11" width="14.875" customWidth="1"/>
    <col min="12" max="12" width="10.375" customWidth="1"/>
    <col min="13" max="13" width="12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4" t="s">
        <v>6</v>
      </c>
      <c r="K1" s="4" t="s">
        <v>7</v>
      </c>
      <c r="L1" s="4" t="s">
        <v>8</v>
      </c>
      <c r="M1" s="4" t="s">
        <v>9</v>
      </c>
    </row>
    <row r="2" spans="1:9">
      <c r="A2" t="s">
        <v>10</v>
      </c>
      <c r="B2" t="s">
        <v>11</v>
      </c>
      <c r="C2">
        <v>713</v>
      </c>
      <c r="D2" t="s">
        <v>12</v>
      </c>
      <c r="E2" t="s">
        <v>13</v>
      </c>
      <c r="F2" s="2" t="s">
        <v>14</v>
      </c>
      <c r="H2" s="2" t="s">
        <v>15</v>
      </c>
      <c r="I2" s="2">
        <f>(G5+G8+G11)/3</f>
        <v>751</v>
      </c>
    </row>
    <row r="3" spans="1:9">
      <c r="A3" t="s">
        <v>16</v>
      </c>
      <c r="B3" t="s">
        <v>17</v>
      </c>
      <c r="C3">
        <v>1</v>
      </c>
      <c r="D3" t="s">
        <v>18</v>
      </c>
      <c r="E3" t="s">
        <v>19</v>
      </c>
      <c r="F3" s="2"/>
      <c r="H3" s="2"/>
      <c r="I3" s="2"/>
    </row>
    <row r="4" spans="1:9">
      <c r="A4" t="s">
        <v>20</v>
      </c>
      <c r="B4" t="s">
        <v>21</v>
      </c>
      <c r="C4">
        <v>28</v>
      </c>
      <c r="D4" t="s">
        <v>19</v>
      </c>
      <c r="E4" t="s">
        <v>22</v>
      </c>
      <c r="F4" s="2"/>
      <c r="H4" s="2"/>
      <c r="I4" s="2"/>
    </row>
    <row r="5" spans="1:9">
      <c r="A5" t="s">
        <v>23</v>
      </c>
      <c r="B5" t="s">
        <v>24</v>
      </c>
      <c r="C5">
        <v>51</v>
      </c>
      <c r="D5" t="s">
        <v>22</v>
      </c>
      <c r="E5" t="s">
        <v>25</v>
      </c>
      <c r="F5" s="2"/>
      <c r="G5">
        <f>SUM(C2:C4)</f>
        <v>742</v>
      </c>
      <c r="H5" s="2"/>
      <c r="I5" s="2"/>
    </row>
    <row r="6" spans="1:9">
      <c r="A6" s="1" t="s">
        <v>26</v>
      </c>
      <c r="B6" s="1" t="s">
        <v>11</v>
      </c>
      <c r="C6" s="1">
        <v>712</v>
      </c>
      <c r="D6" s="1" t="s">
        <v>12</v>
      </c>
      <c r="E6" s="1" t="s">
        <v>13</v>
      </c>
      <c r="F6" s="3" t="s">
        <v>27</v>
      </c>
      <c r="H6" s="2"/>
      <c r="I6" s="2"/>
    </row>
    <row r="7" spans="1:9">
      <c r="A7" s="1" t="s">
        <v>28</v>
      </c>
      <c r="B7" s="1" t="s">
        <v>17</v>
      </c>
      <c r="C7" s="1">
        <v>1</v>
      </c>
      <c r="D7" s="1" t="s">
        <v>18</v>
      </c>
      <c r="E7" s="1" t="s">
        <v>19</v>
      </c>
      <c r="F7" s="3"/>
      <c r="H7" s="2"/>
      <c r="I7" s="2"/>
    </row>
    <row r="8" spans="1:9">
      <c r="A8" s="1" t="s">
        <v>29</v>
      </c>
      <c r="B8" s="1" t="s">
        <v>21</v>
      </c>
      <c r="C8" s="1">
        <v>28</v>
      </c>
      <c r="D8" s="1" t="s">
        <v>19</v>
      </c>
      <c r="E8" s="1" t="s">
        <v>22</v>
      </c>
      <c r="F8" s="3"/>
      <c r="G8">
        <f>SUM(C5:C7)</f>
        <v>764</v>
      </c>
      <c r="H8" s="2"/>
      <c r="I8" s="2"/>
    </row>
    <row r="9" spans="1:9">
      <c r="A9" t="s">
        <v>30</v>
      </c>
      <c r="B9" t="s">
        <v>11</v>
      </c>
      <c r="C9">
        <v>718</v>
      </c>
      <c r="D9" t="s">
        <v>12</v>
      </c>
      <c r="E9" t="s">
        <v>13</v>
      </c>
      <c r="F9" s="2" t="s">
        <v>31</v>
      </c>
      <c r="H9" s="2"/>
      <c r="I9" s="2"/>
    </row>
    <row r="10" spans="1:9">
      <c r="A10" t="s">
        <v>32</v>
      </c>
      <c r="B10" t="s">
        <v>17</v>
      </c>
      <c r="C10">
        <v>1</v>
      </c>
      <c r="D10" t="s">
        <v>18</v>
      </c>
      <c r="E10" t="s">
        <v>19</v>
      </c>
      <c r="F10" s="2"/>
      <c r="H10" s="2"/>
      <c r="I10" s="2"/>
    </row>
    <row r="11" spans="1:13">
      <c r="A11" t="s">
        <v>33</v>
      </c>
      <c r="B11" t="s">
        <v>21</v>
      </c>
      <c r="C11">
        <v>28</v>
      </c>
      <c r="D11" t="s">
        <v>19</v>
      </c>
      <c r="E11" t="s">
        <v>22</v>
      </c>
      <c r="F11" s="2"/>
      <c r="G11">
        <f>SUM(C9:C11)</f>
        <v>747</v>
      </c>
      <c r="H11" s="2"/>
      <c r="I11" s="2"/>
      <c r="J11">
        <f>I2/1000</f>
        <v>0.751</v>
      </c>
      <c r="K11" s="4">
        <f>75497472*2</f>
        <v>150994944</v>
      </c>
      <c r="L11">
        <f>K11*2/J11/1000/1000</f>
        <v>402.117027962716</v>
      </c>
      <c r="M11">
        <f>L11/4000</f>
        <v>0.100529256990679</v>
      </c>
    </row>
    <row r="12" spans="1:9">
      <c r="A12" s="1" t="s">
        <v>34</v>
      </c>
      <c r="B12" s="1" t="s">
        <v>35</v>
      </c>
      <c r="C12" s="1">
        <v>246</v>
      </c>
      <c r="D12" s="1" t="s">
        <v>36</v>
      </c>
      <c r="E12" s="1" t="s">
        <v>37</v>
      </c>
      <c r="F12" s="3" t="s">
        <v>38</v>
      </c>
      <c r="H12" s="2" t="s">
        <v>39</v>
      </c>
      <c r="I12" s="2">
        <f>SUM(G12:G17)</f>
        <v>1056</v>
      </c>
    </row>
    <row r="13" spans="1:9">
      <c r="A13" s="1" t="s">
        <v>40</v>
      </c>
      <c r="B13" s="1" t="s">
        <v>41</v>
      </c>
      <c r="C13" s="1">
        <v>88</v>
      </c>
      <c r="D13" s="1" t="s">
        <v>42</v>
      </c>
      <c r="E13" s="1" t="s">
        <v>37</v>
      </c>
      <c r="F13" s="3"/>
      <c r="H13" s="2"/>
      <c r="I13" s="2"/>
    </row>
    <row r="14" spans="1:9">
      <c r="A14" s="1" t="s">
        <v>43</v>
      </c>
      <c r="B14" s="1" t="s">
        <v>44</v>
      </c>
      <c r="C14" s="1">
        <v>298</v>
      </c>
      <c r="D14" s="1" t="s">
        <v>37</v>
      </c>
      <c r="E14" s="1" t="s">
        <v>37</v>
      </c>
      <c r="F14" s="3"/>
      <c r="G14">
        <f>SUM(C12:C14)</f>
        <v>632</v>
      </c>
      <c r="H14" s="2"/>
      <c r="I14" s="2"/>
    </row>
    <row r="15" spans="1:9">
      <c r="A15" t="s">
        <v>45</v>
      </c>
      <c r="B15" t="s">
        <v>46</v>
      </c>
      <c r="C15">
        <v>403</v>
      </c>
      <c r="D15" t="s">
        <v>47</v>
      </c>
      <c r="E15" t="s">
        <v>22</v>
      </c>
      <c r="F15" s="2" t="s">
        <v>48</v>
      </c>
      <c r="H15" s="2"/>
      <c r="I15" s="2"/>
    </row>
    <row r="16" spans="1:9">
      <c r="A16" t="s">
        <v>49</v>
      </c>
      <c r="B16" t="s">
        <v>21</v>
      </c>
      <c r="C16">
        <v>21</v>
      </c>
      <c r="D16" t="s">
        <v>22</v>
      </c>
      <c r="E16" t="s">
        <v>19</v>
      </c>
      <c r="F16" s="2"/>
      <c r="H16" s="2"/>
      <c r="I16" s="2"/>
    </row>
    <row r="17" spans="1:13">
      <c r="A17" t="s">
        <v>50</v>
      </c>
      <c r="B17" t="s">
        <v>17</v>
      </c>
      <c r="C17">
        <v>0</v>
      </c>
      <c r="D17" t="s">
        <v>51</v>
      </c>
      <c r="E17" t="s">
        <v>13</v>
      </c>
      <c r="F17" s="2"/>
      <c r="G17">
        <f>SUM(C15:C17)</f>
        <v>424</v>
      </c>
      <c r="H17" s="2"/>
      <c r="I17" s="2"/>
      <c r="J17">
        <f>I12/1000</f>
        <v>1.056</v>
      </c>
      <c r="K17" s="4">
        <f>25165824*2</f>
        <v>50331648</v>
      </c>
      <c r="L17">
        <f>K17*2/J17/1000/1000</f>
        <v>95.3250909090909</v>
      </c>
      <c r="M17">
        <f>L17/4000</f>
        <v>0.0238312727272727</v>
      </c>
    </row>
    <row r="18" spans="1:9">
      <c r="A18" s="1" t="s">
        <v>52</v>
      </c>
      <c r="B18" s="1" t="s">
        <v>46</v>
      </c>
      <c r="C18" s="1">
        <v>242</v>
      </c>
      <c r="D18" s="1" t="s">
        <v>53</v>
      </c>
      <c r="E18" s="1" t="s">
        <v>13</v>
      </c>
      <c r="F18" s="3" t="s">
        <v>54</v>
      </c>
      <c r="H18" s="2" t="s">
        <v>54</v>
      </c>
      <c r="I18" s="2">
        <f>SUM(G18:G31)</f>
        <v>399</v>
      </c>
    </row>
    <row r="19" spans="1:9">
      <c r="A19" s="1" t="s">
        <v>55</v>
      </c>
      <c r="B19" s="1" t="s">
        <v>41</v>
      </c>
      <c r="C19" s="1">
        <v>21</v>
      </c>
      <c r="D19" s="1" t="s">
        <v>56</v>
      </c>
      <c r="E19" s="1" t="s">
        <v>13</v>
      </c>
      <c r="F19" s="3"/>
      <c r="G19">
        <f>SUM(C18:C19)</f>
        <v>263</v>
      </c>
      <c r="H19" s="2"/>
      <c r="I19" s="2"/>
    </row>
    <row r="20" spans="1:9">
      <c r="A20" t="s">
        <v>57</v>
      </c>
      <c r="B20" t="s">
        <v>58</v>
      </c>
      <c r="C20">
        <v>9</v>
      </c>
      <c r="D20" t="s">
        <v>13</v>
      </c>
      <c r="E20" t="s">
        <v>59</v>
      </c>
      <c r="F20" s="2" t="s">
        <v>60</v>
      </c>
      <c r="H20" s="2"/>
      <c r="I20" s="2"/>
    </row>
    <row r="21" spans="1:9">
      <c r="A21" t="s">
        <v>61</v>
      </c>
      <c r="B21" t="s">
        <v>62</v>
      </c>
      <c r="C21">
        <v>16</v>
      </c>
      <c r="D21" t="s">
        <v>63</v>
      </c>
      <c r="E21" t="s">
        <v>13</v>
      </c>
      <c r="F21" s="2"/>
      <c r="H21" s="2"/>
      <c r="I21" s="2"/>
    </row>
    <row r="22" spans="1:9">
      <c r="A22" t="s">
        <v>64</v>
      </c>
      <c r="B22" t="s">
        <v>65</v>
      </c>
      <c r="C22">
        <v>12</v>
      </c>
      <c r="D22" t="s">
        <v>56</v>
      </c>
      <c r="E22" t="s">
        <v>13</v>
      </c>
      <c r="F22" s="2"/>
      <c r="H22" s="2"/>
      <c r="I22" s="2"/>
    </row>
    <row r="23" spans="1:9">
      <c r="A23" t="s">
        <v>66</v>
      </c>
      <c r="B23" t="s">
        <v>58</v>
      </c>
      <c r="C23">
        <v>9</v>
      </c>
      <c r="D23" t="s">
        <v>13</v>
      </c>
      <c r="E23" t="s">
        <v>59</v>
      </c>
      <c r="F23" s="2"/>
      <c r="H23" s="2"/>
      <c r="I23" s="2"/>
    </row>
    <row r="24" spans="1:9">
      <c r="A24" t="s">
        <v>67</v>
      </c>
      <c r="B24" t="s">
        <v>41</v>
      </c>
      <c r="C24">
        <v>2</v>
      </c>
      <c r="D24" t="s">
        <v>68</v>
      </c>
      <c r="E24" t="s">
        <v>59</v>
      </c>
      <c r="F24" s="2"/>
      <c r="H24" s="2"/>
      <c r="I24" s="2"/>
    </row>
    <row r="25" spans="1:9">
      <c r="A25" t="s">
        <v>69</v>
      </c>
      <c r="B25" t="s">
        <v>70</v>
      </c>
      <c r="C25">
        <v>1</v>
      </c>
      <c r="D25" t="s">
        <v>59</v>
      </c>
      <c r="E25" t="s">
        <v>59</v>
      </c>
      <c r="F25" s="2"/>
      <c r="H25" s="2"/>
      <c r="I25" s="2"/>
    </row>
    <row r="26" spans="1:9">
      <c r="A26" t="s">
        <v>71</v>
      </c>
      <c r="B26" t="s">
        <v>72</v>
      </c>
      <c r="C26">
        <v>0</v>
      </c>
      <c r="D26" t="s">
        <v>59</v>
      </c>
      <c r="E26" t="s">
        <v>59</v>
      </c>
      <c r="F26" s="2"/>
      <c r="H26" s="2"/>
      <c r="I26" s="2"/>
    </row>
    <row r="27" spans="1:9">
      <c r="A27" t="s">
        <v>73</v>
      </c>
      <c r="B27" t="s">
        <v>65</v>
      </c>
      <c r="C27">
        <v>16</v>
      </c>
      <c r="D27" t="s">
        <v>74</v>
      </c>
      <c r="E27" t="s">
        <v>13</v>
      </c>
      <c r="F27" s="2"/>
      <c r="H27" s="2"/>
      <c r="I27" s="2"/>
    </row>
    <row r="28" spans="1:9">
      <c r="A28" t="s">
        <v>75</v>
      </c>
      <c r="B28" t="s">
        <v>65</v>
      </c>
      <c r="C28">
        <v>16</v>
      </c>
      <c r="D28" t="s">
        <v>76</v>
      </c>
      <c r="E28" t="s">
        <v>13</v>
      </c>
      <c r="F28" s="2"/>
      <c r="H28" s="2"/>
      <c r="I28" s="2"/>
    </row>
    <row r="29" spans="1:9">
      <c r="A29" t="s">
        <v>77</v>
      </c>
      <c r="B29" t="s">
        <v>62</v>
      </c>
      <c r="C29">
        <v>19</v>
      </c>
      <c r="D29" t="s">
        <v>78</v>
      </c>
      <c r="E29" t="s">
        <v>13</v>
      </c>
      <c r="F29" s="2"/>
      <c r="H29" s="2"/>
      <c r="I29" s="2"/>
    </row>
    <row r="30" spans="1:9">
      <c r="A30" t="s">
        <v>79</v>
      </c>
      <c r="B30" t="s">
        <v>65</v>
      </c>
      <c r="C30">
        <v>18</v>
      </c>
      <c r="D30" t="s">
        <v>56</v>
      </c>
      <c r="E30" t="s">
        <v>13</v>
      </c>
      <c r="F30" s="2"/>
      <c r="H30" s="2"/>
      <c r="I30" s="2"/>
    </row>
    <row r="31" spans="1:13">
      <c r="A31" t="s">
        <v>80</v>
      </c>
      <c r="B31" t="s">
        <v>41</v>
      </c>
      <c r="C31">
        <v>18</v>
      </c>
      <c r="D31" t="s">
        <v>56</v>
      </c>
      <c r="E31" t="s">
        <v>13</v>
      </c>
      <c r="F31" s="2"/>
      <c r="G31">
        <f>SUM(C20:C31)</f>
        <v>136</v>
      </c>
      <c r="H31" s="2"/>
      <c r="I31" s="2"/>
      <c r="J31">
        <f>I18/1000</f>
        <v>0.399</v>
      </c>
      <c r="K31" s="4">
        <f>75497472*2</f>
        <v>150994944</v>
      </c>
      <c r="L31">
        <f>K31*2/J31/1000/1000</f>
        <v>756.866887218045</v>
      </c>
      <c r="M31">
        <f>L31/4000</f>
        <v>0.189216721804511</v>
      </c>
    </row>
    <row r="32" spans="1:9">
      <c r="A32" s="1" t="s">
        <v>81</v>
      </c>
      <c r="B32" s="1" t="s">
        <v>46</v>
      </c>
      <c r="C32" s="1">
        <v>644</v>
      </c>
      <c r="D32" s="1" t="s">
        <v>82</v>
      </c>
      <c r="E32" s="1" t="s">
        <v>83</v>
      </c>
      <c r="F32" s="3" t="s">
        <v>84</v>
      </c>
      <c r="H32" s="2" t="s">
        <v>85</v>
      </c>
      <c r="I32" s="2">
        <f>SUM(G32:G40)</f>
        <v>1331</v>
      </c>
    </row>
    <row r="33" spans="1:9">
      <c r="A33" s="1" t="s">
        <v>86</v>
      </c>
      <c r="B33" s="1" t="s">
        <v>87</v>
      </c>
      <c r="C33" s="1">
        <v>179</v>
      </c>
      <c r="D33" s="1" t="s">
        <v>88</v>
      </c>
      <c r="E33" s="1" t="s">
        <v>83</v>
      </c>
      <c r="F33" s="3"/>
      <c r="H33" s="2"/>
      <c r="I33" s="2"/>
    </row>
    <row r="34" spans="1:9">
      <c r="A34" s="1" t="s">
        <v>89</v>
      </c>
      <c r="B34" s="1" t="s">
        <v>65</v>
      </c>
      <c r="C34" s="1">
        <v>48</v>
      </c>
      <c r="D34" s="1" t="s">
        <v>90</v>
      </c>
      <c r="E34" s="1" t="s">
        <v>83</v>
      </c>
      <c r="F34" s="3"/>
      <c r="H34" s="2"/>
      <c r="I34" s="2"/>
    </row>
    <row r="35" spans="1:9">
      <c r="A35" s="1" t="s">
        <v>91</v>
      </c>
      <c r="B35" s="1" t="s">
        <v>41</v>
      </c>
      <c r="C35" s="1">
        <v>71</v>
      </c>
      <c r="D35" s="1" t="s">
        <v>92</v>
      </c>
      <c r="E35" s="1" t="s">
        <v>83</v>
      </c>
      <c r="F35" s="3"/>
      <c r="H35" s="2"/>
      <c r="I35" s="2"/>
    </row>
    <row r="36" spans="1:9">
      <c r="A36" s="1" t="s">
        <v>93</v>
      </c>
      <c r="B36" s="1" t="s">
        <v>65</v>
      </c>
      <c r="C36" s="1">
        <v>48</v>
      </c>
      <c r="D36" s="1" t="s">
        <v>90</v>
      </c>
      <c r="E36" s="1" t="s">
        <v>83</v>
      </c>
      <c r="F36" s="3"/>
      <c r="H36" s="2"/>
      <c r="I36" s="2"/>
    </row>
    <row r="37" spans="1:9">
      <c r="A37" s="1" t="s">
        <v>94</v>
      </c>
      <c r="B37" s="1" t="s">
        <v>95</v>
      </c>
      <c r="C37" s="1">
        <v>175</v>
      </c>
      <c r="D37" s="1" t="s">
        <v>83</v>
      </c>
      <c r="E37" s="1" t="s">
        <v>83</v>
      </c>
      <c r="F37" s="3"/>
      <c r="H37" s="2"/>
      <c r="I37" s="2"/>
    </row>
    <row r="38" spans="1:9">
      <c r="A38" s="1" t="s">
        <v>96</v>
      </c>
      <c r="B38" s="1" t="s">
        <v>41</v>
      </c>
      <c r="C38" s="1">
        <v>48</v>
      </c>
      <c r="D38" s="1" t="s">
        <v>90</v>
      </c>
      <c r="E38" s="1" t="s">
        <v>83</v>
      </c>
      <c r="F38" s="3"/>
      <c r="H38" s="2"/>
      <c r="I38" s="2"/>
    </row>
    <row r="39" spans="1:9">
      <c r="A39" s="1" t="s">
        <v>97</v>
      </c>
      <c r="B39" s="1" t="s">
        <v>65</v>
      </c>
      <c r="C39" s="1">
        <v>47</v>
      </c>
      <c r="D39" s="1" t="s">
        <v>90</v>
      </c>
      <c r="E39" s="1" t="s">
        <v>83</v>
      </c>
      <c r="F39" s="3"/>
      <c r="H39" s="2"/>
      <c r="I39" s="2"/>
    </row>
    <row r="40" spans="1:13">
      <c r="A40" s="1" t="s">
        <v>98</v>
      </c>
      <c r="B40" s="1" t="s">
        <v>65</v>
      </c>
      <c r="C40" s="1">
        <v>71</v>
      </c>
      <c r="D40" s="1" t="s">
        <v>92</v>
      </c>
      <c r="E40" s="1" t="s">
        <v>83</v>
      </c>
      <c r="F40" s="3"/>
      <c r="G40">
        <f>SUM(C32:C40)</f>
        <v>1331</v>
      </c>
      <c r="H40" s="2"/>
      <c r="I40"/>
      <c r="J40">
        <f>I32/1000</f>
        <v>1.331</v>
      </c>
      <c r="K40" s="4">
        <f>301989888*2</f>
        <v>603979776</v>
      </c>
      <c r="L40">
        <f>K40*2/J40/1000/1000</f>
        <v>907.557890308039</v>
      </c>
      <c r="M40">
        <f>L40/4000</f>
        <v>0.22688947257701</v>
      </c>
    </row>
    <row r="41" spans="1:9">
      <c r="A41" t="s">
        <v>99</v>
      </c>
      <c r="B41" t="s">
        <v>100</v>
      </c>
      <c r="C41">
        <v>1032</v>
      </c>
      <c r="D41" t="s">
        <v>83</v>
      </c>
      <c r="E41" t="s">
        <v>13</v>
      </c>
      <c r="F41" s="2" t="s">
        <v>101</v>
      </c>
      <c r="H41" s="2" t="s">
        <v>102</v>
      </c>
      <c r="I41" s="2">
        <f>SUM(G41:G56)</f>
        <v>1255</v>
      </c>
    </row>
    <row r="42" spans="1:9">
      <c r="A42" t="s">
        <v>103</v>
      </c>
      <c r="B42" t="s">
        <v>41</v>
      </c>
      <c r="C42">
        <v>21</v>
      </c>
      <c r="D42" t="s">
        <v>104</v>
      </c>
      <c r="E42" t="s">
        <v>13</v>
      </c>
      <c r="F42" s="2"/>
      <c r="H42" s="2"/>
      <c r="I42" s="2"/>
    </row>
    <row r="43" spans="1:9">
      <c r="A43" t="s">
        <v>105</v>
      </c>
      <c r="B43" t="s">
        <v>41</v>
      </c>
      <c r="C43">
        <v>19</v>
      </c>
      <c r="D43" t="s">
        <v>56</v>
      </c>
      <c r="E43" t="s">
        <v>13</v>
      </c>
      <c r="F43" s="2"/>
      <c r="H43" s="2"/>
      <c r="I43" s="2"/>
    </row>
    <row r="44" spans="1:9">
      <c r="A44" t="s">
        <v>106</v>
      </c>
      <c r="B44" t="s">
        <v>58</v>
      </c>
      <c r="C44">
        <v>10</v>
      </c>
      <c r="D44" t="s">
        <v>13</v>
      </c>
      <c r="E44" t="s">
        <v>59</v>
      </c>
      <c r="F44" s="2"/>
      <c r="H44" s="2"/>
      <c r="I44" s="2"/>
    </row>
    <row r="45" spans="1:9">
      <c r="A45" t="s">
        <v>107</v>
      </c>
      <c r="B45" t="s">
        <v>62</v>
      </c>
      <c r="C45">
        <v>16</v>
      </c>
      <c r="D45" t="s">
        <v>63</v>
      </c>
      <c r="E45" t="s">
        <v>13</v>
      </c>
      <c r="F45" s="2"/>
      <c r="H45" s="2"/>
      <c r="I45" s="2"/>
    </row>
    <row r="46" spans="1:9">
      <c r="A46" t="s">
        <v>108</v>
      </c>
      <c r="B46" t="s">
        <v>65</v>
      </c>
      <c r="C46">
        <v>13</v>
      </c>
      <c r="D46" t="s">
        <v>56</v>
      </c>
      <c r="E46" t="s">
        <v>13</v>
      </c>
      <c r="F46" s="2"/>
      <c r="H46" s="2"/>
      <c r="I46" s="2"/>
    </row>
    <row r="47" spans="1:9">
      <c r="A47" t="s">
        <v>109</v>
      </c>
      <c r="B47" t="s">
        <v>58</v>
      </c>
      <c r="C47">
        <v>9</v>
      </c>
      <c r="D47" t="s">
        <v>13</v>
      </c>
      <c r="E47" t="s">
        <v>59</v>
      </c>
      <c r="F47" s="2"/>
      <c r="H47" s="2"/>
      <c r="I47" s="2"/>
    </row>
    <row r="48" spans="1:9">
      <c r="A48" t="s">
        <v>110</v>
      </c>
      <c r="B48" t="s">
        <v>41</v>
      </c>
      <c r="C48">
        <v>2</v>
      </c>
      <c r="D48" t="s">
        <v>68</v>
      </c>
      <c r="E48" t="s">
        <v>59</v>
      </c>
      <c r="F48" s="2"/>
      <c r="H48" s="2"/>
      <c r="I48" s="2"/>
    </row>
    <row r="49" spans="1:9">
      <c r="A49" t="s">
        <v>111</v>
      </c>
      <c r="B49" t="s">
        <v>70</v>
      </c>
      <c r="C49">
        <v>0</v>
      </c>
      <c r="D49" t="s">
        <v>59</v>
      </c>
      <c r="E49" t="s">
        <v>59</v>
      </c>
      <c r="F49" s="2"/>
      <c r="H49" s="2"/>
      <c r="I49" s="2"/>
    </row>
    <row r="50" spans="1:9">
      <c r="A50" t="s">
        <v>112</v>
      </c>
      <c r="B50" t="s">
        <v>72</v>
      </c>
      <c r="C50">
        <v>0</v>
      </c>
      <c r="D50" t="s">
        <v>59</v>
      </c>
      <c r="E50" t="s">
        <v>59</v>
      </c>
      <c r="F50" s="2"/>
      <c r="H50" s="2"/>
      <c r="I50" s="2"/>
    </row>
    <row r="51" spans="1:9">
      <c r="A51" t="s">
        <v>113</v>
      </c>
      <c r="B51" t="s">
        <v>65</v>
      </c>
      <c r="C51">
        <v>16</v>
      </c>
      <c r="D51" t="s">
        <v>74</v>
      </c>
      <c r="E51" t="s">
        <v>13</v>
      </c>
      <c r="F51" s="2"/>
      <c r="H51" s="2"/>
      <c r="I51" s="2"/>
    </row>
    <row r="52" spans="1:9">
      <c r="A52" t="s">
        <v>114</v>
      </c>
      <c r="B52" t="s">
        <v>65</v>
      </c>
      <c r="C52">
        <v>16</v>
      </c>
      <c r="D52" t="s">
        <v>76</v>
      </c>
      <c r="E52" t="s">
        <v>13</v>
      </c>
      <c r="F52" s="2"/>
      <c r="H52" s="2"/>
      <c r="I52" s="2"/>
    </row>
    <row r="53" spans="1:9">
      <c r="A53" t="s">
        <v>115</v>
      </c>
      <c r="B53" t="s">
        <v>62</v>
      </c>
      <c r="C53">
        <v>19</v>
      </c>
      <c r="D53" t="s">
        <v>78</v>
      </c>
      <c r="E53" t="s">
        <v>13</v>
      </c>
      <c r="F53" s="2"/>
      <c r="H53" s="2"/>
      <c r="I53" s="2"/>
    </row>
    <row r="54" spans="1:9">
      <c r="A54" t="s">
        <v>116</v>
      </c>
      <c r="B54" t="s">
        <v>65</v>
      </c>
      <c r="C54">
        <v>18</v>
      </c>
      <c r="D54" t="s">
        <v>56</v>
      </c>
      <c r="E54" t="s">
        <v>13</v>
      </c>
      <c r="F54" s="2"/>
      <c r="H54" s="2"/>
      <c r="I54" s="2"/>
    </row>
    <row r="55" spans="1:9">
      <c r="A55" t="s">
        <v>117</v>
      </c>
      <c r="B55" t="s">
        <v>41</v>
      </c>
      <c r="C55">
        <v>19</v>
      </c>
      <c r="D55" t="s">
        <v>56</v>
      </c>
      <c r="E55" t="s">
        <v>13</v>
      </c>
      <c r="F55" s="2"/>
      <c r="H55" s="2"/>
      <c r="I55" s="2"/>
    </row>
    <row r="56" spans="1:13">
      <c r="A56" t="s">
        <v>118</v>
      </c>
      <c r="B56" t="s">
        <v>24</v>
      </c>
      <c r="C56">
        <v>45</v>
      </c>
      <c r="D56" t="s">
        <v>13</v>
      </c>
      <c r="E56" t="s">
        <v>119</v>
      </c>
      <c r="F56" s="2"/>
      <c r="G56">
        <f>SUM(C41:C56)</f>
        <v>1255</v>
      </c>
      <c r="H56" s="2"/>
      <c r="I56"/>
      <c r="J56">
        <f>I41/1000</f>
        <v>1.255</v>
      </c>
      <c r="K56" s="4">
        <f>301989888*2</f>
        <v>603979776</v>
      </c>
      <c r="L56">
        <f>K56*2/J56/1000/1000</f>
        <v>962.517571314741</v>
      </c>
      <c r="M56">
        <f>L56/4000</f>
        <v>0.240629392828685</v>
      </c>
    </row>
  </sheetData>
  <mergeCells count="19">
    <mergeCell ref="F2:F5"/>
    <mergeCell ref="F6:F8"/>
    <mergeCell ref="F9:F11"/>
    <mergeCell ref="F12:F14"/>
    <mergeCell ref="F15:F17"/>
    <mergeCell ref="F18:F19"/>
    <mergeCell ref="F20:F31"/>
    <mergeCell ref="F32:F40"/>
    <mergeCell ref="F41:F56"/>
    <mergeCell ref="H2:H11"/>
    <mergeCell ref="H12:H17"/>
    <mergeCell ref="H18:H31"/>
    <mergeCell ref="H32:H40"/>
    <mergeCell ref="H41:H56"/>
    <mergeCell ref="I2:I11"/>
    <mergeCell ref="I12:I17"/>
    <mergeCell ref="I18:I31"/>
    <mergeCell ref="I32:I40"/>
    <mergeCell ref="I41:I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yjp</cp:lastModifiedBy>
  <dcterms:created xsi:type="dcterms:W3CDTF">2025-09-17T19:34:47Z</dcterms:created>
  <dcterms:modified xsi:type="dcterms:W3CDTF">2025-09-17T22:37:51Z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DDBE0A489EB91E19B39FCA681B9B642E_43</vt:lpwstr>
  </property>
  <property fmtid="{D5CDD505-2E9C-101B-9397-08002B2CF9AE}" pid="3" name="KSOProductBuildVer">
    <vt:lpwstr>2052-12.1.0.17900</vt:lpwstr>
  </property>
</Properties>
</file>