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8_{3D2F0856-712A-4343-8950-5A144BF86336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  <sheet name="Sheet2" sheetId="2" r:id="rId2"/>
    <sheet name="Sheet4" sheetId="4" r:id="rId3"/>
  </sheets>
  <definedNames>
    <definedName name="_xlnm._FilterDatabase" localSheetId="0" hidden="1">Sheet1!$1636:$1636</definedName>
    <definedName name="_xlnm._FilterDatabase" localSheetId="2" hidden="1">Sheet4!$A$1:$S$79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38" i="1" l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637" i="1"/>
  <c r="F1718" i="1"/>
  <c r="F1717" i="1"/>
  <c r="F1716" i="1"/>
  <c r="F1715" i="1"/>
  <c r="F1714" i="1"/>
  <c r="F1713" i="1"/>
  <c r="I1713" i="1" s="1"/>
  <c r="F1712" i="1"/>
  <c r="F1711" i="1"/>
  <c r="F1710" i="1"/>
  <c r="F1709" i="1"/>
  <c r="F1693" i="1"/>
  <c r="F1692" i="1"/>
  <c r="F1691" i="1"/>
  <c r="F1690" i="1"/>
  <c r="F1682" i="1"/>
  <c r="F1681" i="1"/>
  <c r="F1680" i="1"/>
  <c r="F1679" i="1"/>
  <c r="F1678" i="1"/>
  <c r="F1677" i="1"/>
  <c r="I1677" i="1" s="1"/>
  <c r="F1663" i="1"/>
  <c r="F1662" i="1"/>
  <c r="F1661" i="1"/>
  <c r="F1660" i="1"/>
  <c r="F1659" i="1"/>
  <c r="F1658" i="1"/>
  <c r="F1657" i="1"/>
  <c r="I1657" i="1" s="1"/>
  <c r="F1656" i="1"/>
  <c r="F1655" i="1"/>
  <c r="F1654" i="1"/>
  <c r="F1646" i="1"/>
  <c r="F1645" i="1"/>
  <c r="F1644" i="1"/>
  <c r="F1643" i="1"/>
  <c r="F1642" i="1"/>
  <c r="I1642" i="1" s="1"/>
  <c r="F1641" i="1"/>
  <c r="I1641" i="1" s="1"/>
  <c r="F1640" i="1"/>
  <c r="F1639" i="1"/>
  <c r="F1638" i="1"/>
  <c r="F1637" i="1"/>
  <c r="I1637" i="1" s="1"/>
  <c r="I1638" i="1"/>
  <c r="I1645" i="1"/>
  <c r="I1646" i="1"/>
  <c r="F1647" i="1"/>
  <c r="F1648" i="1"/>
  <c r="F1649" i="1"/>
  <c r="I1649" i="1" s="1"/>
  <c r="F1650" i="1"/>
  <c r="I1650" i="1" s="1"/>
  <c r="F1651" i="1"/>
  <c r="F1652" i="1"/>
  <c r="F1653" i="1"/>
  <c r="I1653" i="1" s="1"/>
  <c r="I1654" i="1"/>
  <c r="I1658" i="1"/>
  <c r="I1661" i="1"/>
  <c r="I1662" i="1"/>
  <c r="F1664" i="1"/>
  <c r="F1665" i="1"/>
  <c r="I1665" i="1" s="1"/>
  <c r="F1666" i="1"/>
  <c r="I1666" i="1" s="1"/>
  <c r="F1667" i="1"/>
  <c r="F1668" i="1"/>
  <c r="F1669" i="1"/>
  <c r="I1669" i="1" s="1"/>
  <c r="F1670" i="1"/>
  <c r="I1670" i="1" s="1"/>
  <c r="F1671" i="1"/>
  <c r="F1672" i="1"/>
  <c r="F1673" i="1"/>
  <c r="I1673" i="1" s="1"/>
  <c r="F1674" i="1"/>
  <c r="I1674" i="1" s="1"/>
  <c r="F1675" i="1"/>
  <c r="F1676" i="1"/>
  <c r="I1678" i="1"/>
  <c r="I1681" i="1"/>
  <c r="I1682" i="1"/>
  <c r="F1683" i="1"/>
  <c r="F1684" i="1"/>
  <c r="F1685" i="1"/>
  <c r="I1685" i="1" s="1"/>
  <c r="F1686" i="1"/>
  <c r="I1686" i="1" s="1"/>
  <c r="F1687" i="1"/>
  <c r="F1688" i="1"/>
  <c r="F1689" i="1"/>
  <c r="I1689" i="1" s="1"/>
  <c r="I1690" i="1"/>
  <c r="I1693" i="1"/>
  <c r="F1694" i="1"/>
  <c r="I1694" i="1" s="1"/>
  <c r="F1695" i="1"/>
  <c r="F1696" i="1"/>
  <c r="F1697" i="1"/>
  <c r="I1697" i="1" s="1"/>
  <c r="F1698" i="1"/>
  <c r="I1698" i="1" s="1"/>
  <c r="F1699" i="1"/>
  <c r="F1700" i="1"/>
  <c r="F1701" i="1"/>
  <c r="I1701" i="1" s="1"/>
  <c r="F1702" i="1"/>
  <c r="I1702" i="1" s="1"/>
  <c r="F1703" i="1"/>
  <c r="F1704" i="1"/>
  <c r="F1705" i="1"/>
  <c r="I1705" i="1" s="1"/>
  <c r="F1706" i="1"/>
  <c r="I1706" i="1" s="1"/>
  <c r="F1707" i="1"/>
  <c r="F1708" i="1"/>
  <c r="I1709" i="1"/>
  <c r="I1710" i="1"/>
  <c r="I1714" i="1"/>
  <c r="I1717" i="1"/>
  <c r="I1718" i="1"/>
  <c r="F1719" i="1"/>
  <c r="F1720" i="1"/>
  <c r="F1721" i="1"/>
  <c r="I1721" i="1" s="1"/>
  <c r="F1722" i="1"/>
  <c r="I1722" i="1" s="1"/>
  <c r="F1723" i="1"/>
  <c r="F1724" i="1"/>
  <c r="F1725" i="1"/>
  <c r="I1725" i="1" s="1"/>
  <c r="F1726" i="1"/>
  <c r="I1726" i="1" s="1"/>
  <c r="F1727" i="1"/>
  <c r="F1728" i="1"/>
  <c r="F1729" i="1"/>
  <c r="I1729" i="1" s="1"/>
  <c r="F1730" i="1"/>
  <c r="I1730" i="1" s="1"/>
  <c r="F1731" i="1"/>
  <c r="F1732" i="1"/>
  <c r="F1733" i="1"/>
  <c r="I1733" i="1" s="1"/>
  <c r="F1734" i="1"/>
  <c r="I1734" i="1" s="1"/>
  <c r="F1735" i="1"/>
  <c r="F1736" i="1"/>
  <c r="F1737" i="1"/>
  <c r="I1737" i="1" s="1"/>
  <c r="F1738" i="1"/>
  <c r="I1738" i="1" s="1"/>
  <c r="F1739" i="1"/>
  <c r="F1740" i="1"/>
  <c r="F1741" i="1"/>
  <c r="I1741" i="1" s="1"/>
  <c r="F1742" i="1"/>
  <c r="I1742" i="1" s="1"/>
  <c r="F1743" i="1"/>
  <c r="F1744" i="1"/>
  <c r="F1745" i="1"/>
  <c r="I1745" i="1" s="1"/>
  <c r="F1746" i="1"/>
  <c r="I1746" i="1" s="1"/>
  <c r="F1747" i="1"/>
  <c r="F1748" i="1"/>
  <c r="F1749" i="1"/>
  <c r="I1749" i="1" s="1"/>
  <c r="F1750" i="1"/>
  <c r="I1750" i="1" s="1"/>
  <c r="F1751" i="1"/>
  <c r="F1752" i="1"/>
  <c r="F1753" i="1"/>
  <c r="I1753" i="1" s="1"/>
  <c r="F1754" i="1"/>
  <c r="I1754" i="1" s="1"/>
  <c r="F1755" i="1"/>
  <c r="F1756" i="1"/>
  <c r="F1757" i="1"/>
  <c r="I1757" i="1" s="1"/>
  <c r="F1758" i="1"/>
  <c r="I1758" i="1" s="1"/>
  <c r="F1759" i="1"/>
  <c r="F1760" i="1"/>
  <c r="F1761" i="1"/>
  <c r="I1761" i="1" s="1"/>
  <c r="F1762" i="1"/>
  <c r="I1762" i="1" s="1"/>
  <c r="F1763" i="1"/>
  <c r="F1764" i="1"/>
  <c r="F1765" i="1"/>
  <c r="I1765" i="1" s="1"/>
  <c r="F1766" i="1"/>
  <c r="I1766" i="1" s="1"/>
  <c r="F1767" i="1"/>
  <c r="F1768" i="1"/>
  <c r="F1769" i="1"/>
  <c r="I1769" i="1" s="1"/>
  <c r="F1770" i="1"/>
  <c r="I1770" i="1" s="1"/>
  <c r="F1771" i="1"/>
  <c r="F1772" i="1"/>
  <c r="F1773" i="1"/>
  <c r="I1773" i="1" s="1"/>
  <c r="F1774" i="1"/>
  <c r="I1774" i="1" s="1"/>
  <c r="F1775" i="1"/>
  <c r="F1776" i="1"/>
  <c r="F1777" i="1"/>
  <c r="I1777" i="1" s="1"/>
  <c r="F1778" i="1"/>
  <c r="I1778" i="1" s="1"/>
  <c r="F1779" i="1"/>
  <c r="F1780" i="1"/>
  <c r="F1781" i="1"/>
  <c r="I1781" i="1" s="1"/>
  <c r="F1782" i="1"/>
  <c r="I1782" i="1" s="1"/>
  <c r="F1783" i="1"/>
  <c r="F1784" i="1"/>
  <c r="F1785" i="1"/>
  <c r="I1785" i="1" s="1"/>
  <c r="F1786" i="1"/>
  <c r="I1786" i="1" s="1"/>
  <c r="F1787" i="1"/>
  <c r="F1788" i="1"/>
  <c r="F1789" i="1"/>
  <c r="I1789" i="1" s="1"/>
  <c r="F1790" i="1"/>
  <c r="I1790" i="1" s="1"/>
  <c r="F1791" i="1"/>
  <c r="F1792" i="1"/>
  <c r="F1793" i="1"/>
  <c r="I1793" i="1" s="1"/>
  <c r="F1630" i="1"/>
  <c r="I1630" i="1" s="1"/>
  <c r="F1629" i="1"/>
  <c r="F1628" i="1"/>
  <c r="F1627" i="1"/>
  <c r="F1623" i="1"/>
  <c r="F1622" i="1"/>
  <c r="I1622" i="1" s="1"/>
  <c r="F1621" i="1"/>
  <c r="F1620" i="1"/>
  <c r="I1620" i="1" s="1"/>
  <c r="F1619" i="1"/>
  <c r="I1619" i="1" s="1"/>
  <c r="F1618" i="1"/>
  <c r="F1616" i="1"/>
  <c r="I1616" i="1" s="1"/>
  <c r="F1615" i="1"/>
  <c r="I1615" i="1" s="1"/>
  <c r="F1614" i="1"/>
  <c r="I1614" i="1" s="1"/>
  <c r="F1613" i="1"/>
  <c r="F1612" i="1"/>
  <c r="F1611" i="1"/>
  <c r="I1611" i="1" s="1"/>
  <c r="F1610" i="1"/>
  <c r="I1610" i="1" s="1"/>
  <c r="F1609" i="1"/>
  <c r="I1609" i="1" s="1"/>
  <c r="F1608" i="1"/>
  <c r="F1607" i="1"/>
  <c r="I1607" i="1" s="1"/>
  <c r="F1606" i="1"/>
  <c r="I1606" i="1" s="1"/>
  <c r="F1605" i="1"/>
  <c r="F1603" i="1"/>
  <c r="F1602" i="1"/>
  <c r="F1601" i="1"/>
  <c r="F1600" i="1"/>
  <c r="F1599" i="1"/>
  <c r="F1598" i="1"/>
  <c r="F1596" i="1"/>
  <c r="F1595" i="1"/>
  <c r="F1594" i="1"/>
  <c r="F1593" i="1"/>
  <c r="F1592" i="1"/>
  <c r="F1591" i="1"/>
  <c r="F1590" i="1"/>
  <c r="F1588" i="1"/>
  <c r="F1587" i="1"/>
  <c r="F1586" i="1"/>
  <c r="F1585" i="1"/>
  <c r="F1584" i="1"/>
  <c r="F1583" i="1"/>
  <c r="F1580" i="1"/>
  <c r="F1578" i="1"/>
  <c r="F1577" i="1"/>
  <c r="F1576" i="1"/>
  <c r="F1575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6" i="1"/>
  <c r="F1544" i="1"/>
  <c r="F1543" i="1"/>
  <c r="F1542" i="1"/>
  <c r="F1540" i="1"/>
  <c r="F1539" i="1"/>
  <c r="F1538" i="1"/>
  <c r="F1536" i="1"/>
  <c r="F1535" i="1"/>
  <c r="F1534" i="1"/>
  <c r="F1532" i="1"/>
  <c r="F1531" i="1"/>
  <c r="F1624" i="1"/>
  <c r="I1613" i="1"/>
  <c r="F1617" i="1"/>
  <c r="I1617" i="1" s="1"/>
  <c r="I1618" i="1"/>
  <c r="F1604" i="1"/>
  <c r="F1597" i="1"/>
  <c r="F1589" i="1"/>
  <c r="F1582" i="1"/>
  <c r="F1581" i="1"/>
  <c r="F1579" i="1"/>
  <c r="F1574" i="1"/>
  <c r="F1547" i="1"/>
  <c r="F1545" i="1"/>
  <c r="F1541" i="1"/>
  <c r="F1537" i="1"/>
  <c r="F1533" i="1"/>
  <c r="I1476" i="1"/>
  <c r="I1480" i="1"/>
  <c r="I1484" i="1"/>
  <c r="I1488" i="1"/>
  <c r="F1492" i="1"/>
  <c r="F1493" i="1"/>
  <c r="F1494" i="1"/>
  <c r="F1495" i="1"/>
  <c r="I1495" i="1" s="1"/>
  <c r="F1496" i="1"/>
  <c r="F1467" i="1"/>
  <c r="F1468" i="1"/>
  <c r="F1469" i="1"/>
  <c r="F1470" i="1"/>
  <c r="F1471" i="1"/>
  <c r="F1472" i="1"/>
  <c r="I1472" i="1" s="1"/>
  <c r="F1497" i="1"/>
  <c r="F1498" i="1"/>
  <c r="F1499" i="1"/>
  <c r="F1500" i="1"/>
  <c r="F1501" i="1"/>
  <c r="F1502" i="1"/>
  <c r="F1503" i="1"/>
  <c r="I1503" i="1" s="1"/>
  <c r="F1504" i="1"/>
  <c r="F1505" i="1"/>
  <c r="F1506" i="1"/>
  <c r="F1507" i="1"/>
  <c r="F1508" i="1"/>
  <c r="F1509" i="1"/>
  <c r="F1510" i="1"/>
  <c r="I1510" i="1" s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466" i="1"/>
  <c r="I1466" i="1" s="1"/>
  <c r="I1467" i="1"/>
  <c r="I1475" i="1"/>
  <c r="I1477" i="1"/>
  <c r="I1478" i="1"/>
  <c r="I1479" i="1"/>
  <c r="I1481" i="1"/>
  <c r="I1482" i="1"/>
  <c r="I1483" i="1"/>
  <c r="I1485" i="1"/>
  <c r="I1486" i="1"/>
  <c r="I1487" i="1"/>
  <c r="I1489" i="1"/>
  <c r="I1490" i="1"/>
  <c r="I1491" i="1"/>
  <c r="I1511" i="1"/>
  <c r="I1519" i="1"/>
  <c r="I1523" i="1"/>
  <c r="I1526" i="1"/>
  <c r="I1527" i="1"/>
  <c r="I1494" i="1" l="1"/>
  <c r="I1493" i="1"/>
  <c r="I1522" i="1"/>
  <c r="I1515" i="1"/>
  <c r="I1499" i="1"/>
  <c r="I1469" i="1"/>
  <c r="I1507" i="1"/>
  <c r="I1506" i="1"/>
  <c r="I1521" i="1"/>
  <c r="I1505" i="1"/>
  <c r="I1468" i="1"/>
  <c r="I1517" i="1"/>
  <c r="I1529" i="1"/>
  <c r="I1518" i="1"/>
  <c r="I1513" i="1"/>
  <c r="I1502" i="1"/>
  <c r="I1497" i="1"/>
  <c r="I1501" i="1"/>
  <c r="I1525" i="1"/>
  <c r="I1514" i="1"/>
  <c r="I1509" i="1"/>
  <c r="I1498" i="1"/>
  <c r="I1528" i="1"/>
  <c r="I1524" i="1"/>
  <c r="I1520" i="1"/>
  <c r="I1516" i="1"/>
  <c r="I1512" i="1"/>
  <c r="I1508" i="1"/>
  <c r="I1504" i="1"/>
  <c r="I1500" i="1"/>
  <c r="I1496" i="1"/>
  <c r="I1492" i="1"/>
  <c r="I1471" i="1"/>
  <c r="I1791" i="1"/>
  <c r="I1787" i="1"/>
  <c r="I1783" i="1"/>
  <c r="I1779" i="1"/>
  <c r="I1775" i="1"/>
  <c r="I1771" i="1"/>
  <c r="I1767" i="1"/>
  <c r="I1763" i="1"/>
  <c r="I1759" i="1"/>
  <c r="I1755" i="1"/>
  <c r="I1751" i="1"/>
  <c r="I1747" i="1"/>
  <c r="I1743" i="1"/>
  <c r="I1739" i="1"/>
  <c r="I1735" i="1"/>
  <c r="I1731" i="1"/>
  <c r="I1727" i="1"/>
  <c r="I1723" i="1"/>
  <c r="I1719" i="1"/>
  <c r="I1715" i="1"/>
  <c r="I1711" i="1"/>
  <c r="I1707" i="1"/>
  <c r="I1703" i="1"/>
  <c r="I1699" i="1"/>
  <c r="I1695" i="1"/>
  <c r="I1691" i="1"/>
  <c r="I1687" i="1"/>
  <c r="I1683" i="1"/>
  <c r="I1679" i="1"/>
  <c r="I1675" i="1"/>
  <c r="I1671" i="1"/>
  <c r="I1667" i="1"/>
  <c r="I1663" i="1"/>
  <c r="I1659" i="1"/>
  <c r="I1655" i="1"/>
  <c r="I1651" i="1"/>
  <c r="I1647" i="1"/>
  <c r="I1643" i="1"/>
  <c r="I1639" i="1"/>
  <c r="I1792" i="1"/>
  <c r="I1788" i="1"/>
  <c r="I1784" i="1"/>
  <c r="I1780" i="1"/>
  <c r="I1776" i="1"/>
  <c r="I1772" i="1"/>
  <c r="I1768" i="1"/>
  <c r="I1764" i="1"/>
  <c r="I1760" i="1"/>
  <c r="I1756" i="1"/>
  <c r="I1752" i="1"/>
  <c r="I1748" i="1"/>
  <c r="I1744" i="1"/>
  <c r="I1740" i="1"/>
  <c r="I1736" i="1"/>
  <c r="I1732" i="1"/>
  <c r="I1728" i="1"/>
  <c r="I1724" i="1"/>
  <c r="I1720" i="1"/>
  <c r="I1716" i="1"/>
  <c r="I1712" i="1"/>
  <c r="I1708" i="1"/>
  <c r="I1704" i="1"/>
  <c r="I1700" i="1"/>
  <c r="I1696" i="1"/>
  <c r="I1692" i="1"/>
  <c r="I1688" i="1"/>
  <c r="I1684" i="1"/>
  <c r="I1680" i="1"/>
  <c r="I1676" i="1"/>
  <c r="I1672" i="1"/>
  <c r="I1668" i="1"/>
  <c r="I1664" i="1"/>
  <c r="I1660" i="1"/>
  <c r="I1656" i="1"/>
  <c r="I1652" i="1"/>
  <c r="I1648" i="1"/>
  <c r="I1644" i="1"/>
  <c r="I1640" i="1"/>
  <c r="I1629" i="1"/>
  <c r="I1628" i="1"/>
  <c r="I1627" i="1"/>
  <c r="I1612" i="1"/>
  <c r="I1624" i="1"/>
  <c r="I1623" i="1"/>
  <c r="I1621" i="1"/>
  <c r="I1608" i="1"/>
  <c r="I1532" i="1"/>
  <c r="I1536" i="1"/>
  <c r="I1540" i="1"/>
  <c r="I1544" i="1"/>
  <c r="I1548" i="1"/>
  <c r="I1552" i="1"/>
  <c r="I1556" i="1"/>
  <c r="I1560" i="1"/>
  <c r="I1564" i="1"/>
  <c r="I1568" i="1"/>
  <c r="I1572" i="1"/>
  <c r="I1576" i="1"/>
  <c r="I1580" i="1"/>
  <c r="I1584" i="1"/>
  <c r="I1588" i="1"/>
  <c r="I1592" i="1"/>
  <c r="I1596" i="1"/>
  <c r="I1600" i="1"/>
  <c r="I1604" i="1"/>
  <c r="I1535" i="1"/>
  <c r="I1539" i="1"/>
  <c r="I1543" i="1"/>
  <c r="I1547" i="1"/>
  <c r="I1551" i="1"/>
  <c r="I1555" i="1"/>
  <c r="I1559" i="1"/>
  <c r="I1563" i="1"/>
  <c r="I1567" i="1"/>
  <c r="I1571" i="1"/>
  <c r="I1575" i="1"/>
  <c r="I1579" i="1"/>
  <c r="I1583" i="1"/>
  <c r="I1587" i="1"/>
  <c r="I1591" i="1"/>
  <c r="I1595" i="1"/>
  <c r="I1599" i="1"/>
  <c r="I1603" i="1"/>
  <c r="I1534" i="1"/>
  <c r="I1538" i="1"/>
  <c r="I1542" i="1"/>
  <c r="I1546" i="1"/>
  <c r="I1550" i="1"/>
  <c r="I1554" i="1"/>
  <c r="I1558" i="1"/>
  <c r="I1562" i="1"/>
  <c r="I1566" i="1"/>
  <c r="I1570" i="1"/>
  <c r="I1574" i="1"/>
  <c r="I1578" i="1"/>
  <c r="I1582" i="1"/>
  <c r="I1586" i="1"/>
  <c r="I1590" i="1"/>
  <c r="I1594" i="1"/>
  <c r="I1598" i="1"/>
  <c r="I1602" i="1"/>
  <c r="I1533" i="1"/>
  <c r="I1537" i="1"/>
  <c r="I1541" i="1"/>
  <c r="I1545" i="1"/>
  <c r="I1549" i="1"/>
  <c r="I1553" i="1"/>
  <c r="I1557" i="1"/>
  <c r="I1561" i="1"/>
  <c r="I1565" i="1"/>
  <c r="I1569" i="1"/>
  <c r="I1573" i="1"/>
  <c r="I1577" i="1"/>
  <c r="I1581" i="1"/>
  <c r="I1585" i="1"/>
  <c r="I1589" i="1"/>
  <c r="I1593" i="1"/>
  <c r="I1597" i="1"/>
  <c r="I1601" i="1"/>
  <c r="I1605" i="1"/>
  <c r="I1531" i="1"/>
  <c r="I1470" i="1"/>
  <c r="I1474" i="1"/>
  <c r="I1473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5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291" i="1"/>
  <c r="I1289" i="1"/>
  <c r="I1288" i="1"/>
  <c r="I1287" i="1"/>
  <c r="I1286" i="1"/>
  <c r="I1285" i="1"/>
  <c r="I1284" i="1"/>
  <c r="I1281" i="1"/>
  <c r="I1282" i="1"/>
  <c r="I1283" i="1"/>
  <c r="I1280" i="1"/>
  <c r="I1279" i="1"/>
  <c r="I1278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50" i="1"/>
  <c r="I1249" i="1"/>
  <c r="I1248" i="1"/>
  <c r="I1247" i="1"/>
  <c r="I1246" i="1"/>
  <c r="I1245" i="1"/>
  <c r="I1244" i="1"/>
  <c r="I1234" i="1"/>
  <c r="I1235" i="1"/>
  <c r="I1236" i="1"/>
  <c r="I1237" i="1"/>
  <c r="I1238" i="1"/>
  <c r="I1239" i="1"/>
  <c r="I1240" i="1"/>
  <c r="I1241" i="1"/>
  <c r="I1242" i="1"/>
  <c r="I1243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F1185" i="1"/>
  <c r="I1185" i="1" s="1"/>
  <c r="I1175" i="1"/>
  <c r="F1174" i="1"/>
  <c r="I1174" i="1" s="1"/>
  <c r="F1165" i="1"/>
  <c r="F1161" i="1"/>
  <c r="I1161" i="1" s="1"/>
  <c r="F1159" i="1"/>
  <c r="F1158" i="1"/>
  <c r="F1157" i="1"/>
  <c r="F1139" i="1"/>
  <c r="I1139" i="1" s="1"/>
  <c r="F1055" i="1"/>
  <c r="I1055" i="1" s="1"/>
  <c r="F1056" i="1"/>
  <c r="I1056" i="1" s="1"/>
  <c r="F1054" i="1"/>
  <c r="F1184" i="1"/>
  <c r="F1178" i="1"/>
  <c r="F1179" i="1"/>
  <c r="I1179" i="1" s="1"/>
  <c r="F1180" i="1"/>
  <c r="I1180" i="1" s="1"/>
  <c r="F1181" i="1"/>
  <c r="I1181" i="1" s="1"/>
  <c r="F1182" i="1"/>
  <c r="F1183" i="1"/>
  <c r="I1183" i="1" s="1"/>
  <c r="F1177" i="1"/>
  <c r="I1177" i="1" s="1"/>
  <c r="F1176" i="1"/>
  <c r="I1176" i="1" s="1"/>
  <c r="I1162" i="1"/>
  <c r="F1172" i="1"/>
  <c r="I1172" i="1" s="1"/>
  <c r="F1171" i="1"/>
  <c r="I1171" i="1" s="1"/>
  <c r="F1170" i="1"/>
  <c r="I1170" i="1" s="1"/>
  <c r="F1169" i="1"/>
  <c r="I1169" i="1" s="1"/>
  <c r="F1168" i="1"/>
  <c r="I1168" i="1" s="1"/>
  <c r="F1167" i="1"/>
  <c r="I1167" i="1" s="1"/>
  <c r="F1166" i="1"/>
  <c r="I1166" i="1" s="1"/>
  <c r="I1165" i="1"/>
  <c r="F1164" i="1"/>
  <c r="I1164" i="1" s="1"/>
  <c r="F1163" i="1"/>
  <c r="I1163" i="1" s="1"/>
  <c r="F1160" i="1"/>
  <c r="I1160" i="1" s="1"/>
  <c r="F1141" i="1"/>
  <c r="F1142" i="1"/>
  <c r="I1142" i="1" s="1"/>
  <c r="F1143" i="1"/>
  <c r="F1144" i="1"/>
  <c r="I1144" i="1" s="1"/>
  <c r="F1145" i="1"/>
  <c r="F1146" i="1"/>
  <c r="F1147" i="1"/>
  <c r="F1148" i="1"/>
  <c r="I1148" i="1" s="1"/>
  <c r="F1149" i="1"/>
  <c r="F1150" i="1"/>
  <c r="F1151" i="1"/>
  <c r="F1152" i="1"/>
  <c r="I1152" i="1" s="1"/>
  <c r="F1153" i="1"/>
  <c r="I1153" i="1" s="1"/>
  <c r="F1154" i="1"/>
  <c r="F1155" i="1"/>
  <c r="F1156" i="1"/>
  <c r="I1156" i="1" s="1"/>
  <c r="F1140" i="1"/>
  <c r="I1140" i="1" s="1"/>
  <c r="R1139" i="1"/>
  <c r="Q1139" i="1"/>
  <c r="R1138" i="1"/>
  <c r="Q1138" i="1"/>
  <c r="R1137" i="1"/>
  <c r="Q1137" i="1"/>
  <c r="R1136" i="1"/>
  <c r="Q1136" i="1"/>
  <c r="R1135" i="1"/>
  <c r="Q1135" i="1"/>
  <c r="R1134" i="1"/>
  <c r="Q1134" i="1"/>
  <c r="R1133" i="1"/>
  <c r="Q1133" i="1"/>
  <c r="R1132" i="1"/>
  <c r="Q1132" i="1"/>
  <c r="R1131" i="1"/>
  <c r="Q1131" i="1"/>
  <c r="R1130" i="1"/>
  <c r="Q1130" i="1"/>
  <c r="R1129" i="1"/>
  <c r="Q1129" i="1"/>
  <c r="R1128" i="1"/>
  <c r="Q1128" i="1"/>
  <c r="R1127" i="1"/>
  <c r="Q1127" i="1"/>
  <c r="R1126" i="1"/>
  <c r="Q1126" i="1"/>
  <c r="R1125" i="1"/>
  <c r="Q1125" i="1"/>
  <c r="R1124" i="1"/>
  <c r="Q1124" i="1"/>
  <c r="R1123" i="1"/>
  <c r="Q1123" i="1"/>
  <c r="R1122" i="1"/>
  <c r="Q1122" i="1"/>
  <c r="R1121" i="1"/>
  <c r="Q1121" i="1"/>
  <c r="R1120" i="1"/>
  <c r="Q1120" i="1"/>
  <c r="R1119" i="1"/>
  <c r="Q1119" i="1"/>
  <c r="R1118" i="1"/>
  <c r="Q1118" i="1"/>
  <c r="R1117" i="1"/>
  <c r="Q1117" i="1"/>
  <c r="R1116" i="1"/>
  <c r="Q1116" i="1"/>
  <c r="R1115" i="1"/>
  <c r="Q1115" i="1"/>
  <c r="R1114" i="1"/>
  <c r="Q1114" i="1"/>
  <c r="R1113" i="1"/>
  <c r="Q1113" i="1"/>
  <c r="R1112" i="1"/>
  <c r="Q1112" i="1"/>
  <c r="R1111" i="1"/>
  <c r="Q1111" i="1"/>
  <c r="R1110" i="1"/>
  <c r="Q1110" i="1"/>
  <c r="R1109" i="1"/>
  <c r="Q1109" i="1"/>
  <c r="R1108" i="1"/>
  <c r="Q1108" i="1"/>
  <c r="R1107" i="1"/>
  <c r="Q1107" i="1"/>
  <c r="R1106" i="1"/>
  <c r="Q1106" i="1"/>
  <c r="R1105" i="1"/>
  <c r="Q1105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099" i="1"/>
  <c r="I1100" i="1"/>
  <c r="I1101" i="1"/>
  <c r="I1102" i="1"/>
  <c r="I1103" i="1"/>
  <c r="I1104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25" i="1"/>
  <c r="F1026" i="1"/>
  <c r="I1026" i="1" s="1"/>
  <c r="F1027" i="1"/>
  <c r="I1027" i="1" s="1"/>
  <c r="F1028" i="1"/>
  <c r="I1028" i="1" s="1"/>
  <c r="F1029" i="1"/>
  <c r="I1029" i="1" s="1"/>
  <c r="F1030" i="1"/>
  <c r="I1030" i="1" s="1"/>
  <c r="F1031" i="1"/>
  <c r="I1031" i="1" s="1"/>
  <c r="F1032" i="1"/>
  <c r="I1032" i="1" s="1"/>
  <c r="F1033" i="1"/>
  <c r="I1033" i="1" s="1"/>
  <c r="F1034" i="1"/>
  <c r="I1034" i="1" s="1"/>
  <c r="F1035" i="1"/>
  <c r="I1035" i="1" s="1"/>
  <c r="F1036" i="1"/>
  <c r="I1036" i="1" s="1"/>
  <c r="F1037" i="1"/>
  <c r="I1037" i="1" s="1"/>
  <c r="F1038" i="1"/>
  <c r="I1038" i="1" s="1"/>
  <c r="F1039" i="1"/>
  <c r="I1039" i="1" s="1"/>
  <c r="F1040" i="1"/>
  <c r="I1040" i="1" s="1"/>
  <c r="F1041" i="1"/>
  <c r="I1041" i="1" s="1"/>
  <c r="F1042" i="1"/>
  <c r="I1042" i="1" s="1"/>
  <c r="F1043" i="1"/>
  <c r="I1043" i="1" s="1"/>
  <c r="F1044" i="1"/>
  <c r="I1044" i="1" s="1"/>
  <c r="F1045" i="1"/>
  <c r="I1045" i="1" s="1"/>
  <c r="F1046" i="1"/>
  <c r="I1046" i="1" s="1"/>
  <c r="F1047" i="1"/>
  <c r="I1047" i="1" s="1"/>
  <c r="F1048" i="1"/>
  <c r="I1048" i="1" s="1"/>
  <c r="F1049" i="1"/>
  <c r="I1049" i="1" s="1"/>
  <c r="F1050" i="1"/>
  <c r="I1050" i="1" s="1"/>
  <c r="F1051" i="1"/>
  <c r="I1051" i="1" s="1"/>
  <c r="F1052" i="1"/>
  <c r="I1052" i="1" s="1"/>
  <c r="F1053" i="1"/>
  <c r="I1053" i="1" s="1"/>
  <c r="F1057" i="1"/>
  <c r="I1057" i="1" s="1"/>
  <c r="F1058" i="1"/>
  <c r="I1058" i="1" s="1"/>
  <c r="F1059" i="1"/>
  <c r="I1059" i="1" s="1"/>
  <c r="F1060" i="1"/>
  <c r="I1060" i="1" s="1"/>
  <c r="F1061" i="1"/>
  <c r="I1061" i="1" s="1"/>
  <c r="F1062" i="1"/>
  <c r="I1062" i="1" s="1"/>
  <c r="F1063" i="1"/>
  <c r="I1063" i="1" s="1"/>
  <c r="F1064" i="1"/>
  <c r="I1064" i="1" s="1"/>
  <c r="F1065" i="1"/>
  <c r="I1065" i="1" s="1"/>
  <c r="F1066" i="1"/>
  <c r="I1066" i="1" s="1"/>
  <c r="F1067" i="1"/>
  <c r="I1067" i="1" s="1"/>
  <c r="F1068" i="1"/>
  <c r="I1068" i="1" s="1"/>
  <c r="F1069" i="1"/>
  <c r="I1069" i="1" s="1"/>
  <c r="F1070" i="1"/>
  <c r="I1070" i="1" s="1"/>
  <c r="F1071" i="1"/>
  <c r="I1071" i="1" s="1"/>
  <c r="F1072" i="1"/>
  <c r="I1072" i="1" s="1"/>
  <c r="F1073" i="1"/>
  <c r="I1073" i="1" s="1"/>
  <c r="F1025" i="1"/>
  <c r="I1025" i="1" s="1"/>
  <c r="F1013" i="1"/>
  <c r="I1013" i="1" s="1"/>
  <c r="F1014" i="1"/>
  <c r="I1014" i="1" s="1"/>
  <c r="F1015" i="1"/>
  <c r="I1015" i="1" s="1"/>
  <c r="F1016" i="1"/>
  <c r="I1016" i="1" s="1"/>
  <c r="F1017" i="1"/>
  <c r="I1017" i="1" s="1"/>
  <c r="F1018" i="1"/>
  <c r="I1018" i="1" s="1"/>
  <c r="F1019" i="1"/>
  <c r="I1019" i="1" s="1"/>
  <c r="F1020" i="1"/>
  <c r="I1020" i="1" s="1"/>
  <c r="F1021" i="1"/>
  <c r="I1021" i="1" s="1"/>
  <c r="F1022" i="1"/>
  <c r="I1022" i="1" s="1"/>
  <c r="F1023" i="1"/>
  <c r="I1023" i="1" s="1"/>
  <c r="F1012" i="1"/>
  <c r="I1012" i="1" s="1"/>
  <c r="I934" i="1"/>
  <c r="I935" i="1"/>
  <c r="I936" i="1"/>
  <c r="I937" i="1"/>
  <c r="I938" i="1"/>
  <c r="I939" i="1"/>
  <c r="I941" i="1"/>
  <c r="I942" i="1"/>
  <c r="I943" i="1"/>
  <c r="I944" i="1"/>
  <c r="I946" i="1"/>
  <c r="I947" i="1"/>
  <c r="I948" i="1"/>
  <c r="I949" i="1"/>
  <c r="I950" i="1"/>
  <c r="I951" i="1"/>
  <c r="I952" i="1"/>
  <c r="I955" i="1"/>
  <c r="I956" i="1"/>
  <c r="I957" i="1"/>
  <c r="I958" i="1"/>
  <c r="I959" i="1"/>
  <c r="I962" i="1"/>
  <c r="I964" i="1"/>
  <c r="I965" i="1"/>
  <c r="I966" i="1"/>
  <c r="I967" i="1"/>
  <c r="I968" i="1"/>
  <c r="I969" i="1"/>
  <c r="I970" i="1"/>
  <c r="I982" i="1"/>
  <c r="I983" i="1"/>
  <c r="I994" i="1"/>
  <c r="I1001" i="1"/>
  <c r="I1008" i="1"/>
  <c r="I1009" i="1"/>
  <c r="I933" i="1"/>
  <c r="Q1010" i="1"/>
  <c r="F1010" i="1"/>
  <c r="I1010" i="1" s="1"/>
  <c r="Q1009" i="1"/>
  <c r="Q1008" i="1"/>
  <c r="Q1007" i="1"/>
  <c r="F1007" i="1"/>
  <c r="I1007" i="1" s="1"/>
  <c r="Q1006" i="1"/>
  <c r="F1006" i="1"/>
  <c r="I1006" i="1" s="1"/>
  <c r="Q1005" i="1"/>
  <c r="F1005" i="1"/>
  <c r="I1005" i="1" s="1"/>
  <c r="Q1004" i="1"/>
  <c r="F1004" i="1"/>
  <c r="I1004" i="1" s="1"/>
  <c r="Q1003" i="1"/>
  <c r="F1003" i="1"/>
  <c r="I1003" i="1" s="1"/>
  <c r="Q1002" i="1"/>
  <c r="F1002" i="1"/>
  <c r="I1002" i="1" s="1"/>
  <c r="Q1001" i="1"/>
  <c r="Q1000" i="1"/>
  <c r="F1000" i="1"/>
  <c r="I1000" i="1" s="1"/>
  <c r="Q999" i="1"/>
  <c r="F999" i="1"/>
  <c r="I999" i="1" s="1"/>
  <c r="Q998" i="1"/>
  <c r="F998" i="1"/>
  <c r="I998" i="1" s="1"/>
  <c r="Q997" i="1"/>
  <c r="F997" i="1"/>
  <c r="I997" i="1" s="1"/>
  <c r="Q996" i="1"/>
  <c r="F996" i="1"/>
  <c r="I996" i="1" s="1"/>
  <c r="Q995" i="1"/>
  <c r="F995" i="1"/>
  <c r="I995" i="1" s="1"/>
  <c r="Q994" i="1"/>
  <c r="Q993" i="1"/>
  <c r="F993" i="1"/>
  <c r="I993" i="1" s="1"/>
  <c r="Q992" i="1"/>
  <c r="F992" i="1"/>
  <c r="I992" i="1" s="1"/>
  <c r="Q991" i="1"/>
  <c r="F991" i="1"/>
  <c r="I991" i="1" s="1"/>
  <c r="Q990" i="1"/>
  <c r="F990" i="1"/>
  <c r="I990" i="1" s="1"/>
  <c r="Q989" i="1"/>
  <c r="F989" i="1"/>
  <c r="I989" i="1" s="1"/>
  <c r="Q988" i="1"/>
  <c r="F988" i="1"/>
  <c r="I988" i="1" s="1"/>
  <c r="Q987" i="1"/>
  <c r="F987" i="1"/>
  <c r="I987" i="1" s="1"/>
  <c r="Q986" i="1"/>
  <c r="F986" i="1"/>
  <c r="I986" i="1" s="1"/>
  <c r="Q985" i="1"/>
  <c r="F985" i="1"/>
  <c r="I985" i="1" s="1"/>
  <c r="Q984" i="1"/>
  <c r="F984" i="1"/>
  <c r="I984" i="1" s="1"/>
  <c r="Q983" i="1"/>
  <c r="Q982" i="1"/>
  <c r="Q981" i="1"/>
  <c r="F981" i="1"/>
  <c r="I981" i="1" s="1"/>
  <c r="Q980" i="1"/>
  <c r="F980" i="1"/>
  <c r="I980" i="1" s="1"/>
  <c r="Q979" i="1"/>
  <c r="F979" i="1"/>
  <c r="I979" i="1" s="1"/>
  <c r="Q978" i="1"/>
  <c r="F978" i="1"/>
  <c r="I978" i="1" s="1"/>
  <c r="Q977" i="1"/>
  <c r="F977" i="1"/>
  <c r="I977" i="1" s="1"/>
  <c r="Q976" i="1"/>
  <c r="F976" i="1"/>
  <c r="I976" i="1" s="1"/>
  <c r="Q975" i="1"/>
  <c r="F975" i="1"/>
  <c r="I975" i="1" s="1"/>
  <c r="Q974" i="1"/>
  <c r="F974" i="1"/>
  <c r="I974" i="1" s="1"/>
  <c r="Q973" i="1"/>
  <c r="F973" i="1"/>
  <c r="I973" i="1" s="1"/>
  <c r="Q972" i="1"/>
  <c r="F972" i="1"/>
  <c r="I972" i="1" s="1"/>
  <c r="Q971" i="1"/>
  <c r="F971" i="1"/>
  <c r="I971" i="1" s="1"/>
  <c r="Q970" i="1"/>
  <c r="Q969" i="1"/>
  <c r="Q968" i="1"/>
  <c r="Q967" i="1"/>
  <c r="Q966" i="1"/>
  <c r="Q965" i="1"/>
  <c r="Q964" i="1"/>
  <c r="Q963" i="1"/>
  <c r="F963" i="1"/>
  <c r="I963" i="1" s="1"/>
  <c r="Q962" i="1"/>
  <c r="Q961" i="1"/>
  <c r="F961" i="1"/>
  <c r="I961" i="1" s="1"/>
  <c r="Q960" i="1"/>
  <c r="F960" i="1"/>
  <c r="I960" i="1" s="1"/>
  <c r="Q959" i="1"/>
  <c r="Q958" i="1"/>
  <c r="Q957" i="1"/>
  <c r="Q956" i="1"/>
  <c r="Q955" i="1"/>
  <c r="Q954" i="1"/>
  <c r="F954" i="1"/>
  <c r="I954" i="1" s="1"/>
  <c r="Q953" i="1"/>
  <c r="F953" i="1"/>
  <c r="I953" i="1" s="1"/>
  <c r="Q952" i="1"/>
  <c r="Q951" i="1"/>
  <c r="Q950" i="1"/>
  <c r="Q949" i="1"/>
  <c r="Q948" i="1"/>
  <c r="Q947" i="1"/>
  <c r="Q946" i="1"/>
  <c r="Q945" i="1"/>
  <c r="F945" i="1"/>
  <c r="I945" i="1" s="1"/>
  <c r="Q944" i="1"/>
  <c r="Q943" i="1"/>
  <c r="Q942" i="1"/>
  <c r="Q941" i="1"/>
  <c r="Q940" i="1"/>
  <c r="F940" i="1"/>
  <c r="I940" i="1" s="1"/>
  <c r="Q939" i="1"/>
  <c r="Q938" i="1"/>
  <c r="Q937" i="1"/>
  <c r="Q936" i="1"/>
  <c r="Q935" i="1"/>
  <c r="Q934" i="1"/>
  <c r="Q933" i="1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F73" i="4"/>
  <c r="I73" i="4" s="1"/>
  <c r="F79" i="4"/>
  <c r="F76" i="4"/>
  <c r="F75" i="4"/>
  <c r="F74" i="4"/>
  <c r="F72" i="4"/>
  <c r="F71" i="4"/>
  <c r="F69" i="4"/>
  <c r="F68" i="4"/>
  <c r="F67" i="4"/>
  <c r="F66" i="4"/>
  <c r="F65" i="4"/>
  <c r="F64" i="4"/>
  <c r="F62" i="4"/>
  <c r="F61" i="4"/>
  <c r="F60" i="4"/>
  <c r="F59" i="4"/>
  <c r="F58" i="4"/>
  <c r="F57" i="4"/>
  <c r="F56" i="4"/>
  <c r="F55" i="4"/>
  <c r="F54" i="4"/>
  <c r="F53" i="4"/>
  <c r="F50" i="4"/>
  <c r="F49" i="4"/>
  <c r="F48" i="4"/>
  <c r="F47" i="4"/>
  <c r="F46" i="4"/>
  <c r="F45" i="4"/>
  <c r="F44" i="4"/>
  <c r="F43" i="4"/>
  <c r="F42" i="4"/>
  <c r="F41" i="4"/>
  <c r="F40" i="4"/>
  <c r="F32" i="4"/>
  <c r="F30" i="4"/>
  <c r="F29" i="4"/>
  <c r="F23" i="4"/>
  <c r="F22" i="4"/>
  <c r="F9" i="4"/>
  <c r="F14" i="4"/>
  <c r="I1158" i="1" l="1"/>
  <c r="I1155" i="1"/>
  <c r="I1159" i="1"/>
  <c r="I1147" i="1"/>
  <c r="I1143" i="1"/>
  <c r="I1145" i="1"/>
  <c r="I1151" i="1"/>
  <c r="I1141" i="1"/>
  <c r="I1182" i="1"/>
  <c r="I1146" i="1"/>
  <c r="I1149" i="1"/>
  <c r="I1178" i="1"/>
  <c r="I1154" i="1"/>
  <c r="I1150" i="1"/>
  <c r="I1184" i="1"/>
  <c r="I1187" i="1"/>
  <c r="I1157" i="1"/>
  <c r="I1054" i="1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4" i="4"/>
  <c r="I75" i="4"/>
  <c r="I76" i="4"/>
  <c r="I77" i="4"/>
  <c r="I78" i="4"/>
  <c r="I79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" i="4"/>
  <c r="F931" i="1"/>
  <c r="I931" i="1" s="1"/>
  <c r="F930" i="1"/>
  <c r="I930" i="1" s="1"/>
  <c r="F929" i="1"/>
  <c r="I929" i="1" s="1"/>
  <c r="F928" i="1"/>
  <c r="I928" i="1" s="1"/>
  <c r="F927" i="1"/>
  <c r="I927" i="1" s="1"/>
  <c r="F926" i="1"/>
  <c r="I926" i="1" s="1"/>
  <c r="F925" i="1"/>
  <c r="I925" i="1" s="1"/>
  <c r="F924" i="1"/>
  <c r="I924" i="1" s="1"/>
  <c r="F923" i="1"/>
  <c r="I923" i="1" s="1"/>
  <c r="F922" i="1"/>
  <c r="I922" i="1" s="1"/>
  <c r="F921" i="1"/>
  <c r="I921" i="1" s="1"/>
  <c r="F920" i="1"/>
  <c r="I920" i="1" s="1"/>
  <c r="F919" i="1"/>
  <c r="I919" i="1" s="1"/>
  <c r="F918" i="1"/>
  <c r="I918" i="1" s="1"/>
  <c r="F917" i="1"/>
  <c r="I917" i="1" s="1"/>
  <c r="F916" i="1"/>
  <c r="I916" i="1" s="1"/>
  <c r="F915" i="1"/>
  <c r="I915" i="1" s="1"/>
  <c r="F914" i="1"/>
  <c r="I914" i="1" s="1"/>
  <c r="F913" i="1"/>
  <c r="I913" i="1" s="1"/>
  <c r="F912" i="1"/>
  <c r="I912" i="1" s="1"/>
  <c r="F911" i="1"/>
  <c r="I911" i="1" s="1"/>
  <c r="F910" i="1"/>
  <c r="I910" i="1" s="1"/>
  <c r="F909" i="1"/>
  <c r="I909" i="1" s="1"/>
  <c r="F908" i="1"/>
  <c r="I908" i="1" s="1"/>
  <c r="F907" i="1"/>
  <c r="I907" i="1" s="1"/>
  <c r="F906" i="1"/>
  <c r="I906" i="1" s="1"/>
  <c r="F905" i="1"/>
  <c r="I905" i="1" s="1"/>
  <c r="F904" i="1"/>
  <c r="I904" i="1" s="1"/>
  <c r="F903" i="1"/>
  <c r="I903" i="1" s="1"/>
  <c r="F902" i="1"/>
  <c r="I902" i="1" s="1"/>
  <c r="F901" i="1"/>
  <c r="I901" i="1" s="1"/>
  <c r="F900" i="1"/>
  <c r="I900" i="1" s="1"/>
  <c r="F899" i="1"/>
  <c r="I899" i="1" s="1"/>
  <c r="F898" i="1"/>
  <c r="I898" i="1" s="1"/>
  <c r="F897" i="1"/>
  <c r="I897" i="1" s="1"/>
  <c r="F896" i="1"/>
  <c r="I896" i="1" s="1"/>
  <c r="F895" i="1"/>
  <c r="I895" i="1" s="1"/>
  <c r="F894" i="1"/>
  <c r="I894" i="1" s="1"/>
  <c r="F893" i="1"/>
  <c r="I893" i="1" s="1"/>
  <c r="F892" i="1"/>
  <c r="I892" i="1" s="1"/>
  <c r="F891" i="1"/>
  <c r="I891" i="1" s="1"/>
  <c r="F890" i="1"/>
  <c r="I890" i="1" s="1"/>
  <c r="F889" i="1"/>
  <c r="I889" i="1" s="1"/>
  <c r="F888" i="1"/>
  <c r="I888" i="1" s="1"/>
  <c r="F887" i="1"/>
  <c r="I887" i="1" s="1"/>
  <c r="F886" i="1"/>
  <c r="I886" i="1" s="1"/>
  <c r="F885" i="1"/>
  <c r="I885" i="1" s="1"/>
  <c r="F884" i="1"/>
  <c r="I884" i="1" s="1"/>
  <c r="F883" i="1"/>
  <c r="I883" i="1" s="1"/>
  <c r="F882" i="1"/>
  <c r="I882" i="1" s="1"/>
  <c r="F881" i="1"/>
  <c r="I881" i="1" s="1"/>
  <c r="F880" i="1"/>
  <c r="I880" i="1" s="1"/>
  <c r="F879" i="1"/>
  <c r="I879" i="1" s="1"/>
  <c r="F878" i="1"/>
  <c r="I878" i="1" s="1"/>
  <c r="F877" i="1"/>
  <c r="I877" i="1" s="1"/>
  <c r="F876" i="1"/>
  <c r="I876" i="1" s="1"/>
  <c r="F875" i="1"/>
  <c r="I875" i="1" s="1"/>
  <c r="F874" i="1"/>
  <c r="I874" i="1" s="1"/>
  <c r="F873" i="1"/>
  <c r="I873" i="1" s="1"/>
  <c r="F872" i="1"/>
  <c r="I872" i="1" s="1"/>
  <c r="F871" i="1"/>
  <c r="I871" i="1" s="1"/>
  <c r="F870" i="1"/>
  <c r="I870" i="1" s="1"/>
  <c r="F869" i="1"/>
  <c r="I869" i="1" s="1"/>
  <c r="F868" i="1"/>
  <c r="I868" i="1" s="1"/>
  <c r="F867" i="1"/>
  <c r="I867" i="1" s="1"/>
  <c r="F866" i="1"/>
  <c r="I866" i="1" s="1"/>
  <c r="F865" i="1"/>
  <c r="I865" i="1" s="1"/>
  <c r="F864" i="1"/>
  <c r="I864" i="1" s="1"/>
  <c r="F863" i="1"/>
  <c r="I863" i="1" s="1"/>
  <c r="F862" i="1"/>
  <c r="I862" i="1" s="1"/>
  <c r="F861" i="1"/>
  <c r="I861" i="1" s="1"/>
  <c r="F860" i="1"/>
  <c r="I860" i="1" s="1"/>
  <c r="F859" i="1"/>
  <c r="I859" i="1" s="1"/>
  <c r="F858" i="1"/>
  <c r="I858" i="1" s="1"/>
  <c r="F857" i="1"/>
  <c r="I857" i="1" s="1"/>
  <c r="Q854" i="1"/>
  <c r="R854" i="1"/>
  <c r="Q855" i="1"/>
  <c r="R855" i="1"/>
  <c r="R853" i="1"/>
  <c r="Q853" i="1"/>
  <c r="Q851" i="1"/>
  <c r="R851" i="1"/>
  <c r="Q852" i="1"/>
  <c r="R852" i="1"/>
  <c r="R850" i="1"/>
  <c r="Q850" i="1"/>
  <c r="I851" i="1"/>
  <c r="I852" i="1"/>
  <c r="I853" i="1"/>
  <c r="I854" i="1"/>
  <c r="I855" i="1"/>
  <c r="I850" i="1"/>
  <c r="F851" i="1"/>
  <c r="F852" i="1"/>
  <c r="F853" i="1"/>
  <c r="F854" i="1"/>
  <c r="F855" i="1"/>
  <c r="F850" i="1"/>
  <c r="Q758" i="1" l="1"/>
  <c r="R758" i="1"/>
  <c r="R847" i="1"/>
  <c r="Q847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849" i="1"/>
  <c r="Q849" i="1"/>
  <c r="R848" i="1"/>
  <c r="Q848" i="1"/>
  <c r="R846" i="1"/>
  <c r="Q846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57" i="1"/>
  <c r="Q757" i="1"/>
  <c r="R756" i="1"/>
  <c r="Q756" i="1"/>
  <c r="R755" i="1"/>
  <c r="Q755" i="1"/>
  <c r="R727" i="1"/>
  <c r="Q727" i="1"/>
  <c r="R760" i="1"/>
  <c r="Q760" i="1"/>
  <c r="R759" i="1"/>
  <c r="Q759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F720" i="1" l="1"/>
  <c r="F721" i="1"/>
  <c r="F722" i="1"/>
  <c r="F723" i="1"/>
  <c r="F724" i="1"/>
  <c r="F725" i="1"/>
  <c r="F719" i="1"/>
  <c r="F711" i="1"/>
  <c r="F712" i="1"/>
  <c r="F713" i="1"/>
  <c r="F714" i="1"/>
  <c r="F715" i="1"/>
  <c r="F716" i="1"/>
  <c r="F717" i="1"/>
  <c r="F718" i="1"/>
  <c r="F710" i="1"/>
  <c r="F704" i="1"/>
  <c r="F705" i="1"/>
  <c r="F706" i="1"/>
  <c r="F707" i="1"/>
  <c r="F708" i="1"/>
  <c r="F709" i="1"/>
  <c r="F703" i="1"/>
  <c r="F697" i="1"/>
  <c r="F698" i="1"/>
  <c r="F699" i="1"/>
  <c r="F700" i="1"/>
  <c r="F701" i="1"/>
  <c r="F702" i="1"/>
  <c r="F696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42" i="1"/>
  <c r="F686" i="1"/>
  <c r="F687" i="1"/>
  <c r="F688" i="1"/>
  <c r="F689" i="1"/>
  <c r="F690" i="1"/>
  <c r="F691" i="1"/>
  <c r="F692" i="1"/>
  <c r="F693" i="1"/>
  <c r="F694" i="1"/>
  <c r="F695" i="1"/>
  <c r="F685" i="1"/>
  <c r="F680" i="1"/>
  <c r="F681" i="1"/>
  <c r="F682" i="1"/>
  <c r="F683" i="1"/>
  <c r="F684" i="1"/>
  <c r="F679" i="1"/>
  <c r="F678" i="1"/>
  <c r="F677" i="1"/>
  <c r="F675" i="1"/>
  <c r="F676" i="1"/>
  <c r="F674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59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42" i="1"/>
  <c r="I604" i="1"/>
  <c r="I603" i="1"/>
  <c r="I602" i="1"/>
  <c r="I601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05" i="1"/>
  <c r="I375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11" i="1"/>
  <c r="F602" i="1"/>
  <c r="F603" i="1"/>
  <c r="F604" i="1"/>
  <c r="F605" i="1"/>
  <c r="F606" i="1"/>
  <c r="F607" i="1"/>
  <c r="F608" i="1"/>
  <c r="F609" i="1"/>
  <c r="F610" i="1"/>
  <c r="F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R601" i="1"/>
  <c r="Q601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34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478" i="1"/>
  <c r="F479" i="1"/>
  <c r="F480" i="1"/>
  <c r="F481" i="1"/>
  <c r="F482" i="1"/>
  <c r="F483" i="1"/>
  <c r="F484" i="1"/>
  <c r="F485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59" i="1"/>
  <c r="F477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59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22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23" i="1"/>
  <c r="F424" i="1"/>
  <c r="F425" i="1"/>
  <c r="F426" i="1"/>
  <c r="F427" i="1"/>
  <c r="F428" i="1"/>
  <c r="F429" i="1"/>
  <c r="F430" i="1"/>
  <c r="F422" i="1"/>
  <c r="V404" i="1"/>
  <c r="F414" i="1"/>
  <c r="F415" i="1"/>
  <c r="F416" i="1"/>
  <c r="F417" i="1"/>
  <c r="F418" i="1"/>
  <c r="F413" i="1"/>
  <c r="I418" i="1"/>
  <c r="I417" i="1"/>
  <c r="I416" i="1"/>
  <c r="I415" i="1"/>
  <c r="I414" i="1"/>
  <c r="I413" i="1"/>
  <c r="I393" i="1" l="1"/>
  <c r="I392" i="1"/>
  <c r="I389" i="1"/>
  <c r="I390" i="1"/>
  <c r="I391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388" i="1"/>
  <c r="F401" i="1"/>
  <c r="F402" i="1"/>
  <c r="F403" i="1"/>
  <c r="F404" i="1"/>
  <c r="F406" i="1"/>
  <c r="F407" i="1"/>
  <c r="F408" i="1"/>
  <c r="F409" i="1"/>
  <c r="F410" i="1"/>
  <c r="F411" i="1"/>
  <c r="F393" i="1"/>
  <c r="F394" i="1"/>
  <c r="F395" i="1"/>
  <c r="F396" i="1"/>
  <c r="F397" i="1"/>
  <c r="F398" i="1"/>
  <c r="F399" i="1"/>
  <c r="F389" i="1" l="1"/>
  <c r="F390" i="1"/>
  <c r="F391" i="1"/>
  <c r="F405" i="1"/>
  <c r="F392" i="1"/>
  <c r="F400" i="1"/>
  <c r="F388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40" i="1"/>
  <c r="I386" i="1"/>
  <c r="I385" i="1"/>
  <c r="I384" i="1"/>
  <c r="I383" i="1"/>
  <c r="I382" i="1"/>
  <c r="I381" i="1"/>
  <c r="I380" i="1"/>
  <c r="I379" i="1"/>
  <c r="I378" i="1"/>
  <c r="I377" i="1"/>
  <c r="I376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 s="1"/>
  <c r="F203" i="1"/>
  <c r="I203" i="1" s="1"/>
  <c r="F204" i="1"/>
  <c r="I204" i="1" s="1"/>
  <c r="F205" i="1"/>
  <c r="I205" i="1" s="1"/>
  <c r="F206" i="1"/>
  <c r="I206" i="1" s="1"/>
  <c r="F207" i="1"/>
  <c r="I207" i="1" s="1"/>
  <c r="F208" i="1"/>
  <c r="I208" i="1" s="1"/>
  <c r="F209" i="1"/>
  <c r="I209" i="1" s="1"/>
  <c r="F210" i="1"/>
  <c r="I210" i="1" s="1"/>
  <c r="F211" i="1"/>
  <c r="I211" i="1" s="1"/>
  <c r="F212" i="1"/>
  <c r="I212" i="1" s="1"/>
  <c r="F213" i="1"/>
  <c r="I213" i="1" s="1"/>
  <c r="F214" i="1"/>
  <c r="I214" i="1" s="1"/>
  <c r="F215" i="1"/>
  <c r="I215" i="1" s="1"/>
  <c r="F216" i="1"/>
  <c r="I216" i="1" s="1"/>
  <c r="F217" i="1"/>
  <c r="I217" i="1" s="1"/>
  <c r="F218" i="1"/>
  <c r="I218" i="1" s="1"/>
  <c r="F219" i="1"/>
  <c r="I219" i="1" s="1"/>
  <c r="F220" i="1"/>
  <c r="I220" i="1" s="1"/>
  <c r="F221" i="1"/>
  <c r="I221" i="1" s="1"/>
  <c r="F222" i="1"/>
  <c r="I222" i="1" s="1"/>
  <c r="F223" i="1"/>
  <c r="I223" i="1" s="1"/>
  <c r="F224" i="1"/>
  <c r="I224" i="1" s="1"/>
  <c r="F225" i="1"/>
  <c r="I225" i="1" s="1"/>
  <c r="F226" i="1"/>
  <c r="I226" i="1" s="1"/>
  <c r="F227" i="1"/>
  <c r="I227" i="1" s="1"/>
  <c r="F228" i="1"/>
  <c r="I228" i="1" s="1"/>
  <c r="F229" i="1"/>
  <c r="I229" i="1" s="1"/>
  <c r="F230" i="1"/>
  <c r="I230" i="1" s="1"/>
  <c r="F231" i="1"/>
  <c r="I231" i="1" s="1"/>
  <c r="F232" i="1"/>
  <c r="I232" i="1" s="1"/>
  <c r="F233" i="1"/>
  <c r="I233" i="1" s="1"/>
  <c r="F234" i="1"/>
  <c r="I234" i="1" s="1"/>
  <c r="F235" i="1"/>
  <c r="I235" i="1" s="1"/>
  <c r="F236" i="1"/>
  <c r="I236" i="1" s="1"/>
  <c r="F237" i="1"/>
  <c r="I237" i="1" s="1"/>
  <c r="F238" i="1"/>
  <c r="I238" i="1" s="1"/>
  <c r="F239" i="1"/>
  <c r="I239" i="1" s="1"/>
  <c r="F240" i="1"/>
  <c r="I240" i="1" s="1"/>
  <c r="F241" i="1"/>
  <c r="I241" i="1" s="1"/>
  <c r="F242" i="1"/>
  <c r="I242" i="1" s="1"/>
  <c r="F243" i="1"/>
  <c r="I243" i="1" s="1"/>
  <c r="F244" i="1"/>
  <c r="I244" i="1" s="1"/>
  <c r="F245" i="1"/>
  <c r="I245" i="1" s="1"/>
  <c r="F246" i="1"/>
  <c r="I246" i="1" s="1"/>
  <c r="F247" i="1"/>
  <c r="I247" i="1" s="1"/>
  <c r="F248" i="1"/>
  <c r="I248" i="1" s="1"/>
  <c r="F249" i="1"/>
  <c r="I249" i="1" s="1"/>
  <c r="F250" i="1"/>
  <c r="I250" i="1" s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I256" i="1" s="1"/>
  <c r="F257" i="1"/>
  <c r="I257" i="1" s="1"/>
  <c r="F258" i="1"/>
  <c r="I258" i="1" s="1"/>
  <c r="F259" i="1"/>
  <c r="I259" i="1" s="1"/>
  <c r="F260" i="1"/>
  <c r="I260" i="1" s="1"/>
  <c r="F261" i="1"/>
  <c r="I261" i="1" s="1"/>
  <c r="F262" i="1"/>
  <c r="I262" i="1" s="1"/>
  <c r="F263" i="1"/>
  <c r="I263" i="1" s="1"/>
  <c r="F264" i="1"/>
  <c r="I264" i="1" s="1"/>
  <c r="F265" i="1"/>
  <c r="I265" i="1" s="1"/>
  <c r="F266" i="1"/>
  <c r="I266" i="1" s="1"/>
  <c r="F267" i="1"/>
  <c r="I267" i="1" s="1"/>
  <c r="F268" i="1"/>
  <c r="I268" i="1" s="1"/>
  <c r="F269" i="1"/>
  <c r="I269" i="1" s="1"/>
  <c r="F270" i="1"/>
  <c r="I270" i="1" s="1"/>
  <c r="F271" i="1"/>
  <c r="I271" i="1" s="1"/>
  <c r="F272" i="1"/>
  <c r="I272" i="1" s="1"/>
  <c r="F273" i="1"/>
  <c r="I273" i="1" s="1"/>
  <c r="F274" i="1"/>
  <c r="I274" i="1" s="1"/>
  <c r="F275" i="1"/>
  <c r="I275" i="1" s="1"/>
  <c r="F276" i="1"/>
  <c r="I276" i="1" s="1"/>
  <c r="F277" i="1"/>
  <c r="I277" i="1" s="1"/>
  <c r="F278" i="1"/>
  <c r="I278" i="1" s="1"/>
  <c r="F279" i="1"/>
  <c r="I279" i="1" s="1"/>
  <c r="F280" i="1"/>
  <c r="I280" i="1" s="1"/>
  <c r="F281" i="1"/>
  <c r="I281" i="1" s="1"/>
  <c r="F282" i="1"/>
  <c r="I282" i="1" s="1"/>
  <c r="F283" i="1"/>
  <c r="I283" i="1" s="1"/>
  <c r="F284" i="1"/>
  <c r="I284" i="1" s="1"/>
  <c r="F285" i="1"/>
  <c r="I285" i="1" s="1"/>
  <c r="F286" i="1"/>
  <c r="I286" i="1" s="1"/>
  <c r="F287" i="1"/>
  <c r="I287" i="1" s="1"/>
  <c r="F288" i="1"/>
  <c r="I288" i="1" s="1"/>
  <c r="F289" i="1"/>
  <c r="I289" i="1" s="1"/>
  <c r="F290" i="1"/>
  <c r="I290" i="1" s="1"/>
  <c r="F291" i="1"/>
  <c r="I291" i="1" s="1"/>
  <c r="F292" i="1"/>
  <c r="I292" i="1" s="1"/>
  <c r="F293" i="1"/>
  <c r="I293" i="1" s="1"/>
  <c r="F294" i="1"/>
  <c r="I294" i="1" s="1"/>
  <c r="F295" i="1"/>
  <c r="I295" i="1" s="1"/>
  <c r="F296" i="1"/>
  <c r="I296" i="1" s="1"/>
  <c r="F297" i="1"/>
  <c r="I297" i="1" s="1"/>
  <c r="F298" i="1"/>
  <c r="I298" i="1" s="1"/>
  <c r="F299" i="1"/>
  <c r="I299" i="1" s="1"/>
  <c r="F300" i="1"/>
  <c r="I300" i="1" s="1"/>
  <c r="F301" i="1"/>
  <c r="I301" i="1" s="1"/>
  <c r="F302" i="1"/>
  <c r="I302" i="1" s="1"/>
  <c r="F303" i="1"/>
  <c r="I303" i="1" s="1"/>
  <c r="F304" i="1"/>
  <c r="I304" i="1" s="1"/>
  <c r="F305" i="1"/>
  <c r="I305" i="1" s="1"/>
  <c r="F306" i="1"/>
  <c r="I306" i="1" s="1"/>
  <c r="F307" i="1"/>
  <c r="I307" i="1" s="1"/>
  <c r="F308" i="1"/>
  <c r="I308" i="1" s="1"/>
  <c r="F309" i="1"/>
  <c r="I309" i="1" s="1"/>
  <c r="F310" i="1"/>
  <c r="I310" i="1" s="1"/>
  <c r="F311" i="1"/>
  <c r="I311" i="1" s="1"/>
  <c r="F312" i="1"/>
  <c r="I312" i="1" s="1"/>
  <c r="F313" i="1"/>
  <c r="I313" i="1" s="1"/>
  <c r="F314" i="1"/>
  <c r="I314" i="1" s="1"/>
  <c r="F315" i="1"/>
  <c r="I315" i="1" s="1"/>
  <c r="F316" i="1"/>
  <c r="I316" i="1" s="1"/>
  <c r="F317" i="1"/>
  <c r="I317" i="1" s="1"/>
  <c r="F318" i="1"/>
  <c r="I318" i="1" s="1"/>
  <c r="F319" i="1"/>
  <c r="I319" i="1" s="1"/>
  <c r="F320" i="1"/>
  <c r="I320" i="1" s="1"/>
  <c r="F321" i="1"/>
  <c r="I321" i="1" s="1"/>
  <c r="F322" i="1"/>
  <c r="I322" i="1" s="1"/>
  <c r="F323" i="1"/>
  <c r="I323" i="1" s="1"/>
  <c r="F324" i="1"/>
  <c r="I324" i="1" s="1"/>
  <c r="F325" i="1"/>
  <c r="I325" i="1" s="1"/>
  <c r="F326" i="1"/>
  <c r="I326" i="1" s="1"/>
  <c r="F327" i="1"/>
  <c r="I327" i="1" s="1"/>
  <c r="F328" i="1"/>
  <c r="I328" i="1" s="1"/>
  <c r="F329" i="1"/>
  <c r="I329" i="1" s="1"/>
  <c r="F330" i="1"/>
  <c r="I330" i="1" s="1"/>
  <c r="F331" i="1"/>
  <c r="I331" i="1" s="1"/>
  <c r="F332" i="1"/>
  <c r="I332" i="1" s="1"/>
  <c r="F333" i="1"/>
  <c r="I333" i="1" s="1"/>
  <c r="F334" i="1"/>
  <c r="I334" i="1" s="1"/>
  <c r="F335" i="1"/>
  <c r="I335" i="1" s="1"/>
  <c r="F336" i="1"/>
  <c r="I336" i="1" s="1"/>
  <c r="F337" i="1"/>
  <c r="I337" i="1" s="1"/>
  <c r="F338" i="1"/>
  <c r="I338" i="1" s="1"/>
  <c r="F119" i="1"/>
  <c r="I119" i="1" s="1"/>
  <c r="F111" i="1"/>
  <c r="I111" i="1" s="1"/>
  <c r="F112" i="1"/>
  <c r="I112" i="1" s="1"/>
  <c r="F113" i="1"/>
  <c r="I113" i="1" s="1"/>
  <c r="F114" i="1"/>
  <c r="I114" i="1" s="1"/>
  <c r="F115" i="1"/>
  <c r="I115" i="1" s="1"/>
  <c r="F110" i="1"/>
  <c r="I110" i="1" s="1"/>
  <c r="F108" i="1"/>
  <c r="I108" i="1" s="1"/>
  <c r="F107" i="1"/>
  <c r="I107" i="1" s="1"/>
  <c r="F106" i="1"/>
  <c r="I106" i="1" s="1"/>
  <c r="F105" i="1"/>
  <c r="I105" i="1" s="1"/>
  <c r="F104" i="1"/>
  <c r="I104" i="1" s="1"/>
  <c r="F103" i="1"/>
  <c r="I103" i="1" s="1"/>
  <c r="F102" i="1"/>
  <c r="I102" i="1" s="1"/>
  <c r="F101" i="1"/>
  <c r="I101" i="1" s="1"/>
  <c r="F100" i="1"/>
  <c r="I100" i="1" s="1"/>
  <c r="F99" i="1"/>
  <c r="I99" i="1" s="1"/>
  <c r="F98" i="1"/>
  <c r="I98" i="1" s="1"/>
  <c r="F97" i="1"/>
  <c r="I97" i="1" s="1"/>
  <c r="F96" i="1"/>
  <c r="I96" i="1" s="1"/>
  <c r="F95" i="1"/>
  <c r="I95" i="1" s="1"/>
  <c r="F94" i="1"/>
  <c r="I94" i="1" s="1"/>
  <c r="F93" i="1"/>
  <c r="I93" i="1" s="1"/>
  <c r="F92" i="1"/>
  <c r="I92" i="1" s="1"/>
  <c r="F91" i="1"/>
  <c r="I91" i="1" s="1"/>
  <c r="F90" i="1"/>
  <c r="I90" i="1" s="1"/>
  <c r="F89" i="1"/>
  <c r="I89" i="1" s="1"/>
  <c r="F88" i="1"/>
  <c r="I88" i="1" s="1"/>
  <c r="F87" i="1"/>
  <c r="I87" i="1" s="1"/>
  <c r="F86" i="1"/>
  <c r="I86" i="1" s="1"/>
  <c r="F85" i="1"/>
  <c r="I85" i="1" s="1"/>
  <c r="F84" i="1"/>
  <c r="I84" i="1" s="1"/>
  <c r="F83" i="1"/>
  <c r="I83" i="1" s="1"/>
  <c r="F52" i="1"/>
  <c r="I52" i="1" s="1"/>
  <c r="F53" i="1"/>
  <c r="I53" i="1" s="1"/>
  <c r="F54" i="1"/>
  <c r="I54" i="1" s="1"/>
  <c r="F55" i="1"/>
  <c r="I55" i="1" s="1"/>
  <c r="F51" i="1"/>
  <c r="I51" i="1" s="1"/>
  <c r="F44" i="1"/>
  <c r="I44" i="1" s="1"/>
  <c r="F45" i="1"/>
  <c r="I45" i="1" s="1"/>
  <c r="F46" i="1"/>
  <c r="I46" i="1" s="1"/>
  <c r="F47" i="1"/>
  <c r="F48" i="1"/>
  <c r="I48" i="1" s="1"/>
  <c r="F49" i="1"/>
  <c r="I49" i="1" s="1"/>
  <c r="F50" i="1"/>
  <c r="I50" i="1" s="1"/>
  <c r="F43" i="1"/>
  <c r="I43" i="1" s="1"/>
  <c r="F56" i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I47" i="1"/>
  <c r="I56" i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27" i="1"/>
  <c r="I27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<sst xmlns="http://schemas.openxmlformats.org/spreadsheetml/2006/main" count="15037" uniqueCount="999">
  <si>
    <t>BARCODE</t>
  </si>
  <si>
    <t>brand</t>
  </si>
  <si>
    <t xml:space="preserve">CATEGORY </t>
  </si>
  <si>
    <t>product</t>
  </si>
  <si>
    <t>style/item no</t>
  </si>
  <si>
    <t>color</t>
  </si>
  <si>
    <t>size</t>
  </si>
  <si>
    <t>item descr/ bill print</t>
  </si>
  <si>
    <t>hsn</t>
  </si>
  <si>
    <t>GENDER</t>
  </si>
  <si>
    <t>vendor code</t>
  </si>
  <si>
    <t>season</t>
  </si>
  <si>
    <t>tax</t>
  </si>
  <si>
    <t>mrp</t>
  </si>
  <si>
    <t>dealer</t>
  </si>
  <si>
    <t>cost</t>
  </si>
  <si>
    <t>qty</t>
  </si>
  <si>
    <t>LEVIS</t>
  </si>
  <si>
    <t>APPARELS</t>
  </si>
  <si>
    <t>JEANS</t>
  </si>
  <si>
    <t>A1852</t>
  </si>
  <si>
    <t>BLACK</t>
  </si>
  <si>
    <t>MENS</t>
  </si>
  <si>
    <t>S-MART</t>
  </si>
  <si>
    <t>AW23</t>
  </si>
  <si>
    <t>A1808</t>
  </si>
  <si>
    <t>ICE BLUE</t>
  </si>
  <si>
    <t>A1880</t>
  </si>
  <si>
    <t>SKY BLUE</t>
  </si>
  <si>
    <t>A1928</t>
  </si>
  <si>
    <t>DARK BLACK</t>
  </si>
  <si>
    <t>A0069</t>
  </si>
  <si>
    <t>A1862</t>
  </si>
  <si>
    <t>BLUE</t>
  </si>
  <si>
    <t>A1878</t>
  </si>
  <si>
    <t>A0071</t>
  </si>
  <si>
    <t>DARK BLUE</t>
  </si>
  <si>
    <t>A1859</t>
  </si>
  <si>
    <t>extra detail</t>
  </si>
  <si>
    <t>gst type</t>
  </si>
  <si>
    <t>MINIKIDZZ</t>
  </si>
  <si>
    <t>TOYS</t>
  </si>
  <si>
    <t>SOFT TOYS</t>
  </si>
  <si>
    <t>MULTI</t>
  </si>
  <si>
    <t>NA</t>
  </si>
  <si>
    <t>UNISEX</t>
  </si>
  <si>
    <t>ARORA TRADERS</t>
  </si>
  <si>
    <t>SS24</t>
  </si>
  <si>
    <t>Tax Detail</t>
  </si>
  <si>
    <t>@5%</t>
  </si>
  <si>
    <t>@12%</t>
  </si>
  <si>
    <t>@18%</t>
  </si>
  <si>
    <t>@28%</t>
  </si>
  <si>
    <t>@5% / @12%</t>
  </si>
  <si>
    <t>apparel</t>
  </si>
  <si>
    <t>condition &lt;1050 =@5% , &gt; 1050 = @12%</t>
  </si>
  <si>
    <t>5A</t>
  </si>
  <si>
    <t>ARORA-TD</t>
  </si>
  <si>
    <t>OUTSTATION</t>
  </si>
  <si>
    <t>FOOTWEAR</t>
  </si>
  <si>
    <t>LEATHER SANDAL</t>
  </si>
  <si>
    <t>SANDAL</t>
  </si>
  <si>
    <t>SHOES</t>
  </si>
  <si>
    <t>LADIES PURSE</t>
  </si>
  <si>
    <t>BRIDAL PURSE</t>
  </si>
  <si>
    <t>LADIES</t>
  </si>
  <si>
    <t>LEATHER PURSE</t>
  </si>
  <si>
    <t>10000019</t>
  </si>
  <si>
    <t>SHIV NARESH</t>
  </si>
  <si>
    <t>BOXER</t>
  </si>
  <si>
    <t>10000020</t>
  </si>
  <si>
    <t>ACCESSORIES</t>
  </si>
  <si>
    <t>BOTTLE MRP -699</t>
  </si>
  <si>
    <t>BOTTLE MRP -299</t>
  </si>
  <si>
    <t xml:space="preserve">SPORTS BOTTLE </t>
  </si>
  <si>
    <t>SMART CUP</t>
  </si>
  <si>
    <t>S- MART</t>
  </si>
  <si>
    <t>SHOE CARE KIT</t>
  </si>
  <si>
    <t>LEATHER FASHION BAG</t>
  </si>
  <si>
    <t>LEATHER SHOE SHINER</t>
  </si>
  <si>
    <t>IMPORTED SOCKS</t>
  </si>
  <si>
    <t>HUSH PUPPIES</t>
  </si>
  <si>
    <t>SOCKS</t>
  </si>
  <si>
    <t>BELT</t>
  </si>
  <si>
    <t>SWISS MILITARY</t>
  </si>
  <si>
    <t>BAG</t>
  </si>
  <si>
    <t>NAVY</t>
  </si>
  <si>
    <t>MOMS PET</t>
  </si>
  <si>
    <t>BEDDING</t>
  </si>
  <si>
    <t>GADDA NET</t>
  </si>
  <si>
    <t>QUILT SET</t>
  </si>
  <si>
    <t>TIDY SLEEP</t>
  </si>
  <si>
    <t>GADDA SET</t>
  </si>
  <si>
    <t>GADDA SET WITH NET</t>
  </si>
  <si>
    <t>SLEEPING BAG</t>
  </si>
  <si>
    <t>103-SMART-KHR</t>
  </si>
  <si>
    <t>IGST ( OUTSTATION)</t>
  </si>
  <si>
    <t>5F</t>
  </si>
  <si>
    <t>@12% / @18%</t>
  </si>
  <si>
    <t>footwear</t>
  </si>
  <si>
    <t>condition &lt;1050 =@12% , &gt; 1050 = @18%</t>
  </si>
  <si>
    <t>LITTLE TIKES</t>
  </si>
  <si>
    <t>DUMP TRUCK</t>
  </si>
  <si>
    <t>SHRI OM AGENCIES</t>
  </si>
  <si>
    <t>DIRST DIGGERS</t>
  </si>
  <si>
    <t>EXCAVATOR</t>
  </si>
  <si>
    <t>PIGEON</t>
  </si>
  <si>
    <t>BRUSH</t>
  </si>
  <si>
    <t>CLEANSER</t>
  </si>
  <si>
    <t>DETERGENT</t>
  </si>
  <si>
    <t>FEEDING BOTTEL</t>
  </si>
  <si>
    <t>NIPPLE</t>
  </si>
  <si>
    <t>CHICCO</t>
  </si>
  <si>
    <t>PHYSIOCLEAN</t>
  </si>
  <si>
    <t>BRUSH &amp; COMB</t>
  </si>
  <si>
    <t>PHYSIOFORMA</t>
  </si>
  <si>
    <t>SIPPER</t>
  </si>
  <si>
    <t>MASSAGE OIL</t>
  </si>
  <si>
    <t>STERINATURAL</t>
  </si>
  <si>
    <t>TOOTHPASTE</t>
  </si>
  <si>
    <t>COTTON BUDS</t>
  </si>
  <si>
    <t>TOOTHBRUSH</t>
  </si>
  <si>
    <t>BABY CREAM</t>
  </si>
  <si>
    <t>BODY WASH &amp; SHAMPOO</t>
  </si>
  <si>
    <t>BODY WASH</t>
  </si>
  <si>
    <t>BODY LOTION</t>
  </si>
  <si>
    <t>DIAPER RASH CREAM</t>
  </si>
  <si>
    <t>RICH CREAM</t>
  </si>
  <si>
    <t>WIPES</t>
  </si>
  <si>
    <t>SOAP</t>
  </si>
  <si>
    <t>SHAMPOO</t>
  </si>
  <si>
    <t>POWDER</t>
  </si>
  <si>
    <t>GIFT PACK</t>
  </si>
  <si>
    <t>PERFUME</t>
  </si>
  <si>
    <t>TOY ZONE</t>
  </si>
  <si>
    <t>RIDE ON</t>
  </si>
  <si>
    <t>GREY /BLUE</t>
  </si>
  <si>
    <t>MR TOOTHY</t>
  </si>
  <si>
    <t>TEETHER</t>
  </si>
  <si>
    <t>T20</t>
  </si>
  <si>
    <t>CRICKET BAT</t>
  </si>
  <si>
    <t>MY LITTLE PONY</t>
  </si>
  <si>
    <t>MEDICAL SET</t>
  </si>
  <si>
    <t>NICKELODEON</t>
  </si>
  <si>
    <t>TEA SET</t>
  </si>
  <si>
    <t>TEA PARTY SET</t>
  </si>
  <si>
    <t>PEPPA PIG</t>
  </si>
  <si>
    <t>DOCTOR BAG</t>
  </si>
  <si>
    <t>LOL</t>
  </si>
  <si>
    <t>LOL PART SET</t>
  </si>
  <si>
    <t>AVENGERS</t>
  </si>
  <si>
    <t>LUNCH BOX</t>
  </si>
  <si>
    <t>MARVEL</t>
  </si>
  <si>
    <t>BARBIE</t>
  </si>
  <si>
    <t>DISNEY</t>
  </si>
  <si>
    <t>DREAMWORKS</t>
  </si>
  <si>
    <t>NARUTO</t>
  </si>
  <si>
    <t>TRANSFORMES</t>
  </si>
  <si>
    <t>PLAYZU</t>
  </si>
  <si>
    <t>TRACK</t>
  </si>
  <si>
    <t>FUZZBUZZ</t>
  </si>
  <si>
    <t>PUGS PLAY</t>
  </si>
  <si>
    <t>ROWAN</t>
  </si>
  <si>
    <t>BUBBLE BLASTER</t>
  </si>
  <si>
    <t>FOOTBALL</t>
  </si>
  <si>
    <t>STARTER</t>
  </si>
  <si>
    <t>SHOOTING STAR</t>
  </si>
  <si>
    <t>R FOR RABBIT</t>
  </si>
  <si>
    <t>CAR SEAT</t>
  </si>
  <si>
    <t xml:space="preserve">RAINBOW </t>
  </si>
  <si>
    <t>STROLLER</t>
  </si>
  <si>
    <t>BLK/GRY</t>
  </si>
  <si>
    <t>DENIM</t>
  </si>
  <si>
    <t>BABY CARRIER</t>
  </si>
  <si>
    <t>BUGGY</t>
  </si>
  <si>
    <t>BABY BED</t>
  </si>
  <si>
    <t>DIAPER</t>
  </si>
  <si>
    <t>TRICYCLE</t>
  </si>
  <si>
    <t>GRN</t>
  </si>
  <si>
    <t>SAFARI</t>
  </si>
  <si>
    <t>BABY WALKER</t>
  </si>
  <si>
    <t>PINK</t>
  </si>
  <si>
    <t>GREY</t>
  </si>
  <si>
    <t>CARRY POT</t>
  </si>
  <si>
    <t>BLU/BLK</t>
  </si>
  <si>
    <t>SWING CAR</t>
  </si>
  <si>
    <t>YELLOW</t>
  </si>
  <si>
    <t>SCOOTER</t>
  </si>
  <si>
    <t>URBAN TOTS</t>
  </si>
  <si>
    <t>DOCTOR SET</t>
  </si>
  <si>
    <t>SH-OM</t>
  </si>
  <si>
    <t>650550P</t>
  </si>
  <si>
    <t>650567P</t>
  </si>
  <si>
    <t>AA</t>
  </si>
  <si>
    <t>AE</t>
  </si>
  <si>
    <t>CA</t>
  </si>
  <si>
    <t>CAZ</t>
  </si>
  <si>
    <t>CE</t>
  </si>
  <si>
    <t>CSK</t>
  </si>
  <si>
    <t>DA</t>
  </si>
  <si>
    <t>DAH</t>
  </si>
  <si>
    <t>DC</t>
  </si>
  <si>
    <t>DCZ</t>
  </si>
  <si>
    <t>DET</t>
  </si>
  <si>
    <t>DHT</t>
  </si>
  <si>
    <t>DPA</t>
  </si>
  <si>
    <t>DZZ</t>
  </si>
  <si>
    <t>EDD</t>
  </si>
  <si>
    <t>EDE</t>
  </si>
  <si>
    <t>EDZ</t>
  </si>
  <si>
    <t>EPH</t>
  </si>
  <si>
    <t>ETP</t>
  </si>
  <si>
    <t>EZA</t>
  </si>
  <si>
    <t>HH</t>
  </si>
  <si>
    <t>HT</t>
  </si>
  <si>
    <t>KI35</t>
  </si>
  <si>
    <t>NH</t>
  </si>
  <si>
    <t>NZ</t>
  </si>
  <si>
    <t>PE</t>
  </si>
  <si>
    <t>PHP</t>
  </si>
  <si>
    <t>PP</t>
  </si>
  <si>
    <t>PS</t>
  </si>
  <si>
    <t>PT</t>
  </si>
  <si>
    <t>SD</t>
  </si>
  <si>
    <t>SS</t>
  </si>
  <si>
    <t>ST</t>
  </si>
  <si>
    <t>TCH</t>
  </si>
  <si>
    <t>TCP</t>
  </si>
  <si>
    <t>TE</t>
  </si>
  <si>
    <t>TEC</t>
  </si>
  <si>
    <t>THT</t>
  </si>
  <si>
    <t>TS</t>
  </si>
  <si>
    <t>TT</t>
  </si>
  <si>
    <t>TTH</t>
  </si>
  <si>
    <t>TZP</t>
  </si>
  <si>
    <t>loaded</t>
  </si>
  <si>
    <t>CROCS</t>
  </si>
  <si>
    <t xml:space="preserve">JORDY FOOTCARE </t>
  </si>
  <si>
    <t>JORDY FOOTCARE</t>
  </si>
  <si>
    <t>INVOICE NO :- GST/23-24/1586</t>
  </si>
  <si>
    <t>INVOICE DATE:- 13-03-2024</t>
  </si>
  <si>
    <t>INVOICE NO :-472</t>
  </si>
  <si>
    <t>INVOICE DATE - 21/03/2024</t>
  </si>
  <si>
    <t>INVOICE NO -SM/23-24/1857-22</t>
  </si>
  <si>
    <t>INVOICE DATE - 23-03-2024</t>
  </si>
  <si>
    <t xml:space="preserve"> </t>
  </si>
  <si>
    <t>INVOICE NO -SM/23-24/1857-23</t>
  </si>
  <si>
    <t>Qt girl</t>
  </si>
  <si>
    <t>FROCK</t>
  </si>
  <si>
    <t>GIRLS</t>
  </si>
  <si>
    <t>ss24</t>
  </si>
  <si>
    <t>RAJDHANI</t>
  </si>
  <si>
    <t>SGST (local)</t>
  </si>
  <si>
    <t>INVOICE NO -SM/23-24/4208</t>
  </si>
  <si>
    <t>INVOICE DATE - 25-03-2024</t>
  </si>
  <si>
    <t>ZOLA</t>
  </si>
  <si>
    <t>SM/23-24/1857-24</t>
  </si>
  <si>
    <t xml:space="preserve">INVOICE NO </t>
  </si>
  <si>
    <t>DATE :-03/04/2023</t>
  </si>
  <si>
    <t>GST TYPE - IGST (OUTSTATION)</t>
  </si>
  <si>
    <t>CLD</t>
  </si>
  <si>
    <t>BLK/GREY</t>
  </si>
  <si>
    <t>BLK/PINK/GRN</t>
  </si>
  <si>
    <t>WHT/BLK/GREY</t>
  </si>
  <si>
    <t>WHT/RED</t>
  </si>
  <si>
    <t>101-CLD-BGH</t>
  </si>
  <si>
    <t>SABHA-2</t>
  </si>
  <si>
    <t>APPAREL</t>
  </si>
  <si>
    <t>DL CARGO</t>
  </si>
  <si>
    <t>MINIKIDZZ/DL CARGO</t>
  </si>
  <si>
    <t>2Y</t>
  </si>
  <si>
    <t>MINIKIDZZ/DL CARGO/2Y</t>
  </si>
  <si>
    <t>BOYS</t>
  </si>
  <si>
    <t>3Y</t>
  </si>
  <si>
    <t>MINIKIDZZ/DL CARGO/3Y</t>
  </si>
  <si>
    <t>4Y</t>
  </si>
  <si>
    <t>MINIKIDZZ/DL CARGO/4Y</t>
  </si>
  <si>
    <t>5Y</t>
  </si>
  <si>
    <t>MINIKIDZZ/DL CARGO/5Y</t>
  </si>
  <si>
    <t>6Y</t>
  </si>
  <si>
    <t>MINIKIDZZ/DL CARGO/6Y</t>
  </si>
  <si>
    <t>8Y</t>
  </si>
  <si>
    <t>MINIKIDZZ/DL CARGO/8Y</t>
  </si>
  <si>
    <t>DL JEANS</t>
  </si>
  <si>
    <t>MINIKIDZZ/DL JEANS</t>
  </si>
  <si>
    <t>MINIKIDZZ/DL JEANS/2Y</t>
  </si>
  <si>
    <t>MINIKIDZZ/DL JEANS/3Y</t>
  </si>
  <si>
    <t>MINIKIDZZ/DL JEANS/4Y</t>
  </si>
  <si>
    <t>MINIKIDZZ/DL JEANS/5Y</t>
  </si>
  <si>
    <t>MINIKIDZZ/DL JEANS/6Y</t>
  </si>
  <si>
    <t>MINIKIDZZ/DL JEANS/8Y</t>
  </si>
  <si>
    <t>DL JOGGER</t>
  </si>
  <si>
    <t>MINIKIDZZ/DL JOGGER</t>
  </si>
  <si>
    <t>18-24 M</t>
  </si>
  <si>
    <t>MINIKIDZZ/DL JOGGER/18-24 M</t>
  </si>
  <si>
    <t>24-30 M</t>
  </si>
  <si>
    <t>MINIKIDZZ/DL JOGGER/24-30 M</t>
  </si>
  <si>
    <t>30-36 M</t>
  </si>
  <si>
    <t>MINIKIDZZ/DL JOGGER/30-36 M</t>
  </si>
  <si>
    <t>6-9 M</t>
  </si>
  <si>
    <t>MINIKIDZZ/DL JOGGER/6-9 M</t>
  </si>
  <si>
    <t>9-12 M</t>
  </si>
  <si>
    <t>MINIKIDZZ/DL JOGGER/9-12 M</t>
  </si>
  <si>
    <t>DL SHIRTS</t>
  </si>
  <si>
    <t>MINIKIDZZ/DL SHIRTS</t>
  </si>
  <si>
    <t>12-18 M</t>
  </si>
  <si>
    <t>MINIKIDZZ/DL SHIRTS/12-18 M</t>
  </si>
  <si>
    <t>MINIKIDZZ/DL SHIRTS/18-24 M</t>
  </si>
  <si>
    <t>MINIKIDZZ/DL SHIRTS/24-30 M</t>
  </si>
  <si>
    <t>24-36 M</t>
  </si>
  <si>
    <t>MINIKIDZZ/DL SHIRTS/24-36 M</t>
  </si>
  <si>
    <t>MINIKIDZZ/DL SHIRTS/30-36 M</t>
  </si>
  <si>
    <t>6-12 M</t>
  </si>
  <si>
    <t>MINIKIDZZ/DL SHIRTS/6-12 M</t>
  </si>
  <si>
    <t>MINIKIDZZ/DL SHIRTS/6-9 M</t>
  </si>
  <si>
    <t>MINIKIDZZ/DL SHIRTS/9-12 M</t>
  </si>
  <si>
    <t>DL TROUSER</t>
  </si>
  <si>
    <t>MINIKIDZZ/DL TROUSER</t>
  </si>
  <si>
    <t>MINIKIDZZ/DL TROUSER/2Y</t>
  </si>
  <si>
    <t>MINIKIDZZ/DL TROUSER/3Y</t>
  </si>
  <si>
    <t>MINIKIDZZ/DL TROUSER/4Y</t>
  </si>
  <si>
    <t>MINIKIDZZ/DL TROUSER/6Y</t>
  </si>
  <si>
    <t>MINIKIDZZ/DL TROUSER/8Y</t>
  </si>
  <si>
    <t>T-SHIRT</t>
  </si>
  <si>
    <t>T-SHIRT MRP-749</t>
  </si>
  <si>
    <t>WHITE</t>
  </si>
  <si>
    <t>M</t>
  </si>
  <si>
    <t>SHIV NARESH/T-SHIRT/M</t>
  </si>
  <si>
    <t>L</t>
  </si>
  <si>
    <t>SHIV NARESH/T-SHIRT/L</t>
  </si>
  <si>
    <t>XL</t>
  </si>
  <si>
    <t>SHIV NARESH/T-SHIRT/XL</t>
  </si>
  <si>
    <t>TOYZONE</t>
  </si>
  <si>
    <t>DUCK MAGIC CAR</t>
  </si>
  <si>
    <t>TOYZONE/DUCK MAGIC CAR</t>
  </si>
  <si>
    <t>TOYZONE/DUCK MAGIC CAR/NA</t>
  </si>
  <si>
    <t>TOYZONE/SWING CAR</t>
  </si>
  <si>
    <t>TOYZONE/SWING CAR/NA</t>
  </si>
  <si>
    <t>TTA9870</t>
  </si>
  <si>
    <t>MINIKIDZZ/TTA9870</t>
  </si>
  <si>
    <t>MINIKIDZZ/TTA9870/NA</t>
  </si>
  <si>
    <t>TAC8990</t>
  </si>
  <si>
    <t>MINIKIDZZ/TAC8990</t>
  </si>
  <si>
    <t>MINIKIDZZ/TAC8990/NA</t>
  </si>
  <si>
    <t>CPZ91190</t>
  </si>
  <si>
    <t>MINIKIDZZ/CPZ91190</t>
  </si>
  <si>
    <t>MINIKIDZZ/CPZ91190/NA</t>
  </si>
  <si>
    <t>HTT91650</t>
  </si>
  <si>
    <t>MINIKIDZZ/HTT91650</t>
  </si>
  <si>
    <t>MINIKIDZZ/HTT91650/NA</t>
  </si>
  <si>
    <t>CHZ91250</t>
  </si>
  <si>
    <t>MINIKIDZZ/CHZ91250</t>
  </si>
  <si>
    <t>MINIKIDZZ/CHZ91250/NA</t>
  </si>
  <si>
    <t>TCT9850</t>
  </si>
  <si>
    <t>MINIKIDZZ/TCT9850</t>
  </si>
  <si>
    <t>MINIKIDZZ/TCT9850/NA</t>
  </si>
  <si>
    <t>THD8920</t>
  </si>
  <si>
    <t>MINIKIDZZ/THD8920</t>
  </si>
  <si>
    <t>MINIKIDZZ/THD8920/NA</t>
  </si>
  <si>
    <t>CZZ81090</t>
  </si>
  <si>
    <t>MINIKIDZZ/CZZ81090</t>
  </si>
  <si>
    <t>MINIKIDZZ/CZZ81090/NA</t>
  </si>
  <si>
    <t>TAP91050</t>
  </si>
  <si>
    <t>MINIKIDZZ/TAP91050</t>
  </si>
  <si>
    <t>MINIKIDZZ/TAP91050/NA</t>
  </si>
  <si>
    <t>PUMA</t>
  </si>
  <si>
    <t>PUMA/BAG</t>
  </si>
  <si>
    <t>PUMA/BAG/NA</t>
  </si>
  <si>
    <t>1683/23-24</t>
  </si>
  <si>
    <t>DATE :-19/03/2024</t>
  </si>
  <si>
    <t>SM/23-24/1857-25</t>
  </si>
  <si>
    <t>SKYLO</t>
  </si>
  <si>
    <t>SET</t>
  </si>
  <si>
    <t>BFF</t>
  </si>
  <si>
    <t>RAJDH/23-24/3955</t>
  </si>
  <si>
    <t>DATE :-10/03/2024</t>
  </si>
  <si>
    <t>GST TYPE - SGST(LOCAL)</t>
  </si>
  <si>
    <t>CUCUFUN</t>
  </si>
  <si>
    <t>CUCUMBER</t>
  </si>
  <si>
    <t xml:space="preserve">LOWER </t>
  </si>
  <si>
    <t>T-SHIRT FS</t>
  </si>
  <si>
    <t>T-SHIRT HS</t>
  </si>
  <si>
    <t>CAPRI</t>
  </si>
  <si>
    <t>JEGGING</t>
  </si>
  <si>
    <t>LEGGING</t>
  </si>
  <si>
    <t>SHORT</t>
  </si>
  <si>
    <t>DANGRI</t>
  </si>
  <si>
    <t>SM/23-24/1857-26</t>
  </si>
  <si>
    <t>SKECHERS</t>
  </si>
  <si>
    <t>ADIDAS</t>
  </si>
  <si>
    <t>REEBOK</t>
  </si>
  <si>
    <t>bramd</t>
  </si>
  <si>
    <t>GB2521</t>
  </si>
  <si>
    <t>GW4079</t>
  </si>
  <si>
    <t>GY1123</t>
  </si>
  <si>
    <t>H04195</t>
  </si>
  <si>
    <t>GC1047</t>
  </si>
  <si>
    <t>GA1119</t>
  </si>
  <si>
    <t>GC0239</t>
  </si>
  <si>
    <t>SLIPPER</t>
  </si>
  <si>
    <t>23677-0295</t>
  </si>
  <si>
    <t>A7711-0002</t>
  </si>
  <si>
    <t>18298-1390</t>
  </si>
  <si>
    <t>ID9379</t>
  </si>
  <si>
    <t>GB1927</t>
  </si>
  <si>
    <t>ACCESSORIS</t>
  </si>
  <si>
    <t>HUSH PUPPIES /SOCKS</t>
  </si>
  <si>
    <t>MOMSPET</t>
  </si>
  <si>
    <t>CUCUMB</t>
  </si>
  <si>
    <t>CUCUMB/ LEGGING/1001/26</t>
  </si>
  <si>
    <t>MOMSPET/BABY SUIT/1031/0-3 M</t>
  </si>
  <si>
    <t>MOMSPET/BABY SUIT/1031/6-12 M</t>
  </si>
  <si>
    <t>ZOLA/CROP TOP/1036/30</t>
  </si>
  <si>
    <t>ZOLA/JEANS/1040/20</t>
  </si>
  <si>
    <t>MINIKIDZZ/DL CREW T-SHIRTS/1006/11-12 Y</t>
  </si>
  <si>
    <t>MINIKIDZZ/DL CREW T-SHIRTS/1006/1-2 Y</t>
  </si>
  <si>
    <t>MINIKIDZZ/DL CREW T-SHIRTS/1006/2-3 Y</t>
  </si>
  <si>
    <t>MINIKIDZZ/DL CREW T-SHIRTS/1006/3 Y</t>
  </si>
  <si>
    <t>MINIKIDZZ/DL CREW T-SHIRTS/1006/3-4 Y</t>
  </si>
  <si>
    <t>MINIKIDZZ/DL CREW T-SHIRTS/1006/5 Y</t>
  </si>
  <si>
    <t>MINIKIDZZ/DL CREW T-SHIRTS/1006/7 Y</t>
  </si>
  <si>
    <t>MINIKIDZZ/DL CREW T-SHIRTS/1006/7-8 Y</t>
  </si>
  <si>
    <t>MINIKIDZZ/DL CREW T-SHIRTS/1006/9-10 Y</t>
  </si>
  <si>
    <t>MINIKIDZZ/DL JOGGER/1008/2-3 Y</t>
  </si>
  <si>
    <t>MINIKIDZZ/DL LOWER/1009/50</t>
  </si>
  <si>
    <t>MINIKIDZZ/DL LOWER/1009/55</t>
  </si>
  <si>
    <t>MINIKIDZZ/DL LOWER/1009/60</t>
  </si>
  <si>
    <t>MINIKIDZZ/DL LOWER/1009/65</t>
  </si>
  <si>
    <t>MINIKIDZZ/DL LOWER/1009/70</t>
  </si>
  <si>
    <t>MINIKIDZZ/DL NIGHT SUIT/1010/10-11 Y</t>
  </si>
  <si>
    <t>MINIKIDZZ/DL NIGHT SUIT/1010/6-7 Y</t>
  </si>
  <si>
    <t>MINIKIDZZ/DL NIGHT SUIT/1010/8-9 Y</t>
  </si>
  <si>
    <t>MINIKIDZZ/DL POLO T-SHIRT/1011/3-4 Y</t>
  </si>
  <si>
    <t>MINIKIDZZ/DL POLO T-SHIRT/1011/5-6 Y</t>
  </si>
  <si>
    <t>MINIKIDZZ/DL POLO T-SHIRT/1011/7 Y</t>
  </si>
  <si>
    <t>MINIKIDZZ/DL POLO T-SHIRT/1011/7-8 Y</t>
  </si>
  <si>
    <t>MINIKIDZZ/DL ROMPER/1012/0</t>
  </si>
  <si>
    <t>MINIKIDZZ/DL ROMPER/1012/0-3 M</t>
  </si>
  <si>
    <t>MINIKIDZZ/DL ROMPER/1012/12-18 M</t>
  </si>
  <si>
    <t>MINIKIDZZ/DL ROMPER/1012/18-24 M</t>
  </si>
  <si>
    <t>MINIKIDZZ/DL ROMPER/1012/3-6 M</t>
  </si>
  <si>
    <t>MINIKIDZZ/DL ROMPER/1012/6-9 M</t>
  </si>
  <si>
    <t>MINIKIDZZ/DL ROMPER/1012/9-12 M</t>
  </si>
  <si>
    <t>MINIKIDZZ/DL SET/1013/5</t>
  </si>
  <si>
    <t>MINIKIDZZ/DL SET/1013/6</t>
  </si>
  <si>
    <t>MINIKIDZZ/DL SET/1013/7</t>
  </si>
  <si>
    <t>MINIKIDZZ/DL SET/1013/8</t>
  </si>
  <si>
    <t>MINIKIDZZ/DL SET/1013/11-12 Y</t>
  </si>
  <si>
    <t>MINIKIDZZ/DL SET/1013/12-18 M</t>
  </si>
  <si>
    <t>MINIKIDZZ/DL SET/1013/18-24 M</t>
  </si>
  <si>
    <t>MINIKIDZZ/DL SET/1013/2-3 Y</t>
  </si>
  <si>
    <t>MINIKIDZZ/DL SET/1013/3-4 Y</t>
  </si>
  <si>
    <t>MINIKIDZZ/DL SET/1013/4 Y</t>
  </si>
  <si>
    <t>MINIKIDZZ/DL SET/1013/5-6 Y</t>
  </si>
  <si>
    <t>MINIKIDZZ/DL SET/1013/7-8 Y</t>
  </si>
  <si>
    <t>MINIKIDZZ/DL SET/1013/9-10 Y</t>
  </si>
  <si>
    <t>MINIKIDZZ/DL SHIRT/1014/2-3 Y</t>
  </si>
  <si>
    <t>MINIKIDZZ/DL SHIRT/1014/4-5 Y</t>
  </si>
  <si>
    <t>MINIKIDZZ/DL SHIRT/1014/5-6 Y</t>
  </si>
  <si>
    <t>MINIKIDZZ/DL SHORTS/1015/18-24 M</t>
  </si>
  <si>
    <t>MINIKIDZZ/DL SHORTS/1015/2-3 Y</t>
  </si>
  <si>
    <t>MINIKIDZZ/DL SHORTS/1015/3-4 Y</t>
  </si>
  <si>
    <t>MINIKIDZZ/DL SHORTS/1015/8 Y</t>
  </si>
  <si>
    <t>MINIKIDZZ/DL  PLAZZO/1018/10-12 Y</t>
  </si>
  <si>
    <t>MINIKIDZZ/DL DANGRI/1021/3-6 M</t>
  </si>
  <si>
    <t>MINIKIDZZ/DL DRESS/1022/4-6 M</t>
  </si>
  <si>
    <t>MINIKIDZZ/DL DRESS/1022/7-8 Y</t>
  </si>
  <si>
    <t>MINIKIDZZ/DL FROCK/1023/6-7 Y</t>
  </si>
  <si>
    <t>MINIKIDZZ/DL FROCK/1023/7-8 Y</t>
  </si>
  <si>
    <t>MINIKIDZZ/DL FROCK/1023/8-9 Y</t>
  </si>
  <si>
    <t>MINIKIDZZ/DL FROCK SET/1024/6-9 M</t>
  </si>
  <si>
    <t>MINIKIDZZ/DL JEANS/1007/3-6 M</t>
  </si>
  <si>
    <t>MINIKIDZZ/DL NIGHT SUIT/1010/8 Y</t>
  </si>
  <si>
    <t>MINIKIDZZ/DL SKIRT/1028/18-24 M</t>
  </si>
  <si>
    <t>MINIKIDZZ/DL TOP/1029/10 Y</t>
  </si>
  <si>
    <t>MINIKIDZZ/DL TOP/1029/12 Y</t>
  </si>
  <si>
    <t>MINIKIDZZ/DL TOP/1029/30-36 M</t>
  </si>
  <si>
    <t>MULBURRIES</t>
  </si>
  <si>
    <t>MULBURRIES/SWEATSHIRT/1034/24</t>
  </si>
  <si>
    <t>CUCUFUN/LOWER /70</t>
  </si>
  <si>
    <t>CUCUFUN/LOWER /75</t>
  </si>
  <si>
    <t>BABY SUIT</t>
  </si>
  <si>
    <t>CROP TOP</t>
  </si>
  <si>
    <t>ZOLA/CROP TOP/1036/36</t>
  </si>
  <si>
    <t>ZOLA/FROCK/1039/22</t>
  </si>
  <si>
    <t>SHIRT</t>
  </si>
  <si>
    <t>ZOLA/SHIRT/1042/36</t>
  </si>
  <si>
    <t>TOP</t>
  </si>
  <si>
    <t>ZOLA/TOP/1044/30</t>
  </si>
  <si>
    <t xml:space="preserve">MINIKIDZZ/DL SET/1013/4 </t>
  </si>
  <si>
    <t>MINIKIDZZ/DL SET/1013/4T</t>
  </si>
  <si>
    <t>MINIKIDZZ/DL DRESS/1022/6-6X</t>
  </si>
  <si>
    <t>MINIKIDZZ/DL FROCK/1023/4-5 Y</t>
  </si>
  <si>
    <t>26</t>
  </si>
  <si>
    <t>0-3 M</t>
  </si>
  <si>
    <t>30</t>
  </si>
  <si>
    <t>20</t>
  </si>
  <si>
    <t>11-12 Y</t>
  </si>
  <si>
    <t>1-2 Y</t>
  </si>
  <si>
    <t>2-3 Y</t>
  </si>
  <si>
    <t>3 Y</t>
  </si>
  <si>
    <t>3-4 Y</t>
  </si>
  <si>
    <t>5 Y</t>
  </si>
  <si>
    <t>7 Y</t>
  </si>
  <si>
    <t>7-8 Y</t>
  </si>
  <si>
    <t>9-10 Y</t>
  </si>
  <si>
    <t>50</t>
  </si>
  <si>
    <t>55</t>
  </si>
  <si>
    <t>60</t>
  </si>
  <si>
    <t>65</t>
  </si>
  <si>
    <t>70</t>
  </si>
  <si>
    <t>10-11 Y</t>
  </si>
  <si>
    <t>6-7 Y</t>
  </si>
  <si>
    <t>8-9 Y</t>
  </si>
  <si>
    <t>5-6 Y</t>
  </si>
  <si>
    <t>0</t>
  </si>
  <si>
    <t>3-6 M</t>
  </si>
  <si>
    <t>5</t>
  </si>
  <si>
    <t>6</t>
  </si>
  <si>
    <t>7</t>
  </si>
  <si>
    <t>8</t>
  </si>
  <si>
    <t>4 Y</t>
  </si>
  <si>
    <t>4-5 Y</t>
  </si>
  <si>
    <t>8 Y</t>
  </si>
  <si>
    <t>10-12 Y</t>
  </si>
  <si>
    <t>4-6 M</t>
  </si>
  <si>
    <t>10 Y</t>
  </si>
  <si>
    <t>12 Y</t>
  </si>
  <si>
    <t>24</t>
  </si>
  <si>
    <t>75</t>
  </si>
  <si>
    <t>4T</t>
  </si>
  <si>
    <t>6-6X</t>
  </si>
  <si>
    <t>DL CREW T-SHIRTS</t>
  </si>
  <si>
    <t>DL LOWER</t>
  </si>
  <si>
    <t>DL NIGHT SUIT</t>
  </si>
  <si>
    <t>DL POLO T-SHIRT</t>
  </si>
  <si>
    <t>DL ROMPER</t>
  </si>
  <si>
    <t>DL SET</t>
  </si>
  <si>
    <t>DL SHIRT</t>
  </si>
  <si>
    <t>DL SHORTS</t>
  </si>
  <si>
    <t>DL  PLAZZO</t>
  </si>
  <si>
    <t>DL DANGRI</t>
  </si>
  <si>
    <t>DL DRESS</t>
  </si>
  <si>
    <t>DL FROCK</t>
  </si>
  <si>
    <t>DL FROCK SET</t>
  </si>
  <si>
    <t>DL SKIRT</t>
  </si>
  <si>
    <t>DL TOP</t>
  </si>
  <si>
    <t>SWEATSHIRT</t>
  </si>
  <si>
    <t>LOWER</t>
  </si>
  <si>
    <t>WOMEN</t>
  </si>
  <si>
    <t>SM/23-24/1857-27</t>
  </si>
  <si>
    <t>DATE :-08/04/2023</t>
  </si>
  <si>
    <t>*242497</t>
  </si>
  <si>
    <t>*217134</t>
  </si>
  <si>
    <t>*242463</t>
  </si>
  <si>
    <t>*242488</t>
  </si>
  <si>
    <t>AIRFORCE</t>
  </si>
  <si>
    <t>*242453</t>
  </si>
  <si>
    <t>*242454</t>
  </si>
  <si>
    <t>*242455</t>
  </si>
  <si>
    <t>*242462</t>
  </si>
  <si>
    <t>*242464</t>
  </si>
  <si>
    <t>*242443</t>
  </si>
  <si>
    <t>*242444</t>
  </si>
  <si>
    <t>*242445</t>
  </si>
  <si>
    <t>*242446</t>
  </si>
  <si>
    <t>*242470</t>
  </si>
  <si>
    <t>*242471</t>
  </si>
  <si>
    <t>*242472</t>
  </si>
  <si>
    <t>BLK</t>
  </si>
  <si>
    <t>*231296</t>
  </si>
  <si>
    <t>*231297</t>
  </si>
  <si>
    <t>*231298</t>
  </si>
  <si>
    <t>*231299</t>
  </si>
  <si>
    <t>*231281</t>
  </si>
  <si>
    <t>*231282</t>
  </si>
  <si>
    <t>*231221</t>
  </si>
  <si>
    <t>*231222</t>
  </si>
  <si>
    <t>*231223</t>
  </si>
  <si>
    <t>*231224</t>
  </si>
  <si>
    <t>*231251</t>
  </si>
  <si>
    <t>*231252</t>
  </si>
  <si>
    <t>*231253</t>
  </si>
  <si>
    <t>*231254</t>
  </si>
  <si>
    <t>*231236</t>
  </si>
  <si>
    <t>*231237</t>
  </si>
  <si>
    <t>*231238</t>
  </si>
  <si>
    <t>*231239</t>
  </si>
  <si>
    <t>MUSTARD</t>
  </si>
  <si>
    <t>*231266</t>
  </si>
  <si>
    <t>*231267</t>
  </si>
  <si>
    <t>*231268</t>
  </si>
  <si>
    <t>*231311</t>
  </si>
  <si>
    <t>*231312</t>
  </si>
  <si>
    <t>*231313</t>
  </si>
  <si>
    <t>*231314</t>
  </si>
  <si>
    <t>MAROON</t>
  </si>
  <si>
    <t>DUSTY GREEN</t>
  </si>
  <si>
    <t>*217028</t>
  </si>
  <si>
    <t>*217029</t>
  </si>
  <si>
    <t>*217030</t>
  </si>
  <si>
    <t>*217031</t>
  </si>
  <si>
    <t>RUST</t>
  </si>
  <si>
    <t>*217073</t>
  </si>
  <si>
    <t>*217074</t>
  </si>
  <si>
    <t>*217075</t>
  </si>
  <si>
    <t>*217088</t>
  </si>
  <si>
    <t>*217089</t>
  </si>
  <si>
    <t>*217090</t>
  </si>
  <si>
    <t>*217103</t>
  </si>
  <si>
    <t>*217104</t>
  </si>
  <si>
    <t>*217105</t>
  </si>
  <si>
    <t>*217043</t>
  </si>
  <si>
    <t>*217044</t>
  </si>
  <si>
    <t>*217045</t>
  </si>
  <si>
    <t>*217148</t>
  </si>
  <si>
    <t>*217149</t>
  </si>
  <si>
    <t>*217150</t>
  </si>
  <si>
    <t>*217151</t>
  </si>
  <si>
    <t>*217133</t>
  </si>
  <si>
    <t>*217135</t>
  </si>
  <si>
    <t>*217136</t>
  </si>
  <si>
    <t>PEACH</t>
  </si>
  <si>
    <t xml:space="preserve">SKY </t>
  </si>
  <si>
    <t>*217164</t>
  </si>
  <si>
    <t>*217165</t>
  </si>
  <si>
    <t>*217166</t>
  </si>
  <si>
    <t>*217167</t>
  </si>
  <si>
    <t>*217058</t>
  </si>
  <si>
    <t>*217059</t>
  </si>
  <si>
    <t>*217060</t>
  </si>
  <si>
    <t>*217061</t>
  </si>
  <si>
    <t>SAGE GREEN</t>
  </si>
  <si>
    <t>*217118</t>
  </si>
  <si>
    <t>*217119</t>
  </si>
  <si>
    <t>*217120</t>
  </si>
  <si>
    <t>ROS ENTERPRISES</t>
  </si>
  <si>
    <t>24-25/GST-3</t>
  </si>
  <si>
    <t>DATE :-02/04/2023</t>
  </si>
  <si>
    <t>MONEY BANK</t>
  </si>
  <si>
    <t>ROYALS</t>
  </si>
  <si>
    <t>WATCH</t>
  </si>
  <si>
    <t>ETA 9410</t>
  </si>
  <si>
    <t>HT 9240</t>
  </si>
  <si>
    <t>SZ 9280</t>
  </si>
  <si>
    <t>PT 9220</t>
  </si>
  <si>
    <t>CD 9150</t>
  </si>
  <si>
    <t>NP 9250</t>
  </si>
  <si>
    <t>SUPER HEROES</t>
  </si>
  <si>
    <t>JCB</t>
  </si>
  <si>
    <t>MIKE SET</t>
  </si>
  <si>
    <t>DTP 9680</t>
  </si>
  <si>
    <t>DOLL</t>
  </si>
  <si>
    <t>NH 8290</t>
  </si>
  <si>
    <t>LEE COOPER</t>
  </si>
  <si>
    <t>LC1473ER</t>
  </si>
  <si>
    <t>PS 9240</t>
  </si>
  <si>
    <t>HD</t>
  </si>
  <si>
    <t xml:space="preserve">THAR </t>
  </si>
  <si>
    <t>RIDER</t>
  </si>
  <si>
    <t>TAC 8990</t>
  </si>
  <si>
    <t>SZ 9230</t>
  </si>
  <si>
    <t>CE 9180</t>
  </si>
  <si>
    <t>PIANO</t>
  </si>
  <si>
    <t>ECZ 9380</t>
  </si>
  <si>
    <t>PUZZLE</t>
  </si>
  <si>
    <t>RH-1008</t>
  </si>
  <si>
    <t>CAR SET</t>
  </si>
  <si>
    <t>EHA 8490</t>
  </si>
  <si>
    <t>CARDS</t>
  </si>
  <si>
    <t>AS 9240</t>
  </si>
  <si>
    <t>TRACTOR</t>
  </si>
  <si>
    <t>EDZ 9340</t>
  </si>
  <si>
    <t>PD 9150</t>
  </si>
  <si>
    <t>NAIL CUTTER</t>
  </si>
  <si>
    <t>EN 960</t>
  </si>
  <si>
    <t>EA 960</t>
  </si>
  <si>
    <t>DPT 9736</t>
  </si>
  <si>
    <t>ENT 9580</t>
  </si>
  <si>
    <t>EPH 9470</t>
  </si>
  <si>
    <t>DDA 9680</t>
  </si>
  <si>
    <t>EAZ 9540</t>
  </si>
  <si>
    <t>AE 9216</t>
  </si>
  <si>
    <t>ETP 9350</t>
  </si>
  <si>
    <t>EHH 9520</t>
  </si>
  <si>
    <t xml:space="preserve">ROWAN </t>
  </si>
  <si>
    <t>SPORTS BOTTLE</t>
  </si>
  <si>
    <t>SM/23-24/1857-28</t>
  </si>
  <si>
    <t>DATE :-09/04/2023</t>
  </si>
  <si>
    <t>2024=25/004</t>
  </si>
  <si>
    <t>SHORTS</t>
  </si>
  <si>
    <t>JOGGER</t>
  </si>
  <si>
    <t>PACK OF BOTTOM 3</t>
  </si>
  <si>
    <t>ROMPER</t>
  </si>
  <si>
    <t>S</t>
  </si>
  <si>
    <t>XXL</t>
  </si>
  <si>
    <t>XXXL</t>
  </si>
  <si>
    <t>SM/23-24/1857-29</t>
  </si>
  <si>
    <t>DATE :-20/04/2023</t>
  </si>
  <si>
    <t>EHZ9480</t>
  </si>
  <si>
    <t>EPD9450</t>
  </si>
  <si>
    <t>AP9240</t>
  </si>
  <si>
    <t>NC8260</t>
  </si>
  <si>
    <t>NT9260</t>
  </si>
  <si>
    <t>HT9180</t>
  </si>
  <si>
    <t>ST9200</t>
  </si>
  <si>
    <t>PS9170</t>
  </si>
  <si>
    <t>HD9180</t>
  </si>
  <si>
    <t>AE9240</t>
  </si>
  <si>
    <t>AC9240</t>
  </si>
  <si>
    <t>NH8290</t>
  </si>
  <si>
    <t>AT9240</t>
  </si>
  <si>
    <t>DZS9580</t>
  </si>
  <si>
    <t>ETD9360</t>
  </si>
  <si>
    <t>EEA9330</t>
  </si>
  <si>
    <t>EZE8290</t>
  </si>
  <si>
    <t>ESC9450</t>
  </si>
  <si>
    <t>DET9550</t>
  </si>
  <si>
    <t>SA9200</t>
  </si>
  <si>
    <t>ETC9350</t>
  </si>
  <si>
    <t>DZS9540</t>
  </si>
  <si>
    <t>ECZ8390</t>
  </si>
  <si>
    <t>BLOCKS</t>
  </si>
  <si>
    <t>DUMPER</t>
  </si>
  <si>
    <t>FRICTION CAR</t>
  </si>
  <si>
    <t>MODEL CAR</t>
  </si>
  <si>
    <t>TEDDY CHAIR</t>
  </si>
  <si>
    <t>WET SET</t>
  </si>
  <si>
    <t>TUB</t>
  </si>
  <si>
    <t>MUSICAL GUN</t>
  </si>
  <si>
    <t>DPT9736</t>
  </si>
  <si>
    <t>ESA9520</t>
  </si>
  <si>
    <t>EAZ9480</t>
  </si>
  <si>
    <t>DTT9680</t>
  </si>
  <si>
    <t>ESN9520</t>
  </si>
  <si>
    <t>BAG -799</t>
  </si>
  <si>
    <t>BAG -999</t>
  </si>
  <si>
    <t>SA 9240</t>
  </si>
  <si>
    <t>HT 9180</t>
  </si>
  <si>
    <t>ST 9200</t>
  </si>
  <si>
    <t>CH 9140</t>
  </si>
  <si>
    <t>DPD 9750</t>
  </si>
  <si>
    <t>DDS 9630</t>
  </si>
  <si>
    <t>SD 8190</t>
  </si>
  <si>
    <t>HH 9170</t>
  </si>
  <si>
    <t>DNC 8790</t>
  </si>
  <si>
    <t>HN 9180</t>
  </si>
  <si>
    <t>EE 930</t>
  </si>
  <si>
    <t>VERSSE PURSE</t>
  </si>
  <si>
    <t>BOTTLE MRP-599</t>
  </si>
  <si>
    <t>BOTTLE MRP-299</t>
  </si>
  <si>
    <t>EPZ 9450</t>
  </si>
  <si>
    <t>EDC 9350</t>
  </si>
  <si>
    <t>DZH 9620</t>
  </si>
  <si>
    <t>DEH 9650</t>
  </si>
  <si>
    <t>DZZ 9600</t>
  </si>
  <si>
    <t>SZ 9200</t>
  </si>
  <si>
    <t>HZ 9180</t>
  </si>
  <si>
    <t>SD 9200</t>
  </si>
  <si>
    <t>SZ 9180</t>
  </si>
  <si>
    <t>EZZ 9320</t>
  </si>
  <si>
    <t>TSZ 9120</t>
  </si>
  <si>
    <t>END 9580</t>
  </si>
  <si>
    <t>MIKE</t>
  </si>
  <si>
    <t xml:space="preserve">JCB </t>
  </si>
  <si>
    <t>CAR</t>
  </si>
  <si>
    <t>BUBBLE BAND</t>
  </si>
  <si>
    <t>PURSE</t>
  </si>
  <si>
    <t>BOTTLE</t>
  </si>
  <si>
    <t>BELT PURSE COMBO</t>
  </si>
  <si>
    <t xml:space="preserve">BELT </t>
  </si>
  <si>
    <t>NB SWEATER</t>
  </si>
  <si>
    <t>FRICTION TOYS</t>
  </si>
  <si>
    <t>SM/23-24/1857-30</t>
  </si>
  <si>
    <t>SHOE</t>
  </si>
  <si>
    <t>FEEDING BOTTLE</t>
  </si>
  <si>
    <t>DCH 8690</t>
  </si>
  <si>
    <t>KT KURTA</t>
  </si>
  <si>
    <t>TEATHER</t>
  </si>
  <si>
    <t>MORISONS</t>
  </si>
  <si>
    <t>KT</t>
  </si>
  <si>
    <t>CHANGING MAT</t>
  </si>
  <si>
    <t>DRY SHEET</t>
  </si>
  <si>
    <t>BABY BATH TOWEL</t>
  </si>
  <si>
    <t>BABY FEEDING BIBS</t>
  </si>
  <si>
    <t>NAP NEST HOODED BLANKET</t>
  </si>
  <si>
    <t>DRYSEL</t>
  </si>
  <si>
    <t>GST/24-25/0078</t>
  </si>
  <si>
    <t>MOSQUITO NET</t>
  </si>
  <si>
    <t>TAN</t>
  </si>
  <si>
    <t>OLIVE</t>
  </si>
  <si>
    <t>ROLEX</t>
  </si>
  <si>
    <t>EM-1</t>
  </si>
  <si>
    <t>EM-5</t>
  </si>
  <si>
    <t>K1to</t>
  </si>
  <si>
    <t>ECCO-01</t>
  </si>
  <si>
    <t>ECCO-03</t>
  </si>
  <si>
    <t>GREEN</t>
  </si>
  <si>
    <t>CASH</t>
  </si>
  <si>
    <t>LC1473R</t>
  </si>
  <si>
    <t>BROWN</t>
  </si>
  <si>
    <t>LC1474R</t>
  </si>
  <si>
    <t>LC2339</t>
  </si>
  <si>
    <t>AS101X-17</t>
  </si>
  <si>
    <t>WHITE MINT PINK</t>
  </si>
  <si>
    <t>AS120X-2</t>
  </si>
  <si>
    <t>D.GREY GREEN</t>
  </si>
  <si>
    <t>AS120</t>
  </si>
  <si>
    <t>WHITE GREY</t>
  </si>
  <si>
    <t>AS103X</t>
  </si>
  <si>
    <t>BLACK WHITE</t>
  </si>
  <si>
    <t>AS154</t>
  </si>
  <si>
    <t>BLACK GREY</t>
  </si>
  <si>
    <t>WHITE NAVY</t>
  </si>
  <si>
    <t>AS156</t>
  </si>
  <si>
    <t>AS120-5</t>
  </si>
  <si>
    <t>WHITE LIGHT GREY</t>
  </si>
  <si>
    <t>AS101</t>
  </si>
  <si>
    <t>ALL BLACK</t>
  </si>
  <si>
    <t>ADDIOX</t>
  </si>
  <si>
    <t>102-RAMA</t>
  </si>
  <si>
    <t>T-SHIRTS</t>
  </si>
  <si>
    <t>POLO T-SHIRTS</t>
  </si>
  <si>
    <t>HR1888</t>
  </si>
  <si>
    <t>GV8811</t>
  </si>
  <si>
    <t>HR1895</t>
  </si>
  <si>
    <t>GV8601</t>
  </si>
  <si>
    <t>HR0155</t>
  </si>
  <si>
    <t>HT9134</t>
  </si>
  <si>
    <t>HT9278</t>
  </si>
  <si>
    <t>HR0414</t>
  </si>
  <si>
    <t>IA8441</t>
  </si>
  <si>
    <t>IQ7030</t>
  </si>
  <si>
    <t>FW23FD218</t>
  </si>
  <si>
    <t>EX6055</t>
  </si>
  <si>
    <t>HE8177</t>
  </si>
  <si>
    <t>HE8176</t>
  </si>
  <si>
    <t>HD4000</t>
  </si>
  <si>
    <t>HT3717</t>
  </si>
  <si>
    <t>IA8440</t>
  </si>
  <si>
    <t>IA8443</t>
  </si>
  <si>
    <t>IA8442</t>
  </si>
  <si>
    <t>IA8446</t>
  </si>
  <si>
    <t>FV9558</t>
  </si>
  <si>
    <t>HE3441</t>
  </si>
  <si>
    <t>HP7988</t>
  </si>
  <si>
    <t>IF7704</t>
  </si>
  <si>
    <t>GB9800</t>
  </si>
  <si>
    <t>GC0063</t>
  </si>
  <si>
    <t>GB9833</t>
  </si>
  <si>
    <t>HU1660</t>
  </si>
  <si>
    <t>HP9242</t>
  </si>
  <si>
    <t>HS4901</t>
  </si>
  <si>
    <t>HR0426</t>
  </si>
  <si>
    <t>GB9760</t>
  </si>
  <si>
    <t>GB9797</t>
  </si>
  <si>
    <t>HP9215</t>
  </si>
  <si>
    <t>HP9214</t>
  </si>
  <si>
    <t>HP9299</t>
  </si>
  <si>
    <t>HR1883</t>
  </si>
  <si>
    <t>IA1348</t>
  </si>
  <si>
    <t>VintageRambler</t>
  </si>
  <si>
    <t>ENERGEN RUN 3</t>
  </si>
  <si>
    <t>Black1</t>
  </si>
  <si>
    <t>ENERGEN TECH</t>
  </si>
  <si>
    <t>VECTOR NAVY-ALERT YELLOW</t>
  </si>
  <si>
    <t>DECO</t>
  </si>
  <si>
    <t>white01</t>
  </si>
  <si>
    <t>FLUXLITE</t>
  </si>
  <si>
    <t>CS Smoothfit reflect M</t>
  </si>
  <si>
    <t>CRAZE runner M</t>
  </si>
  <si>
    <t>FLEXAGON FORCE 4</t>
  </si>
  <si>
    <t>LIQUIFECT 90 2</t>
  </si>
  <si>
    <t>RBK WORKOUT TEE</t>
  </si>
  <si>
    <t>2XL</t>
  </si>
  <si>
    <t>MEN</t>
  </si>
  <si>
    <t>100-RBK-MOTI</t>
  </si>
  <si>
    <t>21F</t>
  </si>
  <si>
    <t>22F</t>
  </si>
  <si>
    <t>S22</t>
  </si>
  <si>
    <t>21S</t>
  </si>
  <si>
    <t>INVOICE NO -S1890-T1-SC256-FY25</t>
  </si>
  <si>
    <t>DATE :-11/04/2024</t>
  </si>
  <si>
    <t>DATE :-23/04/2024</t>
  </si>
  <si>
    <t>DATE :-15/04/2024</t>
  </si>
  <si>
    <t>SNKJ01A</t>
  </si>
  <si>
    <t>SNKJ01B</t>
  </si>
  <si>
    <t>SNKJ01D</t>
  </si>
  <si>
    <t>SNKJ03B</t>
  </si>
  <si>
    <t>SNKJ03C</t>
  </si>
  <si>
    <t>SNKJ03D</t>
  </si>
  <si>
    <t>SNKJ01C</t>
  </si>
  <si>
    <t>INVOICE NO -24-25/GST-30</t>
  </si>
  <si>
    <t>DATE :-27/04/2024</t>
  </si>
  <si>
    <t>r and s same</t>
  </si>
  <si>
    <t>p and q same</t>
  </si>
  <si>
    <t>ok</t>
  </si>
  <si>
    <t>BOTTOM</t>
  </si>
  <si>
    <t>GIRLS TROUSER</t>
  </si>
  <si>
    <t>SHIRTS</t>
  </si>
  <si>
    <t>12 M</t>
  </si>
  <si>
    <t>18 M</t>
  </si>
  <si>
    <t>24 M</t>
  </si>
  <si>
    <t>2 Y</t>
  </si>
  <si>
    <t>1/2-2 Y</t>
  </si>
  <si>
    <t>12-13 Y</t>
  </si>
  <si>
    <t>13-14 Y</t>
  </si>
  <si>
    <t>1/2- 2Y</t>
  </si>
  <si>
    <t>12- 18 M</t>
  </si>
  <si>
    <t>SM/23-24/1857-31</t>
  </si>
  <si>
    <t>DATE :-02/05/2023</t>
  </si>
  <si>
    <t xml:space="preserve">CREW NECK </t>
  </si>
  <si>
    <t>CLIMBING CAR</t>
  </si>
  <si>
    <t>CAP AMERICA</t>
  </si>
  <si>
    <t>AK 47</t>
  </si>
  <si>
    <t>POLICE CAR</t>
  </si>
  <si>
    <t>DR OWL</t>
  </si>
  <si>
    <t>BEAUTY SET</t>
  </si>
  <si>
    <t>TOOL SET</t>
  </si>
  <si>
    <t>DR SET</t>
  </si>
  <si>
    <t>BUBBLE</t>
  </si>
  <si>
    <t>BUUBLE 2</t>
  </si>
  <si>
    <t>CONCEPT RACING</t>
  </si>
  <si>
    <t>PROJECTOR</t>
  </si>
  <si>
    <t>CUTE FISH</t>
  </si>
  <si>
    <t>SEA HUNT CAR</t>
  </si>
  <si>
    <t>DRONE 2</t>
  </si>
  <si>
    <t>HELICOPTER 2</t>
  </si>
  <si>
    <t>SPINNER</t>
  </si>
  <si>
    <t>CAR SPEAKER</t>
  </si>
  <si>
    <t>DOLL SET</t>
  </si>
  <si>
    <t>TRAIN</t>
  </si>
  <si>
    <t>VACCUM BAGS</t>
  </si>
  <si>
    <t>SUPER CAR</t>
  </si>
  <si>
    <t>WARS OFF ROAD</t>
  </si>
  <si>
    <t>CROWN</t>
  </si>
  <si>
    <t>DR BIBO</t>
  </si>
  <si>
    <t>PEN</t>
  </si>
  <si>
    <t>ALIA DOLL</t>
  </si>
  <si>
    <t>LAUNCHER RAPID</t>
  </si>
  <si>
    <t>RETRO SPEAKER</t>
  </si>
  <si>
    <t>FRUIT FAN</t>
  </si>
  <si>
    <t>MODEL WORLD CAR</t>
  </si>
  <si>
    <t>CAMERA</t>
  </si>
  <si>
    <t>DIE CAST MODEL</t>
  </si>
  <si>
    <t>ALLOY YZ MODEL</t>
  </si>
  <si>
    <t>YZ SERIES</t>
  </si>
  <si>
    <t>TRACTOR 69</t>
  </si>
  <si>
    <t>HELICOPTER SMALL</t>
  </si>
  <si>
    <t>TRUCK</t>
  </si>
  <si>
    <t>FIRE WHEEL</t>
  </si>
  <si>
    <t>POLICE THAR</t>
  </si>
  <si>
    <t>BURBUJA</t>
  </si>
  <si>
    <t>ALIA PET</t>
  </si>
  <si>
    <t>HEROS</t>
  </si>
  <si>
    <t>COLOUR BOOK</t>
  </si>
  <si>
    <t>COLOUR BOOK 2</t>
  </si>
  <si>
    <t>GUN BOX</t>
  </si>
  <si>
    <t>MONEY BANK PIG</t>
  </si>
  <si>
    <t>WALKER</t>
  </si>
  <si>
    <t>KITCHEN SET</t>
  </si>
  <si>
    <t>CAP</t>
  </si>
  <si>
    <t>MONSTER CAR</t>
  </si>
  <si>
    <t>MONSTER CAR BIG</t>
  </si>
  <si>
    <t xml:space="preserve"> HALICOPTER</t>
  </si>
  <si>
    <t xml:space="preserve"> CAR REMOTE</t>
  </si>
  <si>
    <t>DR  &amp; BEAUTY SET</t>
  </si>
  <si>
    <t>MODEL  CAR</t>
  </si>
  <si>
    <t>SPRAY  CAR</t>
  </si>
  <si>
    <t>LED SPK &amp;CHRGING</t>
  </si>
  <si>
    <t>CAR REMOTE</t>
  </si>
  <si>
    <t xml:space="preserve">DIE CAST MODREN </t>
  </si>
  <si>
    <t>METEL SCALE</t>
  </si>
  <si>
    <t xml:space="preserve">ALIA DOLL </t>
  </si>
  <si>
    <t>HELICOPTER</t>
  </si>
  <si>
    <t>BUETY &amp; OTHERSET</t>
  </si>
  <si>
    <t>SM/23-24/1857-32</t>
  </si>
  <si>
    <t>DATE :-12/05/2024</t>
  </si>
  <si>
    <t>CARS</t>
  </si>
  <si>
    <t>SM/23-24/1857-33</t>
  </si>
  <si>
    <t xml:space="preserve">SET </t>
  </si>
  <si>
    <t>NIGHT SUIT</t>
  </si>
  <si>
    <t>BLOOMER</t>
  </si>
  <si>
    <t>DRESS</t>
  </si>
  <si>
    <t>2T</t>
  </si>
  <si>
    <t>3T</t>
  </si>
  <si>
    <t>5T</t>
  </si>
  <si>
    <t>14 Y</t>
  </si>
  <si>
    <t>6 Y</t>
  </si>
  <si>
    <t>16 Y</t>
  </si>
  <si>
    <t>6 M</t>
  </si>
  <si>
    <t>9 M</t>
  </si>
  <si>
    <t>9 Y</t>
  </si>
  <si>
    <t>12-14 Y</t>
  </si>
  <si>
    <t>14-16 Y</t>
  </si>
  <si>
    <t>3 M</t>
  </si>
  <si>
    <t>8-10 Y</t>
  </si>
  <si>
    <t>SM/23-24/1857-34</t>
  </si>
  <si>
    <t>DATE :-19/05/2024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</si>
</sst>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1F1F1F"/>
      <name val="Arial"/>
      <family val="2"/>
    </font>
    <font>
      <sz val="9"/>
      <color rgb="FF1F1F1F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3">
    <xf numFmtId="0" fontId="0" fillId="0" borderId="0" xfId="0"/>
    <xf numFmtId="1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0" fontId="2" fillId="0" borderId="1" xfId="0" applyFont="1" applyBorder="1"/>
    <xf numFmtId="0" fontId="0" fillId="2" borderId="0" xfId="0" applyFill="1"/>
    <xf numFmtId="0" fontId="1" fillId="0" borderId="1" xfId="0" applyFont="1" applyBorder="1" applyAlignment="1">
      <alignment horizontal="left"/>
    </xf>
    <xf numFmtId="9" fontId="2" fillId="0" borderId="1" xfId="0" applyNumberFormat="1" applyFont="1" applyBorder="1"/>
    <xf numFmtId="0" fontId="0" fillId="0" borderId="0" xfId="0" applyAlignment="1">
      <alignment horizontal="left"/>
    </xf>
    <xf numFmtId="0" fontId="0" fillId="0" borderId="0" xfId="0" quotePrefix="1"/>
    <xf numFmtId="1" fontId="2" fillId="0" borderId="1" xfId="0" applyNumberFormat="1" applyFont="1" applyBorder="1"/>
    <xf numFmtId="0" fontId="1" fillId="2" borderId="1" xfId="0" applyFont="1" applyFill="1" applyBorder="1" applyAlignment="1">
      <alignment horizontal="left"/>
    </xf>
    <xf numFmtId="1" fontId="0" fillId="0" borderId="0" xfId="0" applyNumberFormat="1"/>
    <xf numFmtId="0" fontId="2" fillId="2" borderId="1" xfId="0" applyFont="1" applyFill="1" applyBorder="1" applyAlignment="1">
      <alignment horizontal="left"/>
    </xf>
    <xf numFmtId="0" fontId="6" fillId="0" borderId="1" xfId="0" applyFont="1" applyBorder="1"/>
    <xf numFmtId="0" fontId="2" fillId="0" borderId="0" xfId="0" applyFont="1" applyAlignment="1">
      <alignment horizontal="left"/>
    </xf>
    <xf numFmtId="0" fontId="2" fillId="0" borderId="0" xfId="0" applyFont="1"/>
    <xf numFmtId="10" fontId="0" fillId="0" borderId="0" xfId="0" applyNumberFormat="1"/>
    <xf numFmtId="10" fontId="0" fillId="0" borderId="0" xfId="1" applyNumberFormat="1" applyFont="1"/>
    <xf numFmtId="0" fontId="0" fillId="3" borderId="0" xfId="0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3" borderId="0" xfId="0" applyFill="1"/>
    <xf numFmtId="1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/>
    <xf numFmtId="1" fontId="0" fillId="3" borderId="1" xfId="0" applyNumberForma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0" fillId="3" borderId="1" xfId="0" applyFill="1" applyBorder="1" applyAlignment="1">
      <alignment horizontal="left"/>
    </xf>
    <xf numFmtId="1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5" xfId="0" applyFill="1" applyBorder="1"/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/>
    <xf numFmtId="0" fontId="1" fillId="3" borderId="3" xfId="0" applyFont="1" applyFill="1" applyBorder="1" applyAlignment="1">
      <alignment horizontal="left"/>
    </xf>
    <xf numFmtId="0" fontId="3" fillId="3" borderId="3" xfId="0" applyFont="1" applyFill="1" applyBorder="1"/>
    <xf numFmtId="0" fontId="0" fillId="3" borderId="3" xfId="0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0" fillId="3" borderId="3" xfId="0" applyFill="1" applyBorder="1"/>
    <xf numFmtId="0" fontId="2" fillId="3" borderId="0" xfId="0" applyFont="1" applyFill="1"/>
    <xf numFmtId="1" fontId="1" fillId="3" borderId="2" xfId="0" applyNumberFormat="1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49" fontId="1" fillId="3" borderId="2" xfId="0" applyNumberFormat="1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right" vertical="top"/>
    </xf>
    <xf numFmtId="1" fontId="2" fillId="3" borderId="1" xfId="0" applyNumberFormat="1" applyFont="1" applyFill="1" applyBorder="1"/>
    <xf numFmtId="2" fontId="2" fillId="3" borderId="1" xfId="0" applyNumberFormat="1" applyFont="1" applyFill="1" applyBorder="1"/>
    <xf numFmtId="1" fontId="3" fillId="3" borderId="1" xfId="0" applyNumberFormat="1" applyFont="1" applyFill="1" applyBorder="1"/>
    <xf numFmtId="0" fontId="7" fillId="3" borderId="1" xfId="0" applyFont="1" applyFill="1" applyBorder="1"/>
    <xf numFmtId="1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1" fontId="0" fillId="3" borderId="0" xfId="0" applyNumberForma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0" borderId="1" xfId="0" applyBorder="1"/>
    <xf numFmtId="49" fontId="1" fillId="0" borderId="1" xfId="0" applyNumberFormat="1" applyFont="1" applyBorder="1" applyAlignment="1">
      <alignment horizontal="right" vertical="top"/>
    </xf>
    <xf numFmtId="49" fontId="2" fillId="3" borderId="1" xfId="0" applyNumberFormat="1" applyFont="1" applyFill="1" applyBorder="1"/>
    <xf numFmtId="49" fontId="0" fillId="3" borderId="0" xfId="0" applyNumberFormat="1" applyFill="1"/>
    <xf numFmtId="49" fontId="3" fillId="3" borderId="1" xfId="0" applyNumberFormat="1" applyFont="1" applyFill="1" applyBorder="1" applyAlignment="1">
      <alignment horizontal="center"/>
    </xf>
    <xf numFmtId="49" fontId="5" fillId="3" borderId="0" xfId="0" applyNumberFormat="1" applyFont="1" applyFill="1"/>
    <xf numFmtId="49" fontId="3" fillId="3" borderId="1" xfId="0" applyNumberFormat="1" applyFont="1" applyFill="1" applyBorder="1"/>
    <xf numFmtId="49" fontId="3" fillId="3" borderId="2" xfId="0" applyNumberFormat="1" applyFont="1" applyFill="1" applyBorder="1"/>
    <xf numFmtId="49" fontId="0" fillId="3" borderId="5" xfId="0" applyNumberFormat="1" applyFill="1" applyBorder="1"/>
    <xf numFmtId="49" fontId="3" fillId="3" borderId="3" xfId="0" applyNumberFormat="1" applyFont="1" applyFill="1" applyBorder="1"/>
    <xf numFmtId="49" fontId="0" fillId="3" borderId="1" xfId="0" applyNumberFormat="1" applyFill="1" applyBorder="1"/>
    <xf numFmtId="49" fontId="1" fillId="3" borderId="2" xfId="0" applyNumberFormat="1" applyFont="1" applyFill="1" applyBorder="1" applyAlignment="1">
      <alignment horizontal="right" vertical="top"/>
    </xf>
    <xf numFmtId="49" fontId="2" fillId="3" borderId="0" xfId="0" applyNumberFormat="1" applyFont="1" applyFill="1"/>
    <xf numFmtId="49" fontId="2" fillId="4" borderId="0" xfId="0" applyNumberFormat="1" applyFont="1" applyFill="1" applyAlignment="1">
      <alignment horizontal="left"/>
    </xf>
    <xf numFmtId="49" fontId="2" fillId="0" borderId="1" xfId="0" applyNumberFormat="1" applyFont="1" applyBorder="1"/>
    <xf numFmtId="49" fontId="2" fillId="0" borderId="0" xfId="0" applyNumberFormat="1" applyFont="1"/>
    <xf numFmtId="2" fontId="1" fillId="0" borderId="1" xfId="0" applyNumberFormat="1" applyFont="1" applyBorder="1" applyAlignment="1">
      <alignment horizontal="right" vertical="top"/>
    </xf>
    <xf numFmtId="2" fontId="0" fillId="3" borderId="0" xfId="0" applyNumberFormat="1" applyFill="1"/>
    <xf numFmtId="2" fontId="0" fillId="3" borderId="1" xfId="0" applyNumberFormat="1" applyFill="1" applyBorder="1"/>
    <xf numFmtId="2" fontId="3" fillId="3" borderId="1" xfId="0" applyNumberFormat="1" applyFont="1" applyFill="1" applyBorder="1" applyAlignment="1">
      <alignment horizontal="center"/>
    </xf>
    <xf numFmtId="2" fontId="5" fillId="3" borderId="0" xfId="0" applyNumberFormat="1" applyFont="1" applyFill="1"/>
    <xf numFmtId="2" fontId="3" fillId="3" borderId="1" xfId="0" applyNumberFormat="1" applyFont="1" applyFill="1" applyBorder="1"/>
    <xf numFmtId="2" fontId="3" fillId="3" borderId="2" xfId="0" applyNumberFormat="1" applyFont="1" applyFill="1" applyBorder="1"/>
    <xf numFmtId="2" fontId="0" fillId="3" borderId="5" xfId="0" applyNumberFormat="1" applyFill="1" applyBorder="1"/>
    <xf numFmtId="2" fontId="2" fillId="3" borderId="3" xfId="0" applyNumberFormat="1" applyFont="1" applyFill="1" applyBorder="1"/>
    <xf numFmtId="2" fontId="1" fillId="3" borderId="2" xfId="0" applyNumberFormat="1" applyFont="1" applyFill="1" applyBorder="1" applyAlignment="1">
      <alignment horizontal="right" vertical="top"/>
    </xf>
    <xf numFmtId="2" fontId="2" fillId="3" borderId="0" xfId="0" applyNumberFormat="1" applyFont="1" applyFill="1"/>
    <xf numFmtId="2" fontId="2" fillId="4" borderId="0" xfId="0" applyNumberFormat="1" applyFont="1" applyFill="1" applyAlignment="1">
      <alignment horizontal="left"/>
    </xf>
    <xf numFmtId="2" fontId="2" fillId="0" borderId="1" xfId="0" applyNumberFormat="1" applyFont="1" applyBorder="1"/>
    <xf numFmtId="2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793"/>
  <sheetViews>
    <sheetView tabSelected="1" topLeftCell="G1788" workbookViewId="0">
      <selection activeCell="T1637" sqref="T1637:T1793"/>
    </sheetView>
  </sheetViews>
  <sheetFormatPr defaultRowHeight="15" x14ac:dyDescent="0.25"/>
  <cols>
    <col min="1" max="1" width="31.85546875" style="16" bestFit="1" customWidth="1"/>
    <col min="2" max="2" width="16.7109375" style="16" bestFit="1" customWidth="1"/>
    <col min="3" max="3" width="13.5703125" style="17" bestFit="1" customWidth="1"/>
    <col min="4" max="4" width="11.42578125" style="17" customWidth="1"/>
    <col min="5" max="5" width="27.28515625" style="17" bestFit="1" customWidth="1"/>
    <col min="6" max="6" width="41.28515625" style="16" bestFit="1" customWidth="1"/>
    <col min="7" max="7" width="15" style="17" bestFit="1" customWidth="1"/>
    <col min="8" max="8" width="9.140625" style="16" customWidth="1"/>
    <col min="9" max="9" width="59.85546875" style="17" customWidth="1"/>
    <col min="10" max="11" width="9.140625" style="17" customWidth="1"/>
    <col min="12" max="12" width="14.42578125" style="17" customWidth="1"/>
    <col min="13" max="13" width="9.140625" style="17" customWidth="1"/>
    <col min="14" max="14" width="9.140625" style="88" customWidth="1"/>
    <col min="15" max="16" width="9.140625" style="17" customWidth="1"/>
    <col min="17" max="18" width="9.140625" style="102" customWidth="1"/>
    <col min="19" max="19" width="9.140625" style="17"/>
    <col min="21" max="21" width="12.140625" bestFit="1" customWidth="1"/>
  </cols>
  <sheetData>
    <row r="1" spans="1:19" customFormat="1" x14ac:dyDescent="0.25">
      <c r="A1" s="9" t="s">
        <v>38</v>
      </c>
      <c r="B1" s="62" t="s">
        <v>0</v>
      </c>
      <c r="C1" s="63" t="s">
        <v>1</v>
      </c>
      <c r="D1" s="63" t="s">
        <v>2</v>
      </c>
      <c r="E1" s="63" t="s">
        <v>3</v>
      </c>
      <c r="F1" s="7" t="s">
        <v>4</v>
      </c>
      <c r="G1" s="63" t="s">
        <v>5</v>
      </c>
      <c r="H1" s="64" t="s">
        <v>6</v>
      </c>
      <c r="I1" s="63" t="s">
        <v>7</v>
      </c>
      <c r="J1" s="63" t="s">
        <v>8</v>
      </c>
      <c r="K1" s="63" t="s">
        <v>9</v>
      </c>
      <c r="L1" s="63" t="s">
        <v>10</v>
      </c>
      <c r="M1" s="63" t="s">
        <v>11</v>
      </c>
      <c r="N1" s="74" t="s">
        <v>12</v>
      </c>
      <c r="O1" s="65" t="s">
        <v>13</v>
      </c>
      <c r="P1" s="65" t="s">
        <v>14</v>
      </c>
      <c r="Q1" s="89" t="s">
        <v>15</v>
      </c>
      <c r="R1" s="89" t="s">
        <v>15</v>
      </c>
      <c r="S1" s="65" t="s">
        <v>16</v>
      </c>
    </row>
    <row r="2" spans="1:19" s="22" customFormat="1" x14ac:dyDescent="0.25">
      <c r="A2" s="20" t="s">
        <v>10</v>
      </c>
      <c r="B2" s="23">
        <v>5401132508788</v>
      </c>
      <c r="C2" s="24" t="s">
        <v>17</v>
      </c>
      <c r="D2" s="24" t="s">
        <v>18</v>
      </c>
      <c r="E2" s="24" t="s">
        <v>19</v>
      </c>
      <c r="F2" s="25" t="s">
        <v>20</v>
      </c>
      <c r="G2" s="24" t="s">
        <v>21</v>
      </c>
      <c r="H2" s="25">
        <v>30</v>
      </c>
      <c r="I2" s="24" t="str">
        <f>C2&amp;"/"&amp;D2&amp;"/"&amp;F2&amp;"/"&amp;H2</f>
        <v>LEVIS/APPARELS/A1852/30</v>
      </c>
      <c r="J2" s="24">
        <v>62034200</v>
      </c>
      <c r="K2" s="24" t="s">
        <v>22</v>
      </c>
      <c r="L2" s="24" t="s">
        <v>23</v>
      </c>
      <c r="M2" s="24" t="s">
        <v>24</v>
      </c>
      <c r="N2" s="75">
        <v>12</v>
      </c>
      <c r="O2" s="24">
        <v>4599</v>
      </c>
      <c r="P2" s="24">
        <v>4599</v>
      </c>
      <c r="Q2" s="59">
        <v>2299.5</v>
      </c>
      <c r="R2" s="59">
        <v>2299.5</v>
      </c>
      <c r="S2" s="24">
        <v>1</v>
      </c>
    </row>
    <row r="3" spans="1:19" s="22" customFormat="1" x14ac:dyDescent="0.25">
      <c r="A3" s="20" t="s">
        <v>95</v>
      </c>
      <c r="B3" s="23">
        <v>5401132062105</v>
      </c>
      <c r="C3" s="24" t="s">
        <v>17</v>
      </c>
      <c r="D3" s="24" t="s">
        <v>18</v>
      </c>
      <c r="E3" s="24" t="s">
        <v>19</v>
      </c>
      <c r="F3" s="25" t="s">
        <v>20</v>
      </c>
      <c r="G3" s="24" t="s">
        <v>21</v>
      </c>
      <c r="H3" s="25">
        <v>32</v>
      </c>
      <c r="I3" s="24" t="str">
        <f>C3&amp;"/"&amp;D3&amp;"/"&amp;F3&amp;"/"&amp;H3</f>
        <v>LEVIS/APPARELS/A1852/32</v>
      </c>
      <c r="J3" s="24">
        <v>62034200</v>
      </c>
      <c r="K3" s="24" t="s">
        <v>22</v>
      </c>
      <c r="L3" s="24" t="s">
        <v>23</v>
      </c>
      <c r="M3" s="24" t="s">
        <v>24</v>
      </c>
      <c r="N3" s="75">
        <v>12</v>
      </c>
      <c r="O3" s="24">
        <v>4599</v>
      </c>
      <c r="P3" s="24">
        <v>4599</v>
      </c>
      <c r="Q3" s="59">
        <v>2299.5</v>
      </c>
      <c r="R3" s="59">
        <v>2299.5</v>
      </c>
      <c r="S3" s="24">
        <v>2</v>
      </c>
    </row>
    <row r="4" spans="1:19" s="22" customFormat="1" x14ac:dyDescent="0.25">
      <c r="A4" s="20"/>
      <c r="B4" s="23">
        <v>5401132513713</v>
      </c>
      <c r="C4" s="24" t="s">
        <v>17</v>
      </c>
      <c r="D4" s="24" t="s">
        <v>18</v>
      </c>
      <c r="E4" s="24" t="s">
        <v>19</v>
      </c>
      <c r="F4" s="25" t="s">
        <v>25</v>
      </c>
      <c r="G4" s="24" t="s">
        <v>26</v>
      </c>
      <c r="H4" s="25">
        <v>32</v>
      </c>
      <c r="I4" s="24" t="str">
        <f>C4&amp;"/"&amp;D4&amp;"/"&amp;F4&amp;"/"&amp;H4</f>
        <v>LEVIS/APPARELS/A1808/32</v>
      </c>
      <c r="J4" s="24">
        <v>62034200</v>
      </c>
      <c r="K4" s="24" t="s">
        <v>22</v>
      </c>
      <c r="L4" s="24" t="s">
        <v>23</v>
      </c>
      <c r="M4" s="24" t="s">
        <v>24</v>
      </c>
      <c r="N4" s="75">
        <v>12</v>
      </c>
      <c r="O4" s="24">
        <v>4599</v>
      </c>
      <c r="P4" s="24">
        <v>4599</v>
      </c>
      <c r="Q4" s="59">
        <v>2299.5</v>
      </c>
      <c r="R4" s="59">
        <v>2299.5</v>
      </c>
      <c r="S4" s="24">
        <v>1</v>
      </c>
    </row>
    <row r="5" spans="1:19" s="22" customFormat="1" x14ac:dyDescent="0.25">
      <c r="A5" s="20" t="s">
        <v>39</v>
      </c>
      <c r="B5" s="23">
        <v>5401172062082</v>
      </c>
      <c r="C5" s="24" t="s">
        <v>17</v>
      </c>
      <c r="D5" s="24" t="s">
        <v>18</v>
      </c>
      <c r="E5" s="24" t="s">
        <v>19</v>
      </c>
      <c r="F5" s="25" t="s">
        <v>27</v>
      </c>
      <c r="G5" s="24" t="s">
        <v>28</v>
      </c>
      <c r="H5" s="25">
        <v>32</v>
      </c>
      <c r="I5" s="24" t="str">
        <f>C5&amp;"/"&amp;D5&amp;"/"&amp;F5&amp;"/"&amp;H5</f>
        <v>LEVIS/APPARELS/A1880/32</v>
      </c>
      <c r="J5" s="24">
        <v>62034200</v>
      </c>
      <c r="K5" s="24" t="s">
        <v>22</v>
      </c>
      <c r="L5" s="24" t="s">
        <v>23</v>
      </c>
      <c r="M5" s="24" t="s">
        <v>24</v>
      </c>
      <c r="N5" s="75">
        <v>12</v>
      </c>
      <c r="O5" s="24">
        <v>4299</v>
      </c>
      <c r="P5" s="24">
        <v>4299</v>
      </c>
      <c r="Q5" s="59">
        <v>2149.5</v>
      </c>
      <c r="R5" s="59">
        <v>2149.5</v>
      </c>
      <c r="S5" s="24">
        <v>2</v>
      </c>
    </row>
    <row r="6" spans="1:19" s="22" customFormat="1" x14ac:dyDescent="0.25">
      <c r="A6" s="20" t="s">
        <v>96</v>
      </c>
      <c r="B6" s="23">
        <v>5401132508726</v>
      </c>
      <c r="C6" s="24" t="s">
        <v>17</v>
      </c>
      <c r="D6" s="24" t="s">
        <v>18</v>
      </c>
      <c r="E6" s="24" t="s">
        <v>19</v>
      </c>
      <c r="F6" s="25" t="s">
        <v>27</v>
      </c>
      <c r="G6" s="24" t="s">
        <v>28</v>
      </c>
      <c r="H6" s="25">
        <v>34</v>
      </c>
      <c r="I6" s="24" t="str">
        <f>C6&amp;"/"&amp;D6&amp;"/"&amp;F6&amp;"/"&amp;H6</f>
        <v>LEVIS/APPARELS/A1880/34</v>
      </c>
      <c r="J6" s="24">
        <v>62034200</v>
      </c>
      <c r="K6" s="24" t="s">
        <v>22</v>
      </c>
      <c r="L6" s="24" t="s">
        <v>23</v>
      </c>
      <c r="M6" s="24" t="s">
        <v>24</v>
      </c>
      <c r="N6" s="75">
        <v>12</v>
      </c>
      <c r="O6" s="24">
        <v>4299</v>
      </c>
      <c r="P6" s="24">
        <v>4299</v>
      </c>
      <c r="Q6" s="59">
        <v>2149.5</v>
      </c>
      <c r="R6" s="59">
        <v>2149.5</v>
      </c>
      <c r="S6" s="24">
        <v>2</v>
      </c>
    </row>
    <row r="7" spans="1:19" s="22" customFormat="1" x14ac:dyDescent="0.25">
      <c r="A7" s="20"/>
      <c r="B7" s="23">
        <v>5401132403328</v>
      </c>
      <c r="C7" s="24" t="s">
        <v>17</v>
      </c>
      <c r="D7" s="24" t="s">
        <v>18</v>
      </c>
      <c r="E7" s="24" t="s">
        <v>19</v>
      </c>
      <c r="F7" s="25" t="s">
        <v>29</v>
      </c>
      <c r="G7" s="24" t="s">
        <v>30</v>
      </c>
      <c r="H7" s="25">
        <v>30</v>
      </c>
      <c r="I7" s="24" t="str">
        <f>C7&amp;"/"&amp;D7&amp;"/"&amp;F7&amp;"/"&amp;H7</f>
        <v>LEVIS/APPARELS/A1928/30</v>
      </c>
      <c r="J7" s="24">
        <v>62034200</v>
      </c>
      <c r="K7" s="24" t="s">
        <v>22</v>
      </c>
      <c r="L7" s="24" t="s">
        <v>23</v>
      </c>
      <c r="M7" s="24" t="s">
        <v>24</v>
      </c>
      <c r="N7" s="75">
        <v>12</v>
      </c>
      <c r="O7" s="24">
        <v>4299</v>
      </c>
      <c r="P7" s="24">
        <v>4299</v>
      </c>
      <c r="Q7" s="59">
        <v>2149.5</v>
      </c>
      <c r="R7" s="59">
        <v>2149.5</v>
      </c>
      <c r="S7" s="24">
        <v>2</v>
      </c>
    </row>
    <row r="8" spans="1:19" s="22" customFormat="1" x14ac:dyDescent="0.25">
      <c r="A8" s="20" t="s">
        <v>235</v>
      </c>
      <c r="B8" s="23">
        <v>5401152061498</v>
      </c>
      <c r="C8" s="24" t="s">
        <v>17</v>
      </c>
      <c r="D8" s="24" t="s">
        <v>18</v>
      </c>
      <c r="E8" s="24" t="s">
        <v>19</v>
      </c>
      <c r="F8" s="25" t="s">
        <v>29</v>
      </c>
      <c r="G8" s="24" t="s">
        <v>30</v>
      </c>
      <c r="H8" s="25">
        <v>32</v>
      </c>
      <c r="I8" s="24" t="str">
        <f>C8&amp;"/"&amp;D8&amp;"/"&amp;F8&amp;"/"&amp;H8</f>
        <v>LEVIS/APPARELS/A1928/32</v>
      </c>
      <c r="J8" s="24">
        <v>62034200</v>
      </c>
      <c r="K8" s="24" t="s">
        <v>22</v>
      </c>
      <c r="L8" s="24" t="s">
        <v>23</v>
      </c>
      <c r="M8" s="24" t="s">
        <v>24</v>
      </c>
      <c r="N8" s="75">
        <v>12</v>
      </c>
      <c r="O8" s="24">
        <v>4299</v>
      </c>
      <c r="P8" s="24">
        <v>4299</v>
      </c>
      <c r="Q8" s="59">
        <v>2149.5</v>
      </c>
      <c r="R8" s="59">
        <v>2149.5</v>
      </c>
      <c r="S8" s="24">
        <v>2</v>
      </c>
    </row>
    <row r="9" spans="1:19" s="22" customFormat="1" x14ac:dyDescent="0.25">
      <c r="A9" s="20"/>
      <c r="B9" s="23">
        <v>5401132397863</v>
      </c>
      <c r="C9" s="24" t="s">
        <v>17</v>
      </c>
      <c r="D9" s="24" t="s">
        <v>18</v>
      </c>
      <c r="E9" s="24" t="s">
        <v>19</v>
      </c>
      <c r="F9" s="25" t="s">
        <v>31</v>
      </c>
      <c r="G9" s="24" t="s">
        <v>26</v>
      </c>
      <c r="H9" s="25">
        <v>30</v>
      </c>
      <c r="I9" s="24" t="str">
        <f>C9&amp;"/"&amp;D9&amp;"/"&amp;F9&amp;"/"&amp;H9</f>
        <v>LEVIS/APPARELS/A0069/30</v>
      </c>
      <c r="J9" s="24">
        <v>62034200</v>
      </c>
      <c r="K9" s="24" t="s">
        <v>22</v>
      </c>
      <c r="L9" s="24" t="s">
        <v>23</v>
      </c>
      <c r="M9" s="24" t="s">
        <v>24</v>
      </c>
      <c r="N9" s="75">
        <v>12</v>
      </c>
      <c r="O9" s="24">
        <v>3199</v>
      </c>
      <c r="P9" s="24">
        <v>3199</v>
      </c>
      <c r="Q9" s="59">
        <v>1599.5</v>
      </c>
      <c r="R9" s="59">
        <v>1599.5</v>
      </c>
      <c r="S9" s="24">
        <v>1</v>
      </c>
    </row>
    <row r="10" spans="1:19" s="22" customFormat="1" x14ac:dyDescent="0.25">
      <c r="A10" s="20"/>
      <c r="B10" s="23">
        <v>5401132397719</v>
      </c>
      <c r="C10" s="24" t="s">
        <v>17</v>
      </c>
      <c r="D10" s="24" t="s">
        <v>18</v>
      </c>
      <c r="E10" s="24" t="s">
        <v>19</v>
      </c>
      <c r="F10" s="25" t="s">
        <v>31</v>
      </c>
      <c r="G10" s="24" t="s">
        <v>26</v>
      </c>
      <c r="H10" s="25">
        <v>32</v>
      </c>
      <c r="I10" s="24" t="str">
        <f>C10&amp;"/"&amp;D10&amp;"/"&amp;F10&amp;"/"&amp;H10</f>
        <v>LEVIS/APPARELS/A0069/32</v>
      </c>
      <c r="J10" s="24">
        <v>62034200</v>
      </c>
      <c r="K10" s="24" t="s">
        <v>22</v>
      </c>
      <c r="L10" s="24" t="s">
        <v>23</v>
      </c>
      <c r="M10" s="24" t="s">
        <v>24</v>
      </c>
      <c r="N10" s="75">
        <v>12</v>
      </c>
      <c r="O10" s="24">
        <v>3199</v>
      </c>
      <c r="P10" s="24">
        <v>3199</v>
      </c>
      <c r="Q10" s="59">
        <v>1599.5</v>
      </c>
      <c r="R10" s="59">
        <v>1599.5</v>
      </c>
      <c r="S10" s="24">
        <v>1</v>
      </c>
    </row>
    <row r="11" spans="1:19" s="22" customFormat="1" x14ac:dyDescent="0.25">
      <c r="A11" s="20"/>
      <c r="B11" s="23">
        <v>5401132397726</v>
      </c>
      <c r="C11" s="24" t="s">
        <v>17</v>
      </c>
      <c r="D11" s="24" t="s">
        <v>18</v>
      </c>
      <c r="E11" s="24" t="s">
        <v>19</v>
      </c>
      <c r="F11" s="25" t="s">
        <v>31</v>
      </c>
      <c r="G11" s="24" t="s">
        <v>26</v>
      </c>
      <c r="H11" s="25">
        <v>34</v>
      </c>
      <c r="I11" s="24" t="str">
        <f>C11&amp;"/"&amp;D11&amp;"/"&amp;F11&amp;"/"&amp;H11</f>
        <v>LEVIS/APPARELS/A0069/34</v>
      </c>
      <c r="J11" s="24">
        <v>62034200</v>
      </c>
      <c r="K11" s="24" t="s">
        <v>22</v>
      </c>
      <c r="L11" s="24" t="s">
        <v>23</v>
      </c>
      <c r="M11" s="24" t="s">
        <v>24</v>
      </c>
      <c r="N11" s="75">
        <v>12</v>
      </c>
      <c r="O11" s="24">
        <v>3199</v>
      </c>
      <c r="P11" s="24">
        <v>3199</v>
      </c>
      <c r="Q11" s="59">
        <v>1599.5</v>
      </c>
      <c r="R11" s="59">
        <v>1599.5</v>
      </c>
      <c r="S11" s="24">
        <v>2</v>
      </c>
    </row>
    <row r="12" spans="1:19" s="22" customFormat="1" x14ac:dyDescent="0.25">
      <c r="A12" s="20"/>
      <c r="B12" s="23">
        <v>5401132406206</v>
      </c>
      <c r="C12" s="24" t="s">
        <v>17</v>
      </c>
      <c r="D12" s="24" t="s">
        <v>18</v>
      </c>
      <c r="E12" s="24" t="s">
        <v>19</v>
      </c>
      <c r="F12" s="25" t="s">
        <v>32</v>
      </c>
      <c r="G12" s="24" t="s">
        <v>33</v>
      </c>
      <c r="H12" s="25">
        <v>30</v>
      </c>
      <c r="I12" s="24" t="str">
        <f>C12&amp;"/"&amp;D12&amp;"/"&amp;F12&amp;"/"&amp;H12</f>
        <v>LEVIS/APPARELS/A1862/30</v>
      </c>
      <c r="J12" s="24">
        <v>62034200</v>
      </c>
      <c r="K12" s="24" t="s">
        <v>22</v>
      </c>
      <c r="L12" s="24" t="s">
        <v>23</v>
      </c>
      <c r="M12" s="24" t="s">
        <v>24</v>
      </c>
      <c r="N12" s="75">
        <v>12</v>
      </c>
      <c r="O12" s="24">
        <v>3999</v>
      </c>
      <c r="P12" s="24">
        <v>3999</v>
      </c>
      <c r="Q12" s="59">
        <v>1999.5</v>
      </c>
      <c r="R12" s="59">
        <v>1999.5</v>
      </c>
      <c r="S12" s="24">
        <v>2</v>
      </c>
    </row>
    <row r="13" spans="1:19" s="22" customFormat="1" x14ac:dyDescent="0.25">
      <c r="A13" s="20"/>
      <c r="B13" s="23">
        <v>5401132406213</v>
      </c>
      <c r="C13" s="24" t="s">
        <v>17</v>
      </c>
      <c r="D13" s="24" t="s">
        <v>18</v>
      </c>
      <c r="E13" s="24" t="s">
        <v>19</v>
      </c>
      <c r="F13" s="25" t="s">
        <v>32</v>
      </c>
      <c r="G13" s="24" t="s">
        <v>33</v>
      </c>
      <c r="H13" s="25">
        <v>34</v>
      </c>
      <c r="I13" s="24" t="str">
        <f>C13&amp;"/"&amp;D13&amp;"/"&amp;F13&amp;"/"&amp;H13</f>
        <v>LEVIS/APPARELS/A1862/34</v>
      </c>
      <c r="J13" s="24">
        <v>62034200</v>
      </c>
      <c r="K13" s="24" t="s">
        <v>22</v>
      </c>
      <c r="L13" s="24" t="s">
        <v>23</v>
      </c>
      <c r="M13" s="24" t="s">
        <v>24</v>
      </c>
      <c r="N13" s="75">
        <v>12</v>
      </c>
      <c r="O13" s="24">
        <v>3999</v>
      </c>
      <c r="P13" s="24">
        <v>3999</v>
      </c>
      <c r="Q13" s="59">
        <v>1999.5</v>
      </c>
      <c r="R13" s="59">
        <v>1999.5</v>
      </c>
      <c r="S13" s="24">
        <v>2</v>
      </c>
    </row>
    <row r="14" spans="1:19" s="22" customFormat="1" x14ac:dyDescent="0.25">
      <c r="A14" s="20"/>
      <c r="B14" s="23">
        <v>5401132403335</v>
      </c>
      <c r="C14" s="24" t="s">
        <v>17</v>
      </c>
      <c r="D14" s="24" t="s">
        <v>18</v>
      </c>
      <c r="E14" s="24" t="s">
        <v>19</v>
      </c>
      <c r="F14" s="25" t="s">
        <v>29</v>
      </c>
      <c r="G14" s="24" t="s">
        <v>21</v>
      </c>
      <c r="H14" s="25">
        <v>34</v>
      </c>
      <c r="I14" s="24" t="str">
        <f>C14&amp;"/"&amp;D14&amp;"/"&amp;F14&amp;"/"&amp;H14</f>
        <v>LEVIS/APPARELS/A1928/34</v>
      </c>
      <c r="J14" s="24">
        <v>62034200</v>
      </c>
      <c r="K14" s="24" t="s">
        <v>22</v>
      </c>
      <c r="L14" s="24" t="s">
        <v>23</v>
      </c>
      <c r="M14" s="24" t="s">
        <v>24</v>
      </c>
      <c r="N14" s="75">
        <v>12</v>
      </c>
      <c r="O14" s="24">
        <v>4299</v>
      </c>
      <c r="P14" s="24">
        <v>4299</v>
      </c>
      <c r="Q14" s="59">
        <v>2149.5</v>
      </c>
      <c r="R14" s="59">
        <v>2149.5</v>
      </c>
      <c r="S14" s="24">
        <v>2</v>
      </c>
    </row>
    <row r="15" spans="1:19" s="22" customFormat="1" x14ac:dyDescent="0.25">
      <c r="A15" s="20"/>
      <c r="B15" s="23">
        <v>5401132403342</v>
      </c>
      <c r="C15" s="24" t="s">
        <v>17</v>
      </c>
      <c r="D15" s="24" t="s">
        <v>18</v>
      </c>
      <c r="E15" s="24" t="s">
        <v>19</v>
      </c>
      <c r="F15" s="25" t="s">
        <v>29</v>
      </c>
      <c r="G15" s="24" t="s">
        <v>21</v>
      </c>
      <c r="H15" s="25">
        <v>36</v>
      </c>
      <c r="I15" s="24" t="str">
        <f>C15&amp;"/"&amp;D15&amp;"/"&amp;F15&amp;"/"&amp;H15</f>
        <v>LEVIS/APPARELS/A1928/36</v>
      </c>
      <c r="J15" s="24">
        <v>62034200</v>
      </c>
      <c r="K15" s="24" t="s">
        <v>22</v>
      </c>
      <c r="L15" s="24" t="s">
        <v>23</v>
      </c>
      <c r="M15" s="24" t="s">
        <v>24</v>
      </c>
      <c r="N15" s="75">
        <v>12</v>
      </c>
      <c r="O15" s="24">
        <v>4299</v>
      </c>
      <c r="P15" s="24">
        <v>4299</v>
      </c>
      <c r="Q15" s="59">
        <v>2149.5</v>
      </c>
      <c r="R15" s="59">
        <v>2149.5</v>
      </c>
      <c r="S15" s="24">
        <v>1</v>
      </c>
    </row>
    <row r="16" spans="1:19" s="22" customFormat="1" x14ac:dyDescent="0.25">
      <c r="A16" s="20"/>
      <c r="B16" s="23">
        <v>5401132062082</v>
      </c>
      <c r="C16" s="24" t="s">
        <v>17</v>
      </c>
      <c r="D16" s="24" t="s">
        <v>18</v>
      </c>
      <c r="E16" s="24" t="s">
        <v>19</v>
      </c>
      <c r="F16" s="25" t="s">
        <v>27</v>
      </c>
      <c r="G16" s="24" t="s">
        <v>28</v>
      </c>
      <c r="H16" s="25">
        <v>32</v>
      </c>
      <c r="I16" s="24" t="str">
        <f>C16&amp;"/"&amp;D16&amp;"/"&amp;F16&amp;"/"&amp;H16</f>
        <v>LEVIS/APPARELS/A1880/32</v>
      </c>
      <c r="J16" s="24">
        <v>62034200</v>
      </c>
      <c r="K16" s="24" t="s">
        <v>22</v>
      </c>
      <c r="L16" s="24" t="s">
        <v>23</v>
      </c>
      <c r="M16" s="24" t="s">
        <v>24</v>
      </c>
      <c r="N16" s="75">
        <v>12</v>
      </c>
      <c r="O16" s="24">
        <v>4299</v>
      </c>
      <c r="P16" s="24">
        <v>4299</v>
      </c>
      <c r="Q16" s="59">
        <v>2149.5</v>
      </c>
      <c r="R16" s="59">
        <v>2149.5</v>
      </c>
      <c r="S16" s="24">
        <v>1</v>
      </c>
    </row>
    <row r="17" spans="1:19" s="22" customFormat="1" x14ac:dyDescent="0.25">
      <c r="A17" s="20"/>
      <c r="B17" s="23">
        <v>5401132421452</v>
      </c>
      <c r="C17" s="24" t="s">
        <v>17</v>
      </c>
      <c r="D17" s="24" t="s">
        <v>18</v>
      </c>
      <c r="E17" s="24" t="s">
        <v>19</v>
      </c>
      <c r="F17" s="25" t="s">
        <v>34</v>
      </c>
      <c r="G17" s="24" t="s">
        <v>28</v>
      </c>
      <c r="H17" s="25">
        <v>30</v>
      </c>
      <c r="I17" s="24" t="str">
        <f>C17&amp;"/"&amp;D17&amp;"/"&amp;F17&amp;"/"&amp;H17</f>
        <v>LEVIS/APPARELS/A1878/30</v>
      </c>
      <c r="J17" s="24">
        <v>62034200</v>
      </c>
      <c r="K17" s="24" t="s">
        <v>22</v>
      </c>
      <c r="L17" s="24" t="s">
        <v>23</v>
      </c>
      <c r="M17" s="24" t="s">
        <v>24</v>
      </c>
      <c r="N17" s="75">
        <v>12</v>
      </c>
      <c r="O17" s="24">
        <v>4299</v>
      </c>
      <c r="P17" s="24">
        <v>4299</v>
      </c>
      <c r="Q17" s="59">
        <v>2149.5</v>
      </c>
      <c r="R17" s="59">
        <v>2149.5</v>
      </c>
      <c r="S17" s="24">
        <v>2</v>
      </c>
    </row>
    <row r="18" spans="1:19" s="22" customFormat="1" x14ac:dyDescent="0.25">
      <c r="A18" s="20"/>
      <c r="B18" s="23">
        <v>5401132066196</v>
      </c>
      <c r="C18" s="24" t="s">
        <v>17</v>
      </c>
      <c r="D18" s="24" t="s">
        <v>18</v>
      </c>
      <c r="E18" s="24" t="s">
        <v>19</v>
      </c>
      <c r="F18" s="25" t="s">
        <v>34</v>
      </c>
      <c r="G18" s="24" t="s">
        <v>28</v>
      </c>
      <c r="H18" s="25">
        <v>32</v>
      </c>
      <c r="I18" s="24" t="str">
        <f>C18&amp;"/"&amp;D18&amp;"/"&amp;F18&amp;"/"&amp;H18</f>
        <v>LEVIS/APPARELS/A1878/32</v>
      </c>
      <c r="J18" s="24">
        <v>62034200</v>
      </c>
      <c r="K18" s="24" t="s">
        <v>22</v>
      </c>
      <c r="L18" s="24" t="s">
        <v>23</v>
      </c>
      <c r="M18" s="24" t="s">
        <v>24</v>
      </c>
      <c r="N18" s="75">
        <v>12</v>
      </c>
      <c r="O18" s="24">
        <v>4299</v>
      </c>
      <c r="P18" s="24">
        <v>4299</v>
      </c>
      <c r="Q18" s="59">
        <v>2149.5</v>
      </c>
      <c r="R18" s="59">
        <v>2149.5</v>
      </c>
      <c r="S18" s="24">
        <v>1</v>
      </c>
    </row>
    <row r="19" spans="1:19" s="22" customFormat="1" x14ac:dyDescent="0.25">
      <c r="A19" s="20"/>
      <c r="B19" s="23">
        <v>5401132421469</v>
      </c>
      <c r="C19" s="24" t="s">
        <v>17</v>
      </c>
      <c r="D19" s="24" t="s">
        <v>18</v>
      </c>
      <c r="E19" s="24" t="s">
        <v>19</v>
      </c>
      <c r="F19" s="25" t="s">
        <v>34</v>
      </c>
      <c r="G19" s="24" t="s">
        <v>28</v>
      </c>
      <c r="H19" s="25">
        <v>34</v>
      </c>
      <c r="I19" s="24" t="str">
        <f>C19&amp;"/"&amp;D19&amp;"/"&amp;F19&amp;"/"&amp;H19</f>
        <v>LEVIS/APPARELS/A1878/34</v>
      </c>
      <c r="J19" s="24">
        <v>62034200</v>
      </c>
      <c r="K19" s="24" t="s">
        <v>22</v>
      </c>
      <c r="L19" s="24" t="s">
        <v>23</v>
      </c>
      <c r="M19" s="24" t="s">
        <v>24</v>
      </c>
      <c r="N19" s="75">
        <v>12</v>
      </c>
      <c r="O19" s="24">
        <v>4299</v>
      </c>
      <c r="P19" s="24">
        <v>4299</v>
      </c>
      <c r="Q19" s="59">
        <v>2149.5</v>
      </c>
      <c r="R19" s="59">
        <v>2149.5</v>
      </c>
      <c r="S19" s="24">
        <v>1</v>
      </c>
    </row>
    <row r="20" spans="1:19" s="22" customFormat="1" x14ac:dyDescent="0.25">
      <c r="A20" s="20"/>
      <c r="B20" s="23">
        <v>5401132397948</v>
      </c>
      <c r="C20" s="24" t="s">
        <v>17</v>
      </c>
      <c r="D20" s="24" t="s">
        <v>18</v>
      </c>
      <c r="E20" s="24" t="s">
        <v>19</v>
      </c>
      <c r="F20" s="25" t="s">
        <v>35</v>
      </c>
      <c r="G20" s="24" t="s">
        <v>36</v>
      </c>
      <c r="H20" s="25">
        <v>30</v>
      </c>
      <c r="I20" s="24" t="str">
        <f>C20&amp;"/"&amp;D20&amp;"/"&amp;F20&amp;"/"&amp;H20</f>
        <v>LEVIS/APPARELS/A0071/30</v>
      </c>
      <c r="J20" s="24">
        <v>62034200</v>
      </c>
      <c r="K20" s="24" t="s">
        <v>22</v>
      </c>
      <c r="L20" s="24" t="s">
        <v>23</v>
      </c>
      <c r="M20" s="24" t="s">
        <v>24</v>
      </c>
      <c r="N20" s="75">
        <v>12</v>
      </c>
      <c r="O20" s="24">
        <v>2999</v>
      </c>
      <c r="P20" s="24">
        <v>2999</v>
      </c>
      <c r="Q20" s="59">
        <v>1499.5</v>
      </c>
      <c r="R20" s="59">
        <v>1499.5</v>
      </c>
      <c r="S20" s="24">
        <v>3</v>
      </c>
    </row>
    <row r="21" spans="1:19" s="22" customFormat="1" x14ac:dyDescent="0.25">
      <c r="A21" s="20"/>
      <c r="B21" s="23">
        <v>5401132397955</v>
      </c>
      <c r="C21" s="24" t="s">
        <v>17</v>
      </c>
      <c r="D21" s="24" t="s">
        <v>18</v>
      </c>
      <c r="E21" s="24" t="s">
        <v>19</v>
      </c>
      <c r="F21" s="25" t="s">
        <v>35</v>
      </c>
      <c r="G21" s="24" t="s">
        <v>36</v>
      </c>
      <c r="H21" s="25">
        <v>32</v>
      </c>
      <c r="I21" s="24" t="str">
        <f>C21&amp;"/"&amp;D21&amp;"/"&amp;F21&amp;"/"&amp;H21</f>
        <v>LEVIS/APPARELS/A0071/32</v>
      </c>
      <c r="J21" s="24">
        <v>62034200</v>
      </c>
      <c r="K21" s="24" t="s">
        <v>22</v>
      </c>
      <c r="L21" s="24" t="s">
        <v>23</v>
      </c>
      <c r="M21" s="24" t="s">
        <v>24</v>
      </c>
      <c r="N21" s="75">
        <v>12</v>
      </c>
      <c r="O21" s="24">
        <v>2999</v>
      </c>
      <c r="P21" s="24">
        <v>2999</v>
      </c>
      <c r="Q21" s="59">
        <v>1499.5</v>
      </c>
      <c r="R21" s="59">
        <v>1499.5</v>
      </c>
      <c r="S21" s="24">
        <v>1</v>
      </c>
    </row>
    <row r="22" spans="1:19" s="22" customFormat="1" x14ac:dyDescent="0.25">
      <c r="A22" s="20"/>
      <c r="B22" s="23">
        <v>5401132345789</v>
      </c>
      <c r="C22" s="24" t="s">
        <v>17</v>
      </c>
      <c r="D22" s="24" t="s">
        <v>18</v>
      </c>
      <c r="E22" s="24" t="s">
        <v>19</v>
      </c>
      <c r="F22" s="25" t="s">
        <v>37</v>
      </c>
      <c r="G22" s="24" t="s">
        <v>33</v>
      </c>
      <c r="H22" s="25">
        <v>30</v>
      </c>
      <c r="I22" s="24" t="str">
        <f>C22&amp;"/"&amp;D22&amp;"/"&amp;F22&amp;"/"&amp;H22</f>
        <v>LEVIS/APPARELS/A1859/30</v>
      </c>
      <c r="J22" s="24">
        <v>62034200</v>
      </c>
      <c r="K22" s="24" t="s">
        <v>22</v>
      </c>
      <c r="L22" s="24" t="s">
        <v>23</v>
      </c>
      <c r="M22" s="24" t="s">
        <v>24</v>
      </c>
      <c r="N22" s="75">
        <v>12</v>
      </c>
      <c r="O22" s="24">
        <v>3599</v>
      </c>
      <c r="P22" s="24">
        <v>3599</v>
      </c>
      <c r="Q22" s="59">
        <v>1799.5</v>
      </c>
      <c r="R22" s="59">
        <v>1799.5</v>
      </c>
      <c r="S22" s="24">
        <v>1</v>
      </c>
    </row>
    <row r="23" spans="1:19" s="22" customFormat="1" x14ac:dyDescent="0.25">
      <c r="A23" s="20"/>
      <c r="B23" s="23">
        <v>5401132062068</v>
      </c>
      <c r="C23" s="24" t="s">
        <v>17</v>
      </c>
      <c r="D23" s="24" t="s">
        <v>18</v>
      </c>
      <c r="E23" s="24" t="s">
        <v>19</v>
      </c>
      <c r="F23" s="25" t="s">
        <v>37</v>
      </c>
      <c r="G23" s="24" t="s">
        <v>33</v>
      </c>
      <c r="H23" s="25">
        <v>32</v>
      </c>
      <c r="I23" s="24" t="str">
        <f>C23&amp;"/"&amp;D23&amp;"/"&amp;F23&amp;"/"&amp;H23</f>
        <v>LEVIS/APPARELS/A1859/32</v>
      </c>
      <c r="J23" s="24">
        <v>62034200</v>
      </c>
      <c r="K23" s="24" t="s">
        <v>22</v>
      </c>
      <c r="L23" s="24" t="s">
        <v>23</v>
      </c>
      <c r="M23" s="24" t="s">
        <v>24</v>
      </c>
      <c r="N23" s="75">
        <v>12</v>
      </c>
      <c r="O23" s="24">
        <v>3599</v>
      </c>
      <c r="P23" s="24">
        <v>3599</v>
      </c>
      <c r="Q23" s="59">
        <v>1799.5</v>
      </c>
      <c r="R23" s="59">
        <v>1799.5</v>
      </c>
      <c r="S23" s="24">
        <v>1</v>
      </c>
    </row>
    <row r="24" spans="1:19" s="22" customFormat="1" x14ac:dyDescent="0.25">
      <c r="A24" s="20"/>
      <c r="B24" s="23">
        <v>5401132345796</v>
      </c>
      <c r="C24" s="24" t="s">
        <v>17</v>
      </c>
      <c r="D24" s="24" t="s">
        <v>18</v>
      </c>
      <c r="E24" s="24" t="s">
        <v>19</v>
      </c>
      <c r="F24" s="25" t="s">
        <v>37</v>
      </c>
      <c r="G24" s="24" t="s">
        <v>33</v>
      </c>
      <c r="H24" s="25">
        <v>34</v>
      </c>
      <c r="I24" s="24" t="str">
        <f>C24&amp;"/"&amp;D24&amp;"/"&amp;F24&amp;"/"&amp;H24</f>
        <v>LEVIS/APPARELS/A1859/34</v>
      </c>
      <c r="J24" s="24">
        <v>62034200</v>
      </c>
      <c r="K24" s="24" t="s">
        <v>22</v>
      </c>
      <c r="L24" s="24" t="s">
        <v>23</v>
      </c>
      <c r="M24" s="24" t="s">
        <v>24</v>
      </c>
      <c r="N24" s="75">
        <v>12</v>
      </c>
      <c r="O24" s="24">
        <v>3599</v>
      </c>
      <c r="P24" s="24">
        <v>3599</v>
      </c>
      <c r="Q24" s="59">
        <v>1799.5</v>
      </c>
      <c r="R24" s="59">
        <v>1799.5</v>
      </c>
      <c r="S24" s="24">
        <v>1</v>
      </c>
    </row>
    <row r="25" spans="1:19" s="22" customFormat="1" x14ac:dyDescent="0.25">
      <c r="A25" s="20"/>
      <c r="B25" s="23">
        <v>5401132345802</v>
      </c>
      <c r="C25" s="24" t="s">
        <v>17</v>
      </c>
      <c r="D25" s="24" t="s">
        <v>18</v>
      </c>
      <c r="E25" s="24" t="s">
        <v>19</v>
      </c>
      <c r="F25" s="25" t="s">
        <v>37</v>
      </c>
      <c r="G25" s="24" t="s">
        <v>33</v>
      </c>
      <c r="H25" s="25">
        <v>36</v>
      </c>
      <c r="I25" s="24" t="str">
        <f>C25&amp;"/"&amp;D25&amp;"/"&amp;F25&amp;"/"&amp;H25</f>
        <v>LEVIS/APPARELS/A1859/36</v>
      </c>
      <c r="J25" s="24">
        <v>62034200</v>
      </c>
      <c r="K25" s="24" t="s">
        <v>22</v>
      </c>
      <c r="L25" s="24" t="s">
        <v>23</v>
      </c>
      <c r="M25" s="24" t="s">
        <v>24</v>
      </c>
      <c r="N25" s="75">
        <v>12</v>
      </c>
      <c r="O25" s="24">
        <v>3599</v>
      </c>
      <c r="P25" s="24">
        <v>3599</v>
      </c>
      <c r="Q25" s="59">
        <v>1799.5</v>
      </c>
      <c r="R25" s="59">
        <v>1799.5</v>
      </c>
      <c r="S25" s="24">
        <v>1</v>
      </c>
    </row>
    <row r="26" spans="1:19" s="22" customFormat="1" x14ac:dyDescent="0.25">
      <c r="A26" s="20"/>
      <c r="B26" s="20"/>
      <c r="F26" s="20"/>
      <c r="H26" s="20"/>
      <c r="N26" s="76"/>
      <c r="Q26" s="90"/>
      <c r="R26" s="90"/>
    </row>
    <row r="27" spans="1:19" s="22" customFormat="1" x14ac:dyDescent="0.25">
      <c r="A27" s="20" t="s">
        <v>10</v>
      </c>
      <c r="B27" s="25">
        <v>10001240</v>
      </c>
      <c r="C27" s="24" t="s">
        <v>40</v>
      </c>
      <c r="D27" s="24" t="s">
        <v>41</v>
      </c>
      <c r="E27" s="24" t="s">
        <v>42</v>
      </c>
      <c r="F27" s="25" t="str">
        <f>"ST MRP-"&amp;O27</f>
        <v>ST MRP-899</v>
      </c>
      <c r="G27" s="24" t="s">
        <v>43</v>
      </c>
      <c r="H27" s="25" t="s">
        <v>44</v>
      </c>
      <c r="I27" s="24" t="str">
        <f>C27&amp;"/"&amp;D27&amp;"/"&amp;F27&amp;"/"&amp;H27</f>
        <v>MINIKIDZZ/TOYS/ST MRP-899/NA</v>
      </c>
      <c r="J27" s="24">
        <v>9503</v>
      </c>
      <c r="K27" s="24" t="s">
        <v>45</v>
      </c>
      <c r="L27" s="24" t="s">
        <v>46</v>
      </c>
      <c r="M27" s="24" t="s">
        <v>47</v>
      </c>
      <c r="N27" s="75">
        <v>0.12</v>
      </c>
      <c r="O27" s="24">
        <v>899</v>
      </c>
      <c r="P27" s="24">
        <v>899</v>
      </c>
      <c r="Q27" s="59">
        <v>512.42999999999995</v>
      </c>
      <c r="R27" s="59">
        <v>512.42999999999995</v>
      </c>
      <c r="S27" s="24">
        <v>9</v>
      </c>
    </row>
    <row r="28" spans="1:19" s="22" customFormat="1" x14ac:dyDescent="0.25">
      <c r="A28" s="20" t="s">
        <v>57</v>
      </c>
      <c r="B28" s="25">
        <v>10001241</v>
      </c>
      <c r="C28" s="24" t="s">
        <v>40</v>
      </c>
      <c r="D28" s="24" t="s">
        <v>41</v>
      </c>
      <c r="E28" s="24" t="s">
        <v>42</v>
      </c>
      <c r="F28" s="25" t="str">
        <f t="shared" ref="F28:F41" si="0">"ST MRP-"&amp;O28</f>
        <v>ST MRP-599</v>
      </c>
      <c r="G28" s="24" t="s">
        <v>43</v>
      </c>
      <c r="H28" s="25" t="s">
        <v>44</v>
      </c>
      <c r="I28" s="24" t="str">
        <f>C28&amp;"/"&amp;D28&amp;"/"&amp;F28&amp;"/"&amp;H28</f>
        <v>MINIKIDZZ/TOYS/ST MRP-599/NA</v>
      </c>
      <c r="J28" s="24">
        <v>9503</v>
      </c>
      <c r="K28" s="24" t="s">
        <v>45</v>
      </c>
      <c r="L28" s="24" t="s">
        <v>46</v>
      </c>
      <c r="M28" s="24" t="s">
        <v>47</v>
      </c>
      <c r="N28" s="75">
        <v>0.12</v>
      </c>
      <c r="O28" s="24">
        <v>599</v>
      </c>
      <c r="P28" s="24">
        <v>599</v>
      </c>
      <c r="Q28" s="59">
        <v>341.42999999999995</v>
      </c>
      <c r="R28" s="59">
        <v>341.42999999999995</v>
      </c>
      <c r="S28" s="24">
        <v>8</v>
      </c>
    </row>
    <row r="29" spans="1:19" s="22" customFormat="1" x14ac:dyDescent="0.25">
      <c r="A29" s="20"/>
      <c r="B29" s="25">
        <v>10001242</v>
      </c>
      <c r="C29" s="24" t="s">
        <v>40</v>
      </c>
      <c r="D29" s="24" t="s">
        <v>41</v>
      </c>
      <c r="E29" s="24" t="s">
        <v>42</v>
      </c>
      <c r="F29" s="25" t="str">
        <f t="shared" si="0"/>
        <v>ST MRP-699</v>
      </c>
      <c r="G29" s="24" t="s">
        <v>43</v>
      </c>
      <c r="H29" s="25" t="s">
        <v>44</v>
      </c>
      <c r="I29" s="24" t="str">
        <f>C29&amp;"/"&amp;D29&amp;"/"&amp;F29&amp;"/"&amp;H29</f>
        <v>MINIKIDZZ/TOYS/ST MRP-699/NA</v>
      </c>
      <c r="J29" s="24">
        <v>9503</v>
      </c>
      <c r="K29" s="24" t="s">
        <v>45</v>
      </c>
      <c r="L29" s="24" t="s">
        <v>46</v>
      </c>
      <c r="M29" s="24" t="s">
        <v>47</v>
      </c>
      <c r="N29" s="75">
        <v>0.12</v>
      </c>
      <c r="O29" s="24">
        <v>699</v>
      </c>
      <c r="P29" s="24">
        <v>699</v>
      </c>
      <c r="Q29" s="59">
        <v>398.42999999999995</v>
      </c>
      <c r="R29" s="59">
        <v>398.42999999999995</v>
      </c>
      <c r="S29" s="24">
        <v>5</v>
      </c>
    </row>
    <row r="30" spans="1:19" s="22" customFormat="1" x14ac:dyDescent="0.25">
      <c r="A30" s="20" t="s">
        <v>39</v>
      </c>
      <c r="B30" s="25">
        <v>10001243</v>
      </c>
      <c r="C30" s="24" t="s">
        <v>40</v>
      </c>
      <c r="D30" s="24" t="s">
        <v>41</v>
      </c>
      <c r="E30" s="24" t="s">
        <v>42</v>
      </c>
      <c r="F30" s="25" t="str">
        <f t="shared" si="0"/>
        <v>ST MRP-1399</v>
      </c>
      <c r="G30" s="24" t="s">
        <v>43</v>
      </c>
      <c r="H30" s="25" t="s">
        <v>44</v>
      </c>
      <c r="I30" s="24" t="str">
        <f>C30&amp;"/"&amp;D30&amp;"/"&amp;F30&amp;"/"&amp;H30</f>
        <v>MINIKIDZZ/TOYS/ST MRP-1399/NA</v>
      </c>
      <c r="J30" s="24">
        <v>9503</v>
      </c>
      <c r="K30" s="24" t="s">
        <v>45</v>
      </c>
      <c r="L30" s="24" t="s">
        <v>46</v>
      </c>
      <c r="M30" s="24" t="s">
        <v>47</v>
      </c>
      <c r="N30" s="75">
        <v>0.12</v>
      </c>
      <c r="O30" s="24">
        <v>1399</v>
      </c>
      <c r="P30" s="24">
        <v>1399</v>
      </c>
      <c r="Q30" s="59">
        <v>797.43</v>
      </c>
      <c r="R30" s="59">
        <v>797.43</v>
      </c>
      <c r="S30" s="24">
        <v>1</v>
      </c>
    </row>
    <row r="31" spans="1:19" s="22" customFormat="1" x14ac:dyDescent="0.25">
      <c r="A31" s="20" t="s">
        <v>58</v>
      </c>
      <c r="B31" s="25">
        <v>10001244</v>
      </c>
      <c r="C31" s="24" t="s">
        <v>40</v>
      </c>
      <c r="D31" s="24" t="s">
        <v>41</v>
      </c>
      <c r="E31" s="24" t="s">
        <v>42</v>
      </c>
      <c r="F31" s="25" t="str">
        <f t="shared" si="0"/>
        <v>ST MRP-799</v>
      </c>
      <c r="G31" s="24" t="s">
        <v>43</v>
      </c>
      <c r="H31" s="25" t="s">
        <v>44</v>
      </c>
      <c r="I31" s="24" t="str">
        <f>C31&amp;"/"&amp;D31&amp;"/"&amp;F31&amp;"/"&amp;H31</f>
        <v>MINIKIDZZ/TOYS/ST MRP-799/NA</v>
      </c>
      <c r="J31" s="24">
        <v>9503</v>
      </c>
      <c r="K31" s="24" t="s">
        <v>45</v>
      </c>
      <c r="L31" s="24" t="s">
        <v>46</v>
      </c>
      <c r="M31" s="24" t="s">
        <v>47</v>
      </c>
      <c r="N31" s="75">
        <v>0.12</v>
      </c>
      <c r="O31" s="24">
        <v>799</v>
      </c>
      <c r="P31" s="24">
        <v>799</v>
      </c>
      <c r="Q31" s="59">
        <v>455.42999999999995</v>
      </c>
      <c r="R31" s="59">
        <v>455.42999999999995</v>
      </c>
      <c r="S31" s="24">
        <v>10</v>
      </c>
    </row>
    <row r="32" spans="1:19" s="22" customFormat="1" x14ac:dyDescent="0.25">
      <c r="A32" s="20"/>
      <c r="B32" s="25">
        <v>10001245</v>
      </c>
      <c r="C32" s="24" t="s">
        <v>40</v>
      </c>
      <c r="D32" s="24" t="s">
        <v>41</v>
      </c>
      <c r="E32" s="24" t="s">
        <v>42</v>
      </c>
      <c r="F32" s="25" t="str">
        <f t="shared" si="0"/>
        <v>ST MRP-375</v>
      </c>
      <c r="G32" s="24" t="s">
        <v>43</v>
      </c>
      <c r="H32" s="25" t="s">
        <v>44</v>
      </c>
      <c r="I32" s="24" t="str">
        <f>C32&amp;"/"&amp;D32&amp;"/"&amp;F32&amp;"/"&amp;H32</f>
        <v>MINIKIDZZ/TOYS/ST MRP-375/NA</v>
      </c>
      <c r="J32" s="24">
        <v>9503</v>
      </c>
      <c r="K32" s="24" t="s">
        <v>45</v>
      </c>
      <c r="L32" s="24" t="s">
        <v>46</v>
      </c>
      <c r="M32" s="24" t="s">
        <v>47</v>
      </c>
      <c r="N32" s="75">
        <v>0.12</v>
      </c>
      <c r="O32" s="24">
        <v>375</v>
      </c>
      <c r="P32" s="24">
        <v>375</v>
      </c>
      <c r="Q32" s="59">
        <v>213.74999999999997</v>
      </c>
      <c r="R32" s="59">
        <v>213.74999999999997</v>
      </c>
      <c r="S32" s="24">
        <v>7</v>
      </c>
    </row>
    <row r="33" spans="1:19" s="22" customFormat="1" x14ac:dyDescent="0.25">
      <c r="A33" s="20"/>
      <c r="B33" s="25">
        <v>10001246</v>
      </c>
      <c r="C33" s="24" t="s">
        <v>40</v>
      </c>
      <c r="D33" s="24" t="s">
        <v>41</v>
      </c>
      <c r="E33" s="24" t="s">
        <v>42</v>
      </c>
      <c r="F33" s="25" t="str">
        <f t="shared" si="0"/>
        <v>ST MRP-499</v>
      </c>
      <c r="G33" s="24" t="s">
        <v>43</v>
      </c>
      <c r="H33" s="25" t="s">
        <v>44</v>
      </c>
      <c r="I33" s="24" t="str">
        <f>C33&amp;"/"&amp;D33&amp;"/"&amp;F33&amp;"/"&amp;H33</f>
        <v>MINIKIDZZ/TOYS/ST MRP-499/NA</v>
      </c>
      <c r="J33" s="24">
        <v>9503</v>
      </c>
      <c r="K33" s="24" t="s">
        <v>45</v>
      </c>
      <c r="L33" s="24" t="s">
        <v>46</v>
      </c>
      <c r="M33" s="24" t="s">
        <v>47</v>
      </c>
      <c r="N33" s="75">
        <v>0.12</v>
      </c>
      <c r="O33" s="24">
        <v>499</v>
      </c>
      <c r="P33" s="24">
        <v>499</v>
      </c>
      <c r="Q33" s="59">
        <v>284.42999999999995</v>
      </c>
      <c r="R33" s="59">
        <v>284.42999999999995</v>
      </c>
      <c r="S33" s="24">
        <v>9</v>
      </c>
    </row>
    <row r="34" spans="1:19" s="22" customFormat="1" x14ac:dyDescent="0.25">
      <c r="A34" s="20"/>
      <c r="B34" s="25">
        <v>10001247</v>
      </c>
      <c r="C34" s="24" t="s">
        <v>40</v>
      </c>
      <c r="D34" s="24" t="s">
        <v>41</v>
      </c>
      <c r="E34" s="24" t="s">
        <v>42</v>
      </c>
      <c r="F34" s="25" t="str">
        <f t="shared" si="0"/>
        <v>ST MRP-350</v>
      </c>
      <c r="G34" s="24" t="s">
        <v>43</v>
      </c>
      <c r="H34" s="25" t="s">
        <v>44</v>
      </c>
      <c r="I34" s="24" t="str">
        <f>C34&amp;"/"&amp;D34&amp;"/"&amp;F34&amp;"/"&amp;H34</f>
        <v>MINIKIDZZ/TOYS/ST MRP-350/NA</v>
      </c>
      <c r="J34" s="24">
        <v>9503</v>
      </c>
      <c r="K34" s="24" t="s">
        <v>45</v>
      </c>
      <c r="L34" s="24" t="s">
        <v>46</v>
      </c>
      <c r="M34" s="24" t="s">
        <v>47</v>
      </c>
      <c r="N34" s="75">
        <v>0.12</v>
      </c>
      <c r="O34" s="24">
        <v>350</v>
      </c>
      <c r="P34" s="24">
        <v>350</v>
      </c>
      <c r="Q34" s="59">
        <v>199.49999999999997</v>
      </c>
      <c r="R34" s="59">
        <v>199.49999999999997</v>
      </c>
      <c r="S34" s="24">
        <v>4</v>
      </c>
    </row>
    <row r="35" spans="1:19" s="22" customFormat="1" x14ac:dyDescent="0.25">
      <c r="A35" s="20"/>
      <c r="B35" s="25">
        <v>10001248</v>
      </c>
      <c r="C35" s="24" t="s">
        <v>40</v>
      </c>
      <c r="D35" s="24" t="s">
        <v>41</v>
      </c>
      <c r="E35" s="24" t="s">
        <v>42</v>
      </c>
      <c r="F35" s="25" t="str">
        <f t="shared" si="0"/>
        <v>ST MRP-575</v>
      </c>
      <c r="G35" s="24" t="s">
        <v>43</v>
      </c>
      <c r="H35" s="25" t="s">
        <v>44</v>
      </c>
      <c r="I35" s="24" t="str">
        <f>C35&amp;"/"&amp;D35&amp;"/"&amp;F35&amp;"/"&amp;H35</f>
        <v>MINIKIDZZ/TOYS/ST MRP-575/NA</v>
      </c>
      <c r="J35" s="24">
        <v>9503</v>
      </c>
      <c r="K35" s="24" t="s">
        <v>45</v>
      </c>
      <c r="L35" s="24" t="s">
        <v>46</v>
      </c>
      <c r="M35" s="24" t="s">
        <v>47</v>
      </c>
      <c r="N35" s="75">
        <v>0.12</v>
      </c>
      <c r="O35" s="24">
        <v>575</v>
      </c>
      <c r="P35" s="24">
        <v>575</v>
      </c>
      <c r="Q35" s="59">
        <v>327.75</v>
      </c>
      <c r="R35" s="59">
        <v>327.75</v>
      </c>
      <c r="S35" s="24">
        <v>9</v>
      </c>
    </row>
    <row r="36" spans="1:19" s="22" customFormat="1" x14ac:dyDescent="0.25">
      <c r="A36" s="20"/>
      <c r="B36" s="25">
        <v>10001249</v>
      </c>
      <c r="C36" s="24" t="s">
        <v>40</v>
      </c>
      <c r="D36" s="24" t="s">
        <v>41</v>
      </c>
      <c r="E36" s="24" t="s">
        <v>42</v>
      </c>
      <c r="F36" s="25" t="str">
        <f t="shared" si="0"/>
        <v>ST MRP-389</v>
      </c>
      <c r="G36" s="24" t="s">
        <v>43</v>
      </c>
      <c r="H36" s="25" t="s">
        <v>44</v>
      </c>
      <c r="I36" s="24" t="str">
        <f>C36&amp;"/"&amp;D36&amp;"/"&amp;F36&amp;"/"&amp;H36</f>
        <v>MINIKIDZZ/TOYS/ST MRP-389/NA</v>
      </c>
      <c r="J36" s="24">
        <v>9503</v>
      </c>
      <c r="K36" s="24" t="s">
        <v>45</v>
      </c>
      <c r="L36" s="24" t="s">
        <v>46</v>
      </c>
      <c r="M36" s="24" t="s">
        <v>47</v>
      </c>
      <c r="N36" s="75">
        <v>0.12</v>
      </c>
      <c r="O36" s="24">
        <v>389</v>
      </c>
      <c r="P36" s="24">
        <v>389</v>
      </c>
      <c r="Q36" s="59">
        <v>221.73</v>
      </c>
      <c r="R36" s="59">
        <v>221.73</v>
      </c>
      <c r="S36" s="24">
        <v>6</v>
      </c>
    </row>
    <row r="37" spans="1:19" s="22" customFormat="1" x14ac:dyDescent="0.25">
      <c r="A37" s="20"/>
      <c r="B37" s="25">
        <v>10001250</v>
      </c>
      <c r="C37" s="24" t="s">
        <v>40</v>
      </c>
      <c r="D37" s="24" t="s">
        <v>41</v>
      </c>
      <c r="E37" s="24" t="s">
        <v>42</v>
      </c>
      <c r="F37" s="25" t="str">
        <f t="shared" si="0"/>
        <v>ST MRP-399</v>
      </c>
      <c r="G37" s="24" t="s">
        <v>43</v>
      </c>
      <c r="H37" s="25" t="s">
        <v>44</v>
      </c>
      <c r="I37" s="24" t="str">
        <f>C37&amp;"/"&amp;D37&amp;"/"&amp;F37&amp;"/"&amp;H37</f>
        <v>MINIKIDZZ/TOYS/ST MRP-399/NA</v>
      </c>
      <c r="J37" s="24">
        <v>9503</v>
      </c>
      <c r="K37" s="24" t="s">
        <v>45</v>
      </c>
      <c r="L37" s="24" t="s">
        <v>46</v>
      </c>
      <c r="M37" s="24" t="s">
        <v>47</v>
      </c>
      <c r="N37" s="75">
        <v>0.12</v>
      </c>
      <c r="O37" s="24">
        <v>399</v>
      </c>
      <c r="P37" s="24">
        <v>399</v>
      </c>
      <c r="Q37" s="59">
        <v>227.42999999999998</v>
      </c>
      <c r="R37" s="59">
        <v>227.42999999999998</v>
      </c>
      <c r="S37" s="24">
        <v>6</v>
      </c>
    </row>
    <row r="38" spans="1:19" s="22" customFormat="1" x14ac:dyDescent="0.25">
      <c r="A38" s="20"/>
      <c r="B38" s="25">
        <v>10001251</v>
      </c>
      <c r="C38" s="24" t="s">
        <v>40</v>
      </c>
      <c r="D38" s="24" t="s">
        <v>41</v>
      </c>
      <c r="E38" s="24" t="s">
        <v>42</v>
      </c>
      <c r="F38" s="25" t="str">
        <f t="shared" si="0"/>
        <v>ST MRP-360</v>
      </c>
      <c r="G38" s="24" t="s">
        <v>43</v>
      </c>
      <c r="H38" s="25" t="s">
        <v>44</v>
      </c>
      <c r="I38" s="24" t="str">
        <f>C38&amp;"/"&amp;D38&amp;"/"&amp;F38&amp;"/"&amp;H38</f>
        <v>MINIKIDZZ/TOYS/ST MRP-360/NA</v>
      </c>
      <c r="J38" s="24">
        <v>9503</v>
      </c>
      <c r="K38" s="24" t="s">
        <v>45</v>
      </c>
      <c r="L38" s="24" t="s">
        <v>46</v>
      </c>
      <c r="M38" s="24" t="s">
        <v>47</v>
      </c>
      <c r="N38" s="75">
        <v>0.12</v>
      </c>
      <c r="O38" s="24">
        <v>360</v>
      </c>
      <c r="P38" s="24">
        <v>360</v>
      </c>
      <c r="Q38" s="59">
        <v>205.2</v>
      </c>
      <c r="R38" s="59">
        <v>205.2</v>
      </c>
      <c r="S38" s="24">
        <v>2</v>
      </c>
    </row>
    <row r="39" spans="1:19" s="22" customFormat="1" x14ac:dyDescent="0.25">
      <c r="A39" s="20"/>
      <c r="B39" s="25">
        <v>10001252</v>
      </c>
      <c r="C39" s="24" t="s">
        <v>40</v>
      </c>
      <c r="D39" s="24" t="s">
        <v>41</v>
      </c>
      <c r="E39" s="24" t="s">
        <v>42</v>
      </c>
      <c r="F39" s="25" t="str">
        <f t="shared" si="0"/>
        <v>ST MRP-450</v>
      </c>
      <c r="G39" s="24" t="s">
        <v>43</v>
      </c>
      <c r="H39" s="25" t="s">
        <v>44</v>
      </c>
      <c r="I39" s="24" t="str">
        <f>C39&amp;"/"&amp;D39&amp;"/"&amp;F39&amp;"/"&amp;H39</f>
        <v>MINIKIDZZ/TOYS/ST MRP-450/NA</v>
      </c>
      <c r="J39" s="24">
        <v>9503</v>
      </c>
      <c r="K39" s="24" t="s">
        <v>45</v>
      </c>
      <c r="L39" s="24" t="s">
        <v>46</v>
      </c>
      <c r="M39" s="24" t="s">
        <v>47</v>
      </c>
      <c r="N39" s="75">
        <v>0.12</v>
      </c>
      <c r="O39" s="24">
        <v>450</v>
      </c>
      <c r="P39" s="24">
        <v>450</v>
      </c>
      <c r="Q39" s="59">
        <v>256.5</v>
      </c>
      <c r="R39" s="59">
        <v>256.5</v>
      </c>
      <c r="S39" s="24">
        <v>4</v>
      </c>
    </row>
    <row r="40" spans="1:19" s="22" customFormat="1" x14ac:dyDescent="0.25">
      <c r="A40" s="20"/>
      <c r="B40" s="25">
        <v>10001253</v>
      </c>
      <c r="C40" s="24" t="s">
        <v>40</v>
      </c>
      <c r="D40" s="24" t="s">
        <v>41</v>
      </c>
      <c r="E40" s="24" t="s">
        <v>42</v>
      </c>
      <c r="F40" s="25" t="str">
        <f t="shared" si="0"/>
        <v>ST MRP-299</v>
      </c>
      <c r="G40" s="24" t="s">
        <v>43</v>
      </c>
      <c r="H40" s="25" t="s">
        <v>44</v>
      </c>
      <c r="I40" s="24" t="str">
        <f>C40&amp;"/"&amp;D40&amp;"/"&amp;F40&amp;"/"&amp;H40</f>
        <v>MINIKIDZZ/TOYS/ST MRP-299/NA</v>
      </c>
      <c r="J40" s="24">
        <v>9503</v>
      </c>
      <c r="K40" s="24" t="s">
        <v>45</v>
      </c>
      <c r="L40" s="24" t="s">
        <v>46</v>
      </c>
      <c r="M40" s="24" t="s">
        <v>47</v>
      </c>
      <c r="N40" s="75">
        <v>0.12</v>
      </c>
      <c r="O40" s="24">
        <v>299</v>
      </c>
      <c r="P40" s="24">
        <v>299</v>
      </c>
      <c r="Q40" s="59">
        <v>170.42999999999998</v>
      </c>
      <c r="R40" s="59">
        <v>170.42999999999998</v>
      </c>
      <c r="S40" s="24">
        <v>4</v>
      </c>
    </row>
    <row r="41" spans="1:19" s="22" customFormat="1" x14ac:dyDescent="0.25">
      <c r="A41" s="20"/>
      <c r="B41" s="25">
        <v>10001254</v>
      </c>
      <c r="C41" s="24" t="s">
        <v>40</v>
      </c>
      <c r="D41" s="24" t="s">
        <v>41</v>
      </c>
      <c r="E41" s="24" t="s">
        <v>42</v>
      </c>
      <c r="F41" s="25" t="str">
        <f t="shared" si="0"/>
        <v>ST MRP-1999</v>
      </c>
      <c r="G41" s="24" t="s">
        <v>43</v>
      </c>
      <c r="H41" s="25" t="s">
        <v>44</v>
      </c>
      <c r="I41" s="24" t="str">
        <f>C41&amp;"/"&amp;D41&amp;"/"&amp;F41&amp;"/"&amp;H41</f>
        <v>MINIKIDZZ/TOYS/ST MRP-1999/NA</v>
      </c>
      <c r="J41" s="24">
        <v>9503</v>
      </c>
      <c r="K41" s="24" t="s">
        <v>45</v>
      </c>
      <c r="L41" s="24" t="s">
        <v>46</v>
      </c>
      <c r="M41" s="24" t="s">
        <v>47</v>
      </c>
      <c r="N41" s="75">
        <v>0.12</v>
      </c>
      <c r="O41" s="24">
        <v>1999</v>
      </c>
      <c r="P41" s="24">
        <v>1999</v>
      </c>
      <c r="Q41" s="59">
        <v>1139.4299999999998</v>
      </c>
      <c r="R41" s="59">
        <v>1139.4299999999998</v>
      </c>
      <c r="S41" s="24">
        <v>2</v>
      </c>
    </row>
    <row r="42" spans="1:19" s="22" customFormat="1" x14ac:dyDescent="0.25">
      <c r="A42" s="26"/>
      <c r="B42" s="20"/>
      <c r="F42" s="20"/>
      <c r="H42" s="20"/>
      <c r="N42" s="76"/>
      <c r="Q42" s="90"/>
      <c r="R42" s="90"/>
    </row>
    <row r="43" spans="1:19" s="22" customFormat="1" x14ac:dyDescent="0.25">
      <c r="A43" s="20" t="s">
        <v>10</v>
      </c>
      <c r="B43" s="25">
        <v>10001255</v>
      </c>
      <c r="C43" s="24" t="s">
        <v>40</v>
      </c>
      <c r="D43" s="24" t="s">
        <v>59</v>
      </c>
      <c r="E43" s="24" t="s">
        <v>60</v>
      </c>
      <c r="F43" s="25" t="str">
        <f>"LEATHER SANDAL -"&amp;O43</f>
        <v>LEATHER SANDAL -999</v>
      </c>
      <c r="G43" s="24" t="s">
        <v>43</v>
      </c>
      <c r="H43" s="25">
        <v>1</v>
      </c>
      <c r="I43" s="24" t="str">
        <f>C43&amp;"/"&amp;D43&amp;"/"&amp;F43&amp;"/"&amp;H43</f>
        <v>MINIKIDZZ/FOOTWEAR/LEATHER SANDAL -999/1</v>
      </c>
      <c r="J43" s="24">
        <v>6402</v>
      </c>
      <c r="K43" s="24" t="s">
        <v>45</v>
      </c>
      <c r="L43" s="24" t="s">
        <v>23</v>
      </c>
      <c r="M43" s="24" t="s">
        <v>24</v>
      </c>
      <c r="N43" s="75">
        <v>0.12</v>
      </c>
      <c r="O43" s="24">
        <v>999</v>
      </c>
      <c r="P43" s="24">
        <v>999</v>
      </c>
      <c r="Q43" s="59">
        <v>299.7</v>
      </c>
      <c r="R43" s="59">
        <v>299.7</v>
      </c>
      <c r="S43" s="24">
        <v>2</v>
      </c>
    </row>
    <row r="44" spans="1:19" s="22" customFormat="1" x14ac:dyDescent="0.25">
      <c r="A44" s="20" t="s">
        <v>95</v>
      </c>
      <c r="B44" s="25">
        <v>10001256</v>
      </c>
      <c r="C44" s="24" t="s">
        <v>40</v>
      </c>
      <c r="D44" s="24" t="s">
        <v>59</v>
      </c>
      <c r="E44" s="24" t="s">
        <v>60</v>
      </c>
      <c r="F44" s="25" t="str">
        <f t="shared" ref="F44:F50" si="1">"LEATHER SANDAL -"&amp;O44</f>
        <v>LEATHER SANDAL -999</v>
      </c>
      <c r="G44" s="24" t="s">
        <v>43</v>
      </c>
      <c r="H44" s="25">
        <v>7</v>
      </c>
      <c r="I44" s="24" t="str">
        <f>C44&amp;"/"&amp;D44&amp;"/"&amp;F44&amp;"/"&amp;H44</f>
        <v>MINIKIDZZ/FOOTWEAR/LEATHER SANDAL -999/7</v>
      </c>
      <c r="J44" s="24">
        <v>6402</v>
      </c>
      <c r="K44" s="24" t="s">
        <v>45</v>
      </c>
      <c r="L44" s="24" t="s">
        <v>23</v>
      </c>
      <c r="M44" s="24" t="s">
        <v>24</v>
      </c>
      <c r="N44" s="75">
        <v>0.12</v>
      </c>
      <c r="O44" s="24">
        <v>999</v>
      </c>
      <c r="P44" s="24">
        <v>999</v>
      </c>
      <c r="Q44" s="59">
        <v>299.7</v>
      </c>
      <c r="R44" s="59">
        <v>299.7</v>
      </c>
      <c r="S44" s="24">
        <v>2</v>
      </c>
    </row>
    <row r="45" spans="1:19" s="22" customFormat="1" x14ac:dyDescent="0.25">
      <c r="A45" s="20"/>
      <c r="B45" s="25">
        <v>10001257</v>
      </c>
      <c r="C45" s="24" t="s">
        <v>40</v>
      </c>
      <c r="D45" s="24" t="s">
        <v>59</v>
      </c>
      <c r="E45" s="24" t="s">
        <v>60</v>
      </c>
      <c r="F45" s="25" t="str">
        <f t="shared" si="1"/>
        <v>LEATHER SANDAL -999</v>
      </c>
      <c r="G45" s="24" t="s">
        <v>43</v>
      </c>
      <c r="H45" s="25">
        <v>8</v>
      </c>
      <c r="I45" s="24" t="str">
        <f>C45&amp;"/"&amp;D45&amp;"/"&amp;F45&amp;"/"&amp;H45</f>
        <v>MINIKIDZZ/FOOTWEAR/LEATHER SANDAL -999/8</v>
      </c>
      <c r="J45" s="24">
        <v>6402</v>
      </c>
      <c r="K45" s="24" t="s">
        <v>45</v>
      </c>
      <c r="L45" s="24" t="s">
        <v>23</v>
      </c>
      <c r="M45" s="24" t="s">
        <v>24</v>
      </c>
      <c r="N45" s="75">
        <v>0.12</v>
      </c>
      <c r="O45" s="24">
        <v>999</v>
      </c>
      <c r="P45" s="24">
        <v>999</v>
      </c>
      <c r="Q45" s="59">
        <v>299.7</v>
      </c>
      <c r="R45" s="59">
        <v>299.7</v>
      </c>
      <c r="S45" s="24">
        <v>2</v>
      </c>
    </row>
    <row r="46" spans="1:19" s="22" customFormat="1" x14ac:dyDescent="0.25">
      <c r="A46" s="20" t="s">
        <v>39</v>
      </c>
      <c r="B46" s="25">
        <v>10001258</v>
      </c>
      <c r="C46" s="24" t="s">
        <v>40</v>
      </c>
      <c r="D46" s="24" t="s">
        <v>59</v>
      </c>
      <c r="E46" s="24" t="s">
        <v>60</v>
      </c>
      <c r="F46" s="25" t="str">
        <f t="shared" si="1"/>
        <v>LEATHER SANDAL -999</v>
      </c>
      <c r="G46" s="24" t="s">
        <v>43</v>
      </c>
      <c r="H46" s="25">
        <v>9</v>
      </c>
      <c r="I46" s="24" t="str">
        <f>C46&amp;"/"&amp;D46&amp;"/"&amp;F46&amp;"/"&amp;H46</f>
        <v>MINIKIDZZ/FOOTWEAR/LEATHER SANDAL -999/9</v>
      </c>
      <c r="J46" s="24">
        <v>6402</v>
      </c>
      <c r="K46" s="24" t="s">
        <v>45</v>
      </c>
      <c r="L46" s="24" t="s">
        <v>23</v>
      </c>
      <c r="M46" s="24" t="s">
        <v>24</v>
      </c>
      <c r="N46" s="75">
        <v>0.12</v>
      </c>
      <c r="O46" s="24">
        <v>999</v>
      </c>
      <c r="P46" s="24">
        <v>999</v>
      </c>
      <c r="Q46" s="59">
        <v>299.7</v>
      </c>
      <c r="R46" s="59">
        <v>299.7</v>
      </c>
      <c r="S46" s="24">
        <v>2</v>
      </c>
    </row>
    <row r="47" spans="1:19" s="22" customFormat="1" x14ac:dyDescent="0.25">
      <c r="A47" s="20" t="s">
        <v>96</v>
      </c>
      <c r="B47" s="25">
        <v>10001259</v>
      </c>
      <c r="C47" s="24" t="s">
        <v>40</v>
      </c>
      <c r="D47" s="24" t="s">
        <v>59</v>
      </c>
      <c r="E47" s="24" t="s">
        <v>60</v>
      </c>
      <c r="F47" s="25" t="str">
        <f t="shared" si="1"/>
        <v>LEATHER SANDAL -999</v>
      </c>
      <c r="G47" s="24" t="s">
        <v>43</v>
      </c>
      <c r="H47" s="25">
        <v>10</v>
      </c>
      <c r="I47" s="24" t="str">
        <f>C47&amp;"/"&amp;D47&amp;"/"&amp;F47&amp;"/"&amp;H47</f>
        <v>MINIKIDZZ/FOOTWEAR/LEATHER SANDAL -999/10</v>
      </c>
      <c r="J47" s="24">
        <v>6402</v>
      </c>
      <c r="K47" s="24" t="s">
        <v>45</v>
      </c>
      <c r="L47" s="24" t="s">
        <v>23</v>
      </c>
      <c r="M47" s="24" t="s">
        <v>24</v>
      </c>
      <c r="N47" s="75">
        <v>0.12</v>
      </c>
      <c r="O47" s="24">
        <v>999</v>
      </c>
      <c r="P47" s="24">
        <v>999</v>
      </c>
      <c r="Q47" s="59">
        <v>299.7</v>
      </c>
      <c r="R47" s="59">
        <v>299.7</v>
      </c>
      <c r="S47" s="24">
        <v>2</v>
      </c>
    </row>
    <row r="48" spans="1:19" s="22" customFormat="1" x14ac:dyDescent="0.25">
      <c r="A48" s="20"/>
      <c r="B48" s="25">
        <v>10001260</v>
      </c>
      <c r="C48" s="24" t="s">
        <v>40</v>
      </c>
      <c r="D48" s="24" t="s">
        <v>59</v>
      </c>
      <c r="E48" s="24" t="s">
        <v>60</v>
      </c>
      <c r="F48" s="25" t="str">
        <f t="shared" si="1"/>
        <v>LEATHER SANDAL -999</v>
      </c>
      <c r="G48" s="24" t="s">
        <v>43</v>
      </c>
      <c r="H48" s="25">
        <v>11</v>
      </c>
      <c r="I48" s="24" t="str">
        <f>C48&amp;"/"&amp;D48&amp;"/"&amp;F48&amp;"/"&amp;H48</f>
        <v>MINIKIDZZ/FOOTWEAR/LEATHER SANDAL -999/11</v>
      </c>
      <c r="J48" s="24">
        <v>6402</v>
      </c>
      <c r="K48" s="24" t="s">
        <v>45</v>
      </c>
      <c r="L48" s="24" t="s">
        <v>23</v>
      </c>
      <c r="M48" s="24" t="s">
        <v>24</v>
      </c>
      <c r="N48" s="75">
        <v>0.12</v>
      </c>
      <c r="O48" s="24">
        <v>999</v>
      </c>
      <c r="P48" s="24">
        <v>999</v>
      </c>
      <c r="Q48" s="59">
        <v>299.7</v>
      </c>
      <c r="R48" s="59">
        <v>299.7</v>
      </c>
      <c r="S48" s="24">
        <v>2</v>
      </c>
    </row>
    <row r="49" spans="1:19" s="22" customFormat="1" x14ac:dyDescent="0.25">
      <c r="A49" s="20"/>
      <c r="B49" s="25">
        <v>10001261</v>
      </c>
      <c r="C49" s="24" t="s">
        <v>40</v>
      </c>
      <c r="D49" s="24" t="s">
        <v>59</v>
      </c>
      <c r="E49" s="24" t="s">
        <v>60</v>
      </c>
      <c r="F49" s="25" t="str">
        <f t="shared" si="1"/>
        <v>LEATHER SANDAL -999</v>
      </c>
      <c r="G49" s="24" t="s">
        <v>43</v>
      </c>
      <c r="H49" s="25">
        <v>12</v>
      </c>
      <c r="I49" s="24" t="str">
        <f>C49&amp;"/"&amp;D49&amp;"/"&amp;F49&amp;"/"&amp;H49</f>
        <v>MINIKIDZZ/FOOTWEAR/LEATHER SANDAL -999/12</v>
      </c>
      <c r="J49" s="24">
        <v>6402</v>
      </c>
      <c r="K49" s="24" t="s">
        <v>45</v>
      </c>
      <c r="L49" s="24" t="s">
        <v>23</v>
      </c>
      <c r="M49" s="24" t="s">
        <v>24</v>
      </c>
      <c r="N49" s="75">
        <v>0.12</v>
      </c>
      <c r="O49" s="24">
        <v>999</v>
      </c>
      <c r="P49" s="24">
        <v>999</v>
      </c>
      <c r="Q49" s="59">
        <v>299.7</v>
      </c>
      <c r="R49" s="59">
        <v>299.7</v>
      </c>
      <c r="S49" s="24">
        <v>2</v>
      </c>
    </row>
    <row r="50" spans="1:19" s="22" customFormat="1" x14ac:dyDescent="0.25">
      <c r="A50" s="20"/>
      <c r="B50" s="25">
        <v>10001262</v>
      </c>
      <c r="C50" s="24" t="s">
        <v>40</v>
      </c>
      <c r="D50" s="24" t="s">
        <v>59</v>
      </c>
      <c r="E50" s="24" t="s">
        <v>60</v>
      </c>
      <c r="F50" s="25" t="str">
        <f t="shared" si="1"/>
        <v>LEATHER SANDAL -999</v>
      </c>
      <c r="G50" s="24" t="s">
        <v>43</v>
      </c>
      <c r="H50" s="25">
        <v>13</v>
      </c>
      <c r="I50" s="24" t="str">
        <f>C50&amp;"/"&amp;D50&amp;"/"&amp;F50&amp;"/"&amp;H50</f>
        <v>MINIKIDZZ/FOOTWEAR/LEATHER SANDAL -999/13</v>
      </c>
      <c r="J50" s="24">
        <v>6402</v>
      </c>
      <c r="K50" s="24" t="s">
        <v>45</v>
      </c>
      <c r="L50" s="24" t="s">
        <v>23</v>
      </c>
      <c r="M50" s="24" t="s">
        <v>24</v>
      </c>
      <c r="N50" s="75">
        <v>0.12</v>
      </c>
      <c r="O50" s="24">
        <v>999</v>
      </c>
      <c r="P50" s="24">
        <v>999</v>
      </c>
      <c r="Q50" s="59">
        <v>299.7</v>
      </c>
      <c r="R50" s="59">
        <v>299.7</v>
      </c>
      <c r="S50" s="24">
        <v>2</v>
      </c>
    </row>
    <row r="51" spans="1:19" s="22" customFormat="1" x14ac:dyDescent="0.25">
      <c r="A51" s="20"/>
      <c r="B51" s="25">
        <v>10001263</v>
      </c>
      <c r="C51" s="24" t="s">
        <v>40</v>
      </c>
      <c r="D51" s="24" t="s">
        <v>59</v>
      </c>
      <c r="E51" s="24" t="s">
        <v>61</v>
      </c>
      <c r="F51" s="25" t="str">
        <f>" SANDAL -"&amp;O51</f>
        <v xml:space="preserve"> SANDAL -199</v>
      </c>
      <c r="G51" s="24" t="s">
        <v>43</v>
      </c>
      <c r="H51" s="25">
        <v>15</v>
      </c>
      <c r="I51" s="24" t="str">
        <f>C51&amp;"/"&amp;D51&amp;"/"&amp;F51&amp;"/"&amp;H51</f>
        <v>MINIKIDZZ/FOOTWEAR/ SANDAL -199/15</v>
      </c>
      <c r="J51" s="24">
        <v>6402</v>
      </c>
      <c r="K51" s="24" t="s">
        <v>45</v>
      </c>
      <c r="L51" s="24" t="s">
        <v>23</v>
      </c>
      <c r="M51" s="24" t="s">
        <v>24</v>
      </c>
      <c r="N51" s="75">
        <v>0.12</v>
      </c>
      <c r="O51" s="24">
        <v>199</v>
      </c>
      <c r="P51" s="24">
        <v>199</v>
      </c>
      <c r="Q51" s="59">
        <v>59.699999999999996</v>
      </c>
      <c r="R51" s="59">
        <v>59.699999999999996</v>
      </c>
      <c r="S51" s="24">
        <v>2</v>
      </c>
    </row>
    <row r="52" spans="1:19" s="22" customFormat="1" x14ac:dyDescent="0.25">
      <c r="A52" s="20"/>
      <c r="B52" s="25">
        <v>10001264</v>
      </c>
      <c r="C52" s="24" t="s">
        <v>40</v>
      </c>
      <c r="D52" s="24" t="s">
        <v>59</v>
      </c>
      <c r="E52" s="24" t="s">
        <v>61</v>
      </c>
      <c r="F52" s="25" t="str">
        <f t="shared" ref="F52:F55" si="2">" SANDAL -"&amp;O52</f>
        <v xml:space="preserve"> SANDAL -199</v>
      </c>
      <c r="G52" s="24" t="s">
        <v>43</v>
      </c>
      <c r="H52" s="25">
        <v>16</v>
      </c>
      <c r="I52" s="24" t="str">
        <f>C52&amp;"/"&amp;D52&amp;"/"&amp;F52&amp;"/"&amp;H52</f>
        <v>MINIKIDZZ/FOOTWEAR/ SANDAL -199/16</v>
      </c>
      <c r="J52" s="24">
        <v>6402</v>
      </c>
      <c r="K52" s="24" t="s">
        <v>45</v>
      </c>
      <c r="L52" s="24" t="s">
        <v>23</v>
      </c>
      <c r="M52" s="24" t="s">
        <v>24</v>
      </c>
      <c r="N52" s="75">
        <v>0.12</v>
      </c>
      <c r="O52" s="24">
        <v>199</v>
      </c>
      <c r="P52" s="24">
        <v>199</v>
      </c>
      <c r="Q52" s="59">
        <v>59.699999999999996</v>
      </c>
      <c r="R52" s="59">
        <v>59.699999999999996</v>
      </c>
      <c r="S52" s="24">
        <v>3</v>
      </c>
    </row>
    <row r="53" spans="1:19" s="22" customFormat="1" x14ac:dyDescent="0.25">
      <c r="A53" s="20"/>
      <c r="B53" s="25">
        <v>10001265</v>
      </c>
      <c r="C53" s="24" t="s">
        <v>40</v>
      </c>
      <c r="D53" s="24" t="s">
        <v>59</v>
      </c>
      <c r="E53" s="24" t="s">
        <v>61</v>
      </c>
      <c r="F53" s="25" t="str">
        <f t="shared" si="2"/>
        <v xml:space="preserve"> SANDAL -199</v>
      </c>
      <c r="G53" s="24" t="s">
        <v>43</v>
      </c>
      <c r="H53" s="25">
        <v>17</v>
      </c>
      <c r="I53" s="24" t="str">
        <f>C53&amp;"/"&amp;D53&amp;"/"&amp;F53&amp;"/"&amp;H53</f>
        <v>MINIKIDZZ/FOOTWEAR/ SANDAL -199/17</v>
      </c>
      <c r="J53" s="24">
        <v>6402</v>
      </c>
      <c r="K53" s="24" t="s">
        <v>45</v>
      </c>
      <c r="L53" s="24" t="s">
        <v>23</v>
      </c>
      <c r="M53" s="24" t="s">
        <v>24</v>
      </c>
      <c r="N53" s="75">
        <v>0.12</v>
      </c>
      <c r="O53" s="24">
        <v>199</v>
      </c>
      <c r="P53" s="24">
        <v>199</v>
      </c>
      <c r="Q53" s="59">
        <v>59.699999999999996</v>
      </c>
      <c r="R53" s="59">
        <v>59.699999999999996</v>
      </c>
      <c r="S53" s="24">
        <v>3</v>
      </c>
    </row>
    <row r="54" spans="1:19" s="22" customFormat="1" x14ac:dyDescent="0.25">
      <c r="A54" s="20"/>
      <c r="B54" s="25">
        <v>10001266</v>
      </c>
      <c r="C54" s="24" t="s">
        <v>40</v>
      </c>
      <c r="D54" s="24" t="s">
        <v>59</v>
      </c>
      <c r="E54" s="24" t="s">
        <v>61</v>
      </c>
      <c r="F54" s="25" t="str">
        <f t="shared" si="2"/>
        <v xml:space="preserve"> SANDAL -199</v>
      </c>
      <c r="G54" s="24" t="s">
        <v>43</v>
      </c>
      <c r="H54" s="25">
        <v>18</v>
      </c>
      <c r="I54" s="24" t="str">
        <f>C54&amp;"/"&amp;D54&amp;"/"&amp;F54&amp;"/"&amp;H54</f>
        <v>MINIKIDZZ/FOOTWEAR/ SANDAL -199/18</v>
      </c>
      <c r="J54" s="24">
        <v>6402</v>
      </c>
      <c r="K54" s="24" t="s">
        <v>45</v>
      </c>
      <c r="L54" s="24" t="s">
        <v>23</v>
      </c>
      <c r="M54" s="24" t="s">
        <v>24</v>
      </c>
      <c r="N54" s="75">
        <v>0.12</v>
      </c>
      <c r="O54" s="24">
        <v>199</v>
      </c>
      <c r="P54" s="24">
        <v>199</v>
      </c>
      <c r="Q54" s="59">
        <v>59.699999999999996</v>
      </c>
      <c r="R54" s="59">
        <v>59.699999999999996</v>
      </c>
      <c r="S54" s="24">
        <v>3</v>
      </c>
    </row>
    <row r="55" spans="1:19" s="22" customFormat="1" x14ac:dyDescent="0.25">
      <c r="A55" s="20"/>
      <c r="B55" s="25">
        <v>10001267</v>
      </c>
      <c r="C55" s="24" t="s">
        <v>40</v>
      </c>
      <c r="D55" s="24" t="s">
        <v>59</v>
      </c>
      <c r="E55" s="24" t="s">
        <v>61</v>
      </c>
      <c r="F55" s="25" t="str">
        <f t="shared" si="2"/>
        <v xml:space="preserve"> SANDAL -199</v>
      </c>
      <c r="G55" s="24" t="s">
        <v>43</v>
      </c>
      <c r="H55" s="25">
        <v>20</v>
      </c>
      <c r="I55" s="24" t="str">
        <f>C55&amp;"/"&amp;D55&amp;"/"&amp;F55&amp;"/"&amp;H55</f>
        <v>MINIKIDZZ/FOOTWEAR/ SANDAL -199/20</v>
      </c>
      <c r="J55" s="24">
        <v>6402</v>
      </c>
      <c r="K55" s="24" t="s">
        <v>45</v>
      </c>
      <c r="L55" s="24" t="s">
        <v>23</v>
      </c>
      <c r="M55" s="24" t="s">
        <v>24</v>
      </c>
      <c r="N55" s="75">
        <v>0.12</v>
      </c>
      <c r="O55" s="24">
        <v>199</v>
      </c>
      <c r="P55" s="24">
        <v>199</v>
      </c>
      <c r="Q55" s="59">
        <v>59.699999999999996</v>
      </c>
      <c r="R55" s="59">
        <v>59.699999999999996</v>
      </c>
      <c r="S55" s="24">
        <v>1</v>
      </c>
    </row>
    <row r="56" spans="1:19" s="22" customFormat="1" x14ac:dyDescent="0.25">
      <c r="A56" s="20"/>
      <c r="B56" s="25">
        <v>10001268</v>
      </c>
      <c r="C56" s="24" t="s">
        <v>40</v>
      </c>
      <c r="D56" s="24" t="s">
        <v>59</v>
      </c>
      <c r="E56" s="24" t="s">
        <v>62</v>
      </c>
      <c r="F56" s="25" t="str">
        <f t="shared" ref="F56:F81" si="3">"KIDS SHOE -"&amp;O56</f>
        <v>KIDS SHOE -999</v>
      </c>
      <c r="G56" s="24" t="s">
        <v>43</v>
      </c>
      <c r="H56" s="25">
        <v>16</v>
      </c>
      <c r="I56" s="24" t="str">
        <f>C56&amp;"/"&amp;D56&amp;"/"&amp;F56&amp;"/"&amp;H56</f>
        <v>MINIKIDZZ/FOOTWEAR/KIDS SHOE -999/16</v>
      </c>
      <c r="J56" s="24">
        <v>6402</v>
      </c>
      <c r="K56" s="24" t="s">
        <v>45</v>
      </c>
      <c r="L56" s="24" t="s">
        <v>23</v>
      </c>
      <c r="M56" s="24" t="s">
        <v>24</v>
      </c>
      <c r="N56" s="75">
        <v>0.12</v>
      </c>
      <c r="O56" s="24">
        <v>999</v>
      </c>
      <c r="P56" s="24">
        <v>999</v>
      </c>
      <c r="Q56" s="59">
        <v>299.7</v>
      </c>
      <c r="R56" s="59">
        <v>299.7</v>
      </c>
      <c r="S56" s="24">
        <v>1</v>
      </c>
    </row>
    <row r="57" spans="1:19" s="22" customFormat="1" x14ac:dyDescent="0.25">
      <c r="A57" s="20"/>
      <c r="B57" s="25">
        <v>10001269</v>
      </c>
      <c r="C57" s="24" t="s">
        <v>40</v>
      </c>
      <c r="D57" s="24" t="s">
        <v>59</v>
      </c>
      <c r="E57" s="24" t="s">
        <v>62</v>
      </c>
      <c r="F57" s="25" t="str">
        <f t="shared" si="3"/>
        <v>KIDS SHOE -999</v>
      </c>
      <c r="G57" s="24" t="s">
        <v>43</v>
      </c>
      <c r="H57" s="25">
        <v>17</v>
      </c>
      <c r="I57" s="24" t="str">
        <f>C57&amp;"/"&amp;D57&amp;"/"&amp;F57&amp;"/"&amp;H57</f>
        <v>MINIKIDZZ/FOOTWEAR/KIDS SHOE -999/17</v>
      </c>
      <c r="J57" s="24">
        <v>6402</v>
      </c>
      <c r="K57" s="24" t="s">
        <v>45</v>
      </c>
      <c r="L57" s="24" t="s">
        <v>23</v>
      </c>
      <c r="M57" s="24" t="s">
        <v>24</v>
      </c>
      <c r="N57" s="75">
        <v>0.12</v>
      </c>
      <c r="O57" s="24">
        <v>999</v>
      </c>
      <c r="P57" s="24">
        <v>999</v>
      </c>
      <c r="Q57" s="59">
        <v>299.7</v>
      </c>
      <c r="R57" s="59">
        <v>299.7</v>
      </c>
      <c r="S57" s="24">
        <v>2</v>
      </c>
    </row>
    <row r="58" spans="1:19" s="22" customFormat="1" x14ac:dyDescent="0.25">
      <c r="A58" s="20"/>
      <c r="B58" s="25">
        <v>10001270</v>
      </c>
      <c r="C58" s="24" t="s">
        <v>40</v>
      </c>
      <c r="D58" s="24" t="s">
        <v>59</v>
      </c>
      <c r="E58" s="24" t="s">
        <v>62</v>
      </c>
      <c r="F58" s="25" t="str">
        <f t="shared" si="3"/>
        <v>KIDS SHOE -999</v>
      </c>
      <c r="G58" s="24" t="s">
        <v>43</v>
      </c>
      <c r="H58" s="25">
        <v>18</v>
      </c>
      <c r="I58" s="24" t="str">
        <f>C58&amp;"/"&amp;D58&amp;"/"&amp;F58&amp;"/"&amp;H58</f>
        <v>MINIKIDZZ/FOOTWEAR/KIDS SHOE -999/18</v>
      </c>
      <c r="J58" s="24">
        <v>6402</v>
      </c>
      <c r="K58" s="24" t="s">
        <v>45</v>
      </c>
      <c r="L58" s="24" t="s">
        <v>23</v>
      </c>
      <c r="M58" s="24" t="s">
        <v>24</v>
      </c>
      <c r="N58" s="75">
        <v>0.12</v>
      </c>
      <c r="O58" s="24">
        <v>999</v>
      </c>
      <c r="P58" s="24">
        <v>999</v>
      </c>
      <c r="Q58" s="59">
        <v>299.7</v>
      </c>
      <c r="R58" s="59">
        <v>299.7</v>
      </c>
      <c r="S58" s="24">
        <v>2</v>
      </c>
    </row>
    <row r="59" spans="1:19" s="22" customFormat="1" x14ac:dyDescent="0.25">
      <c r="A59" s="20"/>
      <c r="B59" s="25">
        <v>10001271</v>
      </c>
      <c r="C59" s="24" t="s">
        <v>40</v>
      </c>
      <c r="D59" s="24" t="s">
        <v>59</v>
      </c>
      <c r="E59" s="24" t="s">
        <v>62</v>
      </c>
      <c r="F59" s="25" t="str">
        <f t="shared" si="3"/>
        <v>KIDS SHOE -999</v>
      </c>
      <c r="G59" s="24" t="s">
        <v>43</v>
      </c>
      <c r="H59" s="25">
        <v>19</v>
      </c>
      <c r="I59" s="24" t="str">
        <f>C59&amp;"/"&amp;D59&amp;"/"&amp;F59&amp;"/"&amp;H59</f>
        <v>MINIKIDZZ/FOOTWEAR/KIDS SHOE -999/19</v>
      </c>
      <c r="J59" s="24">
        <v>6402</v>
      </c>
      <c r="K59" s="24" t="s">
        <v>45</v>
      </c>
      <c r="L59" s="24" t="s">
        <v>23</v>
      </c>
      <c r="M59" s="24" t="s">
        <v>24</v>
      </c>
      <c r="N59" s="75">
        <v>0.12</v>
      </c>
      <c r="O59" s="24">
        <v>999</v>
      </c>
      <c r="P59" s="24">
        <v>999</v>
      </c>
      <c r="Q59" s="59">
        <v>299.7</v>
      </c>
      <c r="R59" s="59">
        <v>299.7</v>
      </c>
      <c r="S59" s="24">
        <v>2</v>
      </c>
    </row>
    <row r="60" spans="1:19" s="22" customFormat="1" x14ac:dyDescent="0.25">
      <c r="A60" s="20"/>
      <c r="B60" s="25">
        <v>10001272</v>
      </c>
      <c r="C60" s="24" t="s">
        <v>40</v>
      </c>
      <c r="D60" s="24" t="s">
        <v>59</v>
      </c>
      <c r="E60" s="24" t="s">
        <v>62</v>
      </c>
      <c r="F60" s="25" t="str">
        <f t="shared" si="3"/>
        <v>KIDS SHOE -999</v>
      </c>
      <c r="G60" s="24" t="s">
        <v>43</v>
      </c>
      <c r="H60" s="25">
        <v>20</v>
      </c>
      <c r="I60" s="24" t="str">
        <f>C60&amp;"/"&amp;D60&amp;"/"&amp;F60&amp;"/"&amp;H60</f>
        <v>MINIKIDZZ/FOOTWEAR/KIDS SHOE -999/20</v>
      </c>
      <c r="J60" s="24">
        <v>6402</v>
      </c>
      <c r="K60" s="24" t="s">
        <v>45</v>
      </c>
      <c r="L60" s="24" t="s">
        <v>23</v>
      </c>
      <c r="M60" s="24" t="s">
        <v>24</v>
      </c>
      <c r="N60" s="75">
        <v>0.12</v>
      </c>
      <c r="O60" s="24">
        <v>999</v>
      </c>
      <c r="P60" s="24">
        <v>999</v>
      </c>
      <c r="Q60" s="59">
        <v>299.7</v>
      </c>
      <c r="R60" s="59">
        <v>299.7</v>
      </c>
      <c r="S60" s="24">
        <v>2</v>
      </c>
    </row>
    <row r="61" spans="1:19" s="22" customFormat="1" x14ac:dyDescent="0.25">
      <c r="A61" s="20"/>
      <c r="B61" s="25">
        <v>10001273</v>
      </c>
      <c r="C61" s="24" t="s">
        <v>40</v>
      </c>
      <c r="D61" s="24" t="s">
        <v>59</v>
      </c>
      <c r="E61" s="24" t="s">
        <v>62</v>
      </c>
      <c r="F61" s="25" t="str">
        <f t="shared" si="3"/>
        <v>KIDS SHOE -999</v>
      </c>
      <c r="G61" s="24" t="s">
        <v>43</v>
      </c>
      <c r="H61" s="25">
        <v>21</v>
      </c>
      <c r="I61" s="24" t="str">
        <f>C61&amp;"/"&amp;D61&amp;"/"&amp;F61&amp;"/"&amp;H61</f>
        <v>MINIKIDZZ/FOOTWEAR/KIDS SHOE -999/21</v>
      </c>
      <c r="J61" s="24">
        <v>6402</v>
      </c>
      <c r="K61" s="24" t="s">
        <v>45</v>
      </c>
      <c r="L61" s="24" t="s">
        <v>23</v>
      </c>
      <c r="M61" s="24" t="s">
        <v>24</v>
      </c>
      <c r="N61" s="75">
        <v>0.12</v>
      </c>
      <c r="O61" s="24">
        <v>999</v>
      </c>
      <c r="P61" s="24">
        <v>999</v>
      </c>
      <c r="Q61" s="59">
        <v>299.7</v>
      </c>
      <c r="R61" s="59">
        <v>299.7</v>
      </c>
      <c r="S61" s="24">
        <v>2</v>
      </c>
    </row>
    <row r="62" spans="1:19" s="22" customFormat="1" x14ac:dyDescent="0.25">
      <c r="A62" s="20"/>
      <c r="B62" s="25">
        <v>10001274</v>
      </c>
      <c r="C62" s="24" t="s">
        <v>40</v>
      </c>
      <c r="D62" s="24" t="s">
        <v>59</v>
      </c>
      <c r="E62" s="24" t="s">
        <v>62</v>
      </c>
      <c r="F62" s="25" t="str">
        <f t="shared" si="3"/>
        <v>KIDS SHOE -999</v>
      </c>
      <c r="G62" s="24" t="s">
        <v>43</v>
      </c>
      <c r="H62" s="25">
        <v>22</v>
      </c>
      <c r="I62" s="24" t="str">
        <f>C62&amp;"/"&amp;D62&amp;"/"&amp;F62&amp;"/"&amp;H62</f>
        <v>MINIKIDZZ/FOOTWEAR/KIDS SHOE -999/22</v>
      </c>
      <c r="J62" s="24">
        <v>6402</v>
      </c>
      <c r="K62" s="24" t="s">
        <v>45</v>
      </c>
      <c r="L62" s="24" t="s">
        <v>23</v>
      </c>
      <c r="M62" s="24" t="s">
        <v>24</v>
      </c>
      <c r="N62" s="75">
        <v>0.12</v>
      </c>
      <c r="O62" s="24">
        <v>999</v>
      </c>
      <c r="P62" s="24">
        <v>999</v>
      </c>
      <c r="Q62" s="59">
        <v>299.7</v>
      </c>
      <c r="R62" s="59">
        <v>299.7</v>
      </c>
      <c r="S62" s="24">
        <v>4</v>
      </c>
    </row>
    <row r="63" spans="1:19" s="22" customFormat="1" x14ac:dyDescent="0.25">
      <c r="A63" s="20"/>
      <c r="B63" s="25">
        <v>10001275</v>
      </c>
      <c r="C63" s="24" t="s">
        <v>40</v>
      </c>
      <c r="D63" s="24" t="s">
        <v>59</v>
      </c>
      <c r="E63" s="24" t="s">
        <v>62</v>
      </c>
      <c r="F63" s="25" t="str">
        <f t="shared" si="3"/>
        <v>KIDS SHOE -999</v>
      </c>
      <c r="G63" s="24" t="s">
        <v>43</v>
      </c>
      <c r="H63" s="25">
        <v>23</v>
      </c>
      <c r="I63" s="24" t="str">
        <f>C63&amp;"/"&amp;D63&amp;"/"&amp;F63&amp;"/"&amp;H63</f>
        <v>MINIKIDZZ/FOOTWEAR/KIDS SHOE -999/23</v>
      </c>
      <c r="J63" s="24">
        <v>6402</v>
      </c>
      <c r="K63" s="24" t="s">
        <v>45</v>
      </c>
      <c r="L63" s="24" t="s">
        <v>23</v>
      </c>
      <c r="M63" s="24" t="s">
        <v>24</v>
      </c>
      <c r="N63" s="75">
        <v>0.12</v>
      </c>
      <c r="O63" s="24">
        <v>999</v>
      </c>
      <c r="P63" s="24">
        <v>999</v>
      </c>
      <c r="Q63" s="59">
        <v>299.7</v>
      </c>
      <c r="R63" s="59">
        <v>299.7</v>
      </c>
      <c r="S63" s="24">
        <v>4</v>
      </c>
    </row>
    <row r="64" spans="1:19" s="22" customFormat="1" x14ac:dyDescent="0.25">
      <c r="A64" s="20"/>
      <c r="B64" s="25">
        <v>10001276</v>
      </c>
      <c r="C64" s="24" t="s">
        <v>40</v>
      </c>
      <c r="D64" s="24" t="s">
        <v>59</v>
      </c>
      <c r="E64" s="24" t="s">
        <v>62</v>
      </c>
      <c r="F64" s="25" t="str">
        <f t="shared" si="3"/>
        <v>KIDS SHOE -999</v>
      </c>
      <c r="G64" s="24" t="s">
        <v>43</v>
      </c>
      <c r="H64" s="25">
        <v>24</v>
      </c>
      <c r="I64" s="24" t="str">
        <f>C64&amp;"/"&amp;D64&amp;"/"&amp;F64&amp;"/"&amp;H64</f>
        <v>MINIKIDZZ/FOOTWEAR/KIDS SHOE -999/24</v>
      </c>
      <c r="J64" s="24">
        <v>6402</v>
      </c>
      <c r="K64" s="24" t="s">
        <v>45</v>
      </c>
      <c r="L64" s="24" t="s">
        <v>23</v>
      </c>
      <c r="M64" s="24" t="s">
        <v>24</v>
      </c>
      <c r="N64" s="75">
        <v>0.12</v>
      </c>
      <c r="O64" s="24">
        <v>999</v>
      </c>
      <c r="P64" s="24">
        <v>999</v>
      </c>
      <c r="Q64" s="59">
        <v>299.7</v>
      </c>
      <c r="R64" s="59">
        <v>299.7</v>
      </c>
      <c r="S64" s="24">
        <v>4</v>
      </c>
    </row>
    <row r="65" spans="1:19" s="22" customFormat="1" x14ac:dyDescent="0.25">
      <c r="A65" s="20"/>
      <c r="B65" s="25">
        <v>10001277</v>
      </c>
      <c r="C65" s="24" t="s">
        <v>40</v>
      </c>
      <c r="D65" s="24" t="s">
        <v>59</v>
      </c>
      <c r="E65" s="24" t="s">
        <v>62</v>
      </c>
      <c r="F65" s="25" t="str">
        <f t="shared" si="3"/>
        <v>KIDS SHOE -999</v>
      </c>
      <c r="G65" s="24" t="s">
        <v>43</v>
      </c>
      <c r="H65" s="25">
        <v>25</v>
      </c>
      <c r="I65" s="24" t="str">
        <f>C65&amp;"/"&amp;D65&amp;"/"&amp;F65&amp;"/"&amp;H65</f>
        <v>MINIKIDZZ/FOOTWEAR/KIDS SHOE -999/25</v>
      </c>
      <c r="J65" s="24">
        <v>6402</v>
      </c>
      <c r="K65" s="24" t="s">
        <v>45</v>
      </c>
      <c r="L65" s="24" t="s">
        <v>23</v>
      </c>
      <c r="M65" s="24" t="s">
        <v>24</v>
      </c>
      <c r="N65" s="75">
        <v>0.12</v>
      </c>
      <c r="O65" s="24">
        <v>999</v>
      </c>
      <c r="P65" s="24">
        <v>999</v>
      </c>
      <c r="Q65" s="59">
        <v>299.7</v>
      </c>
      <c r="R65" s="59">
        <v>299.7</v>
      </c>
      <c r="S65" s="24">
        <v>4</v>
      </c>
    </row>
    <row r="66" spans="1:19" s="22" customFormat="1" x14ac:dyDescent="0.25">
      <c r="A66" s="20"/>
      <c r="B66" s="25">
        <v>10001278</v>
      </c>
      <c r="C66" s="24" t="s">
        <v>40</v>
      </c>
      <c r="D66" s="24" t="s">
        <v>59</v>
      </c>
      <c r="E66" s="24" t="s">
        <v>62</v>
      </c>
      <c r="F66" s="25" t="str">
        <f t="shared" si="3"/>
        <v>KIDS SHOE -999</v>
      </c>
      <c r="G66" s="24" t="s">
        <v>43</v>
      </c>
      <c r="H66" s="25">
        <v>26</v>
      </c>
      <c r="I66" s="24" t="str">
        <f>C66&amp;"/"&amp;D66&amp;"/"&amp;F66&amp;"/"&amp;H66</f>
        <v>MINIKIDZZ/FOOTWEAR/KIDS SHOE -999/26</v>
      </c>
      <c r="J66" s="24">
        <v>6402</v>
      </c>
      <c r="K66" s="24" t="s">
        <v>45</v>
      </c>
      <c r="L66" s="24" t="s">
        <v>23</v>
      </c>
      <c r="M66" s="24" t="s">
        <v>24</v>
      </c>
      <c r="N66" s="75">
        <v>0.12</v>
      </c>
      <c r="O66" s="24">
        <v>999</v>
      </c>
      <c r="P66" s="24">
        <v>999</v>
      </c>
      <c r="Q66" s="59">
        <v>299.7</v>
      </c>
      <c r="R66" s="59">
        <v>299.7</v>
      </c>
      <c r="S66" s="24">
        <v>2</v>
      </c>
    </row>
    <row r="67" spans="1:19" s="22" customFormat="1" x14ac:dyDescent="0.25">
      <c r="A67" s="20"/>
      <c r="B67" s="25">
        <v>10001279</v>
      </c>
      <c r="C67" s="24" t="s">
        <v>40</v>
      </c>
      <c r="D67" s="24" t="s">
        <v>59</v>
      </c>
      <c r="E67" s="24" t="s">
        <v>62</v>
      </c>
      <c r="F67" s="25" t="str">
        <f t="shared" si="3"/>
        <v>KIDS SHOE -999</v>
      </c>
      <c r="G67" s="24" t="s">
        <v>43</v>
      </c>
      <c r="H67" s="25">
        <v>27</v>
      </c>
      <c r="I67" s="24" t="str">
        <f>C67&amp;"/"&amp;D67&amp;"/"&amp;F67&amp;"/"&amp;H67</f>
        <v>MINIKIDZZ/FOOTWEAR/KIDS SHOE -999/27</v>
      </c>
      <c r="J67" s="24">
        <v>6402</v>
      </c>
      <c r="K67" s="24" t="s">
        <v>45</v>
      </c>
      <c r="L67" s="24" t="s">
        <v>23</v>
      </c>
      <c r="M67" s="24" t="s">
        <v>24</v>
      </c>
      <c r="N67" s="75">
        <v>0.12</v>
      </c>
      <c r="O67" s="24">
        <v>999</v>
      </c>
      <c r="P67" s="24">
        <v>999</v>
      </c>
      <c r="Q67" s="59">
        <v>299.7</v>
      </c>
      <c r="R67" s="59">
        <v>299.7</v>
      </c>
      <c r="S67" s="24">
        <v>2</v>
      </c>
    </row>
    <row r="68" spans="1:19" s="22" customFormat="1" x14ac:dyDescent="0.25">
      <c r="A68" s="20"/>
      <c r="B68" s="25">
        <v>10001280</v>
      </c>
      <c r="C68" s="24" t="s">
        <v>40</v>
      </c>
      <c r="D68" s="24" t="s">
        <v>59</v>
      </c>
      <c r="E68" s="24" t="s">
        <v>62</v>
      </c>
      <c r="F68" s="25" t="str">
        <f t="shared" si="3"/>
        <v>KIDS SHOE -999</v>
      </c>
      <c r="G68" s="24" t="s">
        <v>43</v>
      </c>
      <c r="H68" s="25">
        <v>28</v>
      </c>
      <c r="I68" s="24" t="str">
        <f>C68&amp;"/"&amp;D68&amp;"/"&amp;F68&amp;"/"&amp;H68</f>
        <v>MINIKIDZZ/FOOTWEAR/KIDS SHOE -999/28</v>
      </c>
      <c r="J68" s="24">
        <v>6402</v>
      </c>
      <c r="K68" s="24" t="s">
        <v>45</v>
      </c>
      <c r="L68" s="24" t="s">
        <v>23</v>
      </c>
      <c r="M68" s="24" t="s">
        <v>24</v>
      </c>
      <c r="N68" s="75">
        <v>0.12</v>
      </c>
      <c r="O68" s="24">
        <v>999</v>
      </c>
      <c r="P68" s="24">
        <v>999</v>
      </c>
      <c r="Q68" s="59">
        <v>299.7</v>
      </c>
      <c r="R68" s="59">
        <v>299.7</v>
      </c>
      <c r="S68" s="24">
        <v>2</v>
      </c>
    </row>
    <row r="69" spans="1:19" s="22" customFormat="1" x14ac:dyDescent="0.25">
      <c r="A69" s="20"/>
      <c r="B69" s="25">
        <v>10001281</v>
      </c>
      <c r="C69" s="24" t="s">
        <v>40</v>
      </c>
      <c r="D69" s="24" t="s">
        <v>59</v>
      </c>
      <c r="E69" s="24" t="s">
        <v>62</v>
      </c>
      <c r="F69" s="25" t="str">
        <f t="shared" si="3"/>
        <v>KIDS SHOE -999</v>
      </c>
      <c r="G69" s="24" t="s">
        <v>43</v>
      </c>
      <c r="H69" s="25">
        <v>29</v>
      </c>
      <c r="I69" s="24" t="str">
        <f>C69&amp;"/"&amp;D69&amp;"/"&amp;F69&amp;"/"&amp;H69</f>
        <v>MINIKIDZZ/FOOTWEAR/KIDS SHOE -999/29</v>
      </c>
      <c r="J69" s="24">
        <v>6402</v>
      </c>
      <c r="K69" s="24" t="s">
        <v>45</v>
      </c>
      <c r="L69" s="24" t="s">
        <v>23</v>
      </c>
      <c r="M69" s="24" t="s">
        <v>24</v>
      </c>
      <c r="N69" s="75">
        <v>0.12</v>
      </c>
      <c r="O69" s="24">
        <v>999</v>
      </c>
      <c r="P69" s="24">
        <v>999</v>
      </c>
      <c r="Q69" s="59">
        <v>299.7</v>
      </c>
      <c r="R69" s="59">
        <v>299.7</v>
      </c>
      <c r="S69" s="24">
        <v>2</v>
      </c>
    </row>
    <row r="70" spans="1:19" s="22" customFormat="1" x14ac:dyDescent="0.25">
      <c r="A70" s="20"/>
      <c r="B70" s="25">
        <v>10001282</v>
      </c>
      <c r="C70" s="24" t="s">
        <v>40</v>
      </c>
      <c r="D70" s="24" t="s">
        <v>59</v>
      </c>
      <c r="E70" s="24" t="s">
        <v>62</v>
      </c>
      <c r="F70" s="25" t="str">
        <f t="shared" si="3"/>
        <v>KIDS SHOE -999</v>
      </c>
      <c r="G70" s="24" t="s">
        <v>43</v>
      </c>
      <c r="H70" s="25">
        <v>30</v>
      </c>
      <c r="I70" s="24" t="str">
        <f>C70&amp;"/"&amp;D70&amp;"/"&amp;F70&amp;"/"&amp;H70</f>
        <v>MINIKIDZZ/FOOTWEAR/KIDS SHOE -999/30</v>
      </c>
      <c r="J70" s="24">
        <v>6402</v>
      </c>
      <c r="K70" s="24" t="s">
        <v>45</v>
      </c>
      <c r="L70" s="24" t="s">
        <v>23</v>
      </c>
      <c r="M70" s="24" t="s">
        <v>24</v>
      </c>
      <c r="N70" s="75">
        <v>0.12</v>
      </c>
      <c r="O70" s="24">
        <v>999</v>
      </c>
      <c r="P70" s="24">
        <v>999</v>
      </c>
      <c r="Q70" s="59">
        <v>299.7</v>
      </c>
      <c r="R70" s="59">
        <v>299.7</v>
      </c>
      <c r="S70" s="24">
        <v>2</v>
      </c>
    </row>
    <row r="71" spans="1:19" s="22" customFormat="1" x14ac:dyDescent="0.25">
      <c r="A71" s="20"/>
      <c r="B71" s="25">
        <v>10001283</v>
      </c>
      <c r="C71" s="24" t="s">
        <v>40</v>
      </c>
      <c r="D71" s="24" t="s">
        <v>59</v>
      </c>
      <c r="E71" s="24" t="s">
        <v>62</v>
      </c>
      <c r="F71" s="25" t="str">
        <f t="shared" si="3"/>
        <v>KIDS SHOE -999</v>
      </c>
      <c r="G71" s="24" t="s">
        <v>43</v>
      </c>
      <c r="H71" s="25">
        <v>31</v>
      </c>
      <c r="I71" s="24" t="str">
        <f>C71&amp;"/"&amp;D71&amp;"/"&amp;F71&amp;"/"&amp;H71</f>
        <v>MINIKIDZZ/FOOTWEAR/KIDS SHOE -999/31</v>
      </c>
      <c r="J71" s="24">
        <v>6402</v>
      </c>
      <c r="K71" s="24" t="s">
        <v>45</v>
      </c>
      <c r="L71" s="24" t="s">
        <v>23</v>
      </c>
      <c r="M71" s="24" t="s">
        <v>24</v>
      </c>
      <c r="N71" s="75">
        <v>0.12</v>
      </c>
      <c r="O71" s="24">
        <v>999</v>
      </c>
      <c r="P71" s="24">
        <v>999</v>
      </c>
      <c r="Q71" s="59">
        <v>299.7</v>
      </c>
      <c r="R71" s="59">
        <v>299.7</v>
      </c>
      <c r="S71" s="24">
        <v>2</v>
      </c>
    </row>
    <row r="72" spans="1:19" s="22" customFormat="1" x14ac:dyDescent="0.25">
      <c r="A72" s="20"/>
      <c r="B72" s="25">
        <v>10001284</v>
      </c>
      <c r="C72" s="24" t="s">
        <v>40</v>
      </c>
      <c r="D72" s="24" t="s">
        <v>59</v>
      </c>
      <c r="E72" s="24" t="s">
        <v>62</v>
      </c>
      <c r="F72" s="25" t="str">
        <f t="shared" si="3"/>
        <v>KIDS SHOE -1299</v>
      </c>
      <c r="G72" s="24" t="s">
        <v>43</v>
      </c>
      <c r="H72" s="25">
        <v>21</v>
      </c>
      <c r="I72" s="24" t="str">
        <f>C72&amp;"/"&amp;D72&amp;"/"&amp;F72&amp;"/"&amp;H72</f>
        <v>MINIKIDZZ/FOOTWEAR/KIDS SHOE -1299/21</v>
      </c>
      <c r="J72" s="24">
        <v>6402</v>
      </c>
      <c r="K72" s="24" t="s">
        <v>45</v>
      </c>
      <c r="L72" s="24" t="s">
        <v>23</v>
      </c>
      <c r="M72" s="24" t="s">
        <v>24</v>
      </c>
      <c r="N72" s="75">
        <v>0.12</v>
      </c>
      <c r="O72" s="24">
        <v>1299</v>
      </c>
      <c r="P72" s="24">
        <v>1299</v>
      </c>
      <c r="Q72" s="59">
        <v>389.7</v>
      </c>
      <c r="R72" s="59">
        <v>389.7</v>
      </c>
      <c r="S72" s="24">
        <v>2</v>
      </c>
    </row>
    <row r="73" spans="1:19" s="22" customFormat="1" x14ac:dyDescent="0.25">
      <c r="A73" s="20"/>
      <c r="B73" s="25">
        <v>10001285</v>
      </c>
      <c r="C73" s="24" t="s">
        <v>40</v>
      </c>
      <c r="D73" s="24" t="s">
        <v>59</v>
      </c>
      <c r="E73" s="24" t="s">
        <v>62</v>
      </c>
      <c r="F73" s="25" t="str">
        <f t="shared" si="3"/>
        <v>KIDS SHOE -1299</v>
      </c>
      <c r="G73" s="24" t="s">
        <v>43</v>
      </c>
      <c r="H73" s="25">
        <v>22</v>
      </c>
      <c r="I73" s="24" t="str">
        <f>C73&amp;"/"&amp;D73&amp;"/"&amp;F73&amp;"/"&amp;H73</f>
        <v>MINIKIDZZ/FOOTWEAR/KIDS SHOE -1299/22</v>
      </c>
      <c r="J73" s="24">
        <v>6402</v>
      </c>
      <c r="K73" s="24" t="s">
        <v>45</v>
      </c>
      <c r="L73" s="24" t="s">
        <v>23</v>
      </c>
      <c r="M73" s="24" t="s">
        <v>24</v>
      </c>
      <c r="N73" s="75">
        <v>0.12</v>
      </c>
      <c r="O73" s="24">
        <v>1299</v>
      </c>
      <c r="P73" s="24">
        <v>1299</v>
      </c>
      <c r="Q73" s="59">
        <v>389.7</v>
      </c>
      <c r="R73" s="59">
        <v>389.7</v>
      </c>
      <c r="S73" s="24">
        <v>2</v>
      </c>
    </row>
    <row r="74" spans="1:19" s="22" customFormat="1" x14ac:dyDescent="0.25">
      <c r="A74" s="20"/>
      <c r="B74" s="25">
        <v>10001286</v>
      </c>
      <c r="C74" s="24" t="s">
        <v>40</v>
      </c>
      <c r="D74" s="24" t="s">
        <v>59</v>
      </c>
      <c r="E74" s="24" t="s">
        <v>62</v>
      </c>
      <c r="F74" s="25" t="str">
        <f t="shared" si="3"/>
        <v>KIDS SHOE -1299</v>
      </c>
      <c r="G74" s="24" t="s">
        <v>43</v>
      </c>
      <c r="H74" s="25">
        <v>23</v>
      </c>
      <c r="I74" s="24" t="str">
        <f>C74&amp;"/"&amp;D74&amp;"/"&amp;F74&amp;"/"&amp;H74</f>
        <v>MINIKIDZZ/FOOTWEAR/KIDS SHOE -1299/23</v>
      </c>
      <c r="J74" s="24">
        <v>6402</v>
      </c>
      <c r="K74" s="24" t="s">
        <v>45</v>
      </c>
      <c r="L74" s="24" t="s">
        <v>23</v>
      </c>
      <c r="M74" s="24" t="s">
        <v>24</v>
      </c>
      <c r="N74" s="75">
        <v>0.12</v>
      </c>
      <c r="O74" s="24">
        <v>1299</v>
      </c>
      <c r="P74" s="24">
        <v>1299</v>
      </c>
      <c r="Q74" s="59">
        <v>389.7</v>
      </c>
      <c r="R74" s="59">
        <v>389.7</v>
      </c>
      <c r="S74" s="24">
        <v>2</v>
      </c>
    </row>
    <row r="75" spans="1:19" s="22" customFormat="1" x14ac:dyDescent="0.25">
      <c r="A75" s="20"/>
      <c r="B75" s="25">
        <v>10001287</v>
      </c>
      <c r="C75" s="24" t="s">
        <v>40</v>
      </c>
      <c r="D75" s="24" t="s">
        <v>59</v>
      </c>
      <c r="E75" s="24" t="s">
        <v>62</v>
      </c>
      <c r="F75" s="25" t="str">
        <f t="shared" si="3"/>
        <v>KIDS SHOE -1299</v>
      </c>
      <c r="G75" s="24" t="s">
        <v>43</v>
      </c>
      <c r="H75" s="25">
        <v>24</v>
      </c>
      <c r="I75" s="24" t="str">
        <f>C75&amp;"/"&amp;D75&amp;"/"&amp;F75&amp;"/"&amp;H75</f>
        <v>MINIKIDZZ/FOOTWEAR/KIDS SHOE -1299/24</v>
      </c>
      <c r="J75" s="24">
        <v>6402</v>
      </c>
      <c r="K75" s="24" t="s">
        <v>45</v>
      </c>
      <c r="L75" s="24" t="s">
        <v>23</v>
      </c>
      <c r="M75" s="24" t="s">
        <v>24</v>
      </c>
      <c r="N75" s="75">
        <v>0.12</v>
      </c>
      <c r="O75" s="24">
        <v>1299</v>
      </c>
      <c r="P75" s="24">
        <v>1299</v>
      </c>
      <c r="Q75" s="59">
        <v>389.7</v>
      </c>
      <c r="R75" s="59">
        <v>389.7</v>
      </c>
      <c r="S75" s="24">
        <v>2</v>
      </c>
    </row>
    <row r="76" spans="1:19" s="22" customFormat="1" x14ac:dyDescent="0.25">
      <c r="A76" s="20"/>
      <c r="B76" s="25">
        <v>10001288</v>
      </c>
      <c r="C76" s="24" t="s">
        <v>40</v>
      </c>
      <c r="D76" s="24" t="s">
        <v>59</v>
      </c>
      <c r="E76" s="24" t="s">
        <v>62</v>
      </c>
      <c r="F76" s="25" t="str">
        <f t="shared" si="3"/>
        <v>KIDS SHOE -1299</v>
      </c>
      <c r="G76" s="24" t="s">
        <v>43</v>
      </c>
      <c r="H76" s="25">
        <v>25</v>
      </c>
      <c r="I76" s="24" t="str">
        <f>C76&amp;"/"&amp;D76&amp;"/"&amp;F76&amp;"/"&amp;H76</f>
        <v>MINIKIDZZ/FOOTWEAR/KIDS SHOE -1299/25</v>
      </c>
      <c r="J76" s="24">
        <v>6402</v>
      </c>
      <c r="K76" s="24" t="s">
        <v>45</v>
      </c>
      <c r="L76" s="24" t="s">
        <v>23</v>
      </c>
      <c r="M76" s="24" t="s">
        <v>24</v>
      </c>
      <c r="N76" s="75">
        <v>0.12</v>
      </c>
      <c r="O76" s="24">
        <v>1299</v>
      </c>
      <c r="P76" s="24">
        <v>1299</v>
      </c>
      <c r="Q76" s="59">
        <v>389.7</v>
      </c>
      <c r="R76" s="59">
        <v>389.7</v>
      </c>
      <c r="S76" s="24">
        <v>2</v>
      </c>
    </row>
    <row r="77" spans="1:19" s="22" customFormat="1" x14ac:dyDescent="0.25">
      <c r="A77" s="20"/>
      <c r="B77" s="25">
        <v>10001289</v>
      </c>
      <c r="C77" s="24" t="s">
        <v>40</v>
      </c>
      <c r="D77" s="24" t="s">
        <v>59</v>
      </c>
      <c r="E77" s="24" t="s">
        <v>62</v>
      </c>
      <c r="F77" s="25" t="str">
        <f t="shared" si="3"/>
        <v>KIDS SHOE -1299</v>
      </c>
      <c r="G77" s="24" t="s">
        <v>43</v>
      </c>
      <c r="H77" s="25">
        <v>26</v>
      </c>
      <c r="I77" s="24" t="str">
        <f>C77&amp;"/"&amp;D77&amp;"/"&amp;F77&amp;"/"&amp;H77</f>
        <v>MINIKIDZZ/FOOTWEAR/KIDS SHOE -1299/26</v>
      </c>
      <c r="J77" s="24">
        <v>6402</v>
      </c>
      <c r="K77" s="24" t="s">
        <v>45</v>
      </c>
      <c r="L77" s="24" t="s">
        <v>23</v>
      </c>
      <c r="M77" s="24" t="s">
        <v>24</v>
      </c>
      <c r="N77" s="75">
        <v>0.12</v>
      </c>
      <c r="O77" s="24">
        <v>1299</v>
      </c>
      <c r="P77" s="24">
        <v>1299</v>
      </c>
      <c r="Q77" s="59">
        <v>389.7</v>
      </c>
      <c r="R77" s="59">
        <v>389.7</v>
      </c>
      <c r="S77" s="24">
        <v>3</v>
      </c>
    </row>
    <row r="78" spans="1:19" s="22" customFormat="1" x14ac:dyDescent="0.25">
      <c r="A78" s="20"/>
      <c r="B78" s="25">
        <v>10001290</v>
      </c>
      <c r="C78" s="24" t="s">
        <v>40</v>
      </c>
      <c r="D78" s="24" t="s">
        <v>59</v>
      </c>
      <c r="E78" s="24" t="s">
        <v>62</v>
      </c>
      <c r="F78" s="25" t="str">
        <f t="shared" si="3"/>
        <v>KIDS SHOE -1299</v>
      </c>
      <c r="G78" s="24" t="s">
        <v>43</v>
      </c>
      <c r="H78" s="25">
        <v>27</v>
      </c>
      <c r="I78" s="24" t="str">
        <f>C78&amp;"/"&amp;D78&amp;"/"&amp;F78&amp;"/"&amp;H78</f>
        <v>MINIKIDZZ/FOOTWEAR/KIDS SHOE -1299/27</v>
      </c>
      <c r="J78" s="24">
        <v>6402</v>
      </c>
      <c r="K78" s="24" t="s">
        <v>45</v>
      </c>
      <c r="L78" s="24" t="s">
        <v>23</v>
      </c>
      <c r="M78" s="24" t="s">
        <v>24</v>
      </c>
      <c r="N78" s="75">
        <v>0.12</v>
      </c>
      <c r="O78" s="24">
        <v>1299</v>
      </c>
      <c r="P78" s="24">
        <v>1299</v>
      </c>
      <c r="Q78" s="59">
        <v>389.7</v>
      </c>
      <c r="R78" s="59">
        <v>389.7</v>
      </c>
      <c r="S78" s="24">
        <v>3</v>
      </c>
    </row>
    <row r="79" spans="1:19" s="22" customFormat="1" x14ac:dyDescent="0.25">
      <c r="A79" s="20"/>
      <c r="B79" s="25">
        <v>10001291</v>
      </c>
      <c r="C79" s="24" t="s">
        <v>40</v>
      </c>
      <c r="D79" s="24" t="s">
        <v>59</v>
      </c>
      <c r="E79" s="24" t="s">
        <v>62</v>
      </c>
      <c r="F79" s="25" t="str">
        <f t="shared" si="3"/>
        <v>KIDS SHOE -1299</v>
      </c>
      <c r="G79" s="24" t="s">
        <v>43</v>
      </c>
      <c r="H79" s="25">
        <v>28</v>
      </c>
      <c r="I79" s="24" t="str">
        <f>C79&amp;"/"&amp;D79&amp;"/"&amp;F79&amp;"/"&amp;H79</f>
        <v>MINIKIDZZ/FOOTWEAR/KIDS SHOE -1299/28</v>
      </c>
      <c r="J79" s="24">
        <v>6402</v>
      </c>
      <c r="K79" s="24" t="s">
        <v>45</v>
      </c>
      <c r="L79" s="24" t="s">
        <v>23</v>
      </c>
      <c r="M79" s="24" t="s">
        <v>24</v>
      </c>
      <c r="N79" s="75">
        <v>0.12</v>
      </c>
      <c r="O79" s="24">
        <v>1299</v>
      </c>
      <c r="P79" s="24">
        <v>1299</v>
      </c>
      <c r="Q79" s="59">
        <v>389.7</v>
      </c>
      <c r="R79" s="59">
        <v>389.7</v>
      </c>
      <c r="S79" s="24">
        <v>3</v>
      </c>
    </row>
    <row r="80" spans="1:19" s="22" customFormat="1" x14ac:dyDescent="0.25">
      <c r="A80" s="20"/>
      <c r="B80" s="25">
        <v>10001292</v>
      </c>
      <c r="C80" s="24" t="s">
        <v>40</v>
      </c>
      <c r="D80" s="24" t="s">
        <v>59</v>
      </c>
      <c r="E80" s="24" t="s">
        <v>62</v>
      </c>
      <c r="F80" s="25" t="str">
        <f t="shared" si="3"/>
        <v>KIDS SHOE -1299</v>
      </c>
      <c r="G80" s="24" t="s">
        <v>43</v>
      </c>
      <c r="H80" s="25">
        <v>29</v>
      </c>
      <c r="I80" s="24" t="str">
        <f>C80&amp;"/"&amp;D80&amp;"/"&amp;F80&amp;"/"&amp;H80</f>
        <v>MINIKIDZZ/FOOTWEAR/KIDS SHOE -1299/29</v>
      </c>
      <c r="J80" s="24">
        <v>6402</v>
      </c>
      <c r="K80" s="24" t="s">
        <v>45</v>
      </c>
      <c r="L80" s="24" t="s">
        <v>23</v>
      </c>
      <c r="M80" s="24" t="s">
        <v>24</v>
      </c>
      <c r="N80" s="75">
        <v>0.12</v>
      </c>
      <c r="O80" s="24">
        <v>1299</v>
      </c>
      <c r="P80" s="24">
        <v>1299</v>
      </c>
      <c r="Q80" s="59">
        <v>389.7</v>
      </c>
      <c r="R80" s="59">
        <v>389.7</v>
      </c>
      <c r="S80" s="24">
        <v>3</v>
      </c>
    </row>
    <row r="81" spans="1:19" s="22" customFormat="1" x14ac:dyDescent="0.25">
      <c r="A81" s="20"/>
      <c r="B81" s="25">
        <v>10001293</v>
      </c>
      <c r="C81" s="24" t="s">
        <v>40</v>
      </c>
      <c r="D81" s="24" t="s">
        <v>59</v>
      </c>
      <c r="E81" s="24" t="s">
        <v>62</v>
      </c>
      <c r="F81" s="25" t="str">
        <f t="shared" si="3"/>
        <v>KIDS SHOE -1299</v>
      </c>
      <c r="G81" s="24" t="s">
        <v>43</v>
      </c>
      <c r="H81" s="25">
        <v>30</v>
      </c>
      <c r="I81" s="24" t="str">
        <f>C81&amp;"/"&amp;D81&amp;"/"&amp;F81&amp;"/"&amp;H81</f>
        <v>MINIKIDZZ/FOOTWEAR/KIDS SHOE -1299/30</v>
      </c>
      <c r="J81" s="24">
        <v>6402</v>
      </c>
      <c r="K81" s="24" t="s">
        <v>45</v>
      </c>
      <c r="L81" s="24" t="s">
        <v>23</v>
      </c>
      <c r="M81" s="24" t="s">
        <v>24</v>
      </c>
      <c r="N81" s="75">
        <v>0.12</v>
      </c>
      <c r="O81" s="24">
        <v>1299</v>
      </c>
      <c r="P81" s="24">
        <v>1299</v>
      </c>
      <c r="Q81" s="59">
        <v>389.7</v>
      </c>
      <c r="R81" s="59">
        <v>389.7</v>
      </c>
      <c r="S81" s="24">
        <v>3</v>
      </c>
    </row>
    <row r="82" spans="1:19" s="22" customFormat="1" x14ac:dyDescent="0.25">
      <c r="A82" s="20"/>
      <c r="B82" s="20"/>
      <c r="F82" s="20"/>
      <c r="H82" s="20"/>
      <c r="N82" s="76"/>
      <c r="Q82" s="90"/>
      <c r="R82" s="90"/>
    </row>
    <row r="83" spans="1:19" s="22" customFormat="1" x14ac:dyDescent="0.25">
      <c r="A83" s="20" t="s">
        <v>10</v>
      </c>
      <c r="B83" s="25">
        <v>10001294</v>
      </c>
      <c r="C83" s="24" t="s">
        <v>40</v>
      </c>
      <c r="D83" s="24" t="s">
        <v>63</v>
      </c>
      <c r="E83" s="24" t="s">
        <v>64</v>
      </c>
      <c r="F83" s="21" t="str">
        <f>C83&amp;"/"&amp;E83&amp;""</f>
        <v>MINIKIDZZ/BRIDAL PURSE</v>
      </c>
      <c r="G83" s="24" t="s">
        <v>44</v>
      </c>
      <c r="H83" s="25" t="s">
        <v>44</v>
      </c>
      <c r="I83" s="24" t="str">
        <f>C83&amp;"/"&amp;D83&amp;"/"&amp;F83&amp;"/"&amp;H83</f>
        <v>MINIKIDZZ/LADIES PURSE/MINIKIDZZ/BRIDAL PURSE/NA</v>
      </c>
      <c r="J83" s="24">
        <v>42022110</v>
      </c>
      <c r="K83" s="24" t="s">
        <v>65</v>
      </c>
      <c r="L83" s="24" t="s">
        <v>23</v>
      </c>
      <c r="M83" s="24" t="s">
        <v>47</v>
      </c>
      <c r="N83" s="75">
        <v>18</v>
      </c>
      <c r="O83" s="24">
        <v>1599</v>
      </c>
      <c r="P83" s="24">
        <v>1599</v>
      </c>
      <c r="Q83" s="59">
        <v>639.6</v>
      </c>
      <c r="R83" s="59">
        <v>639.6</v>
      </c>
      <c r="S83" s="24">
        <v>22</v>
      </c>
    </row>
    <row r="84" spans="1:19" s="22" customFormat="1" x14ac:dyDescent="0.25">
      <c r="A84" s="20" t="s">
        <v>95</v>
      </c>
      <c r="B84" s="25">
        <v>10001295</v>
      </c>
      <c r="C84" s="24" t="s">
        <v>40</v>
      </c>
      <c r="D84" s="24" t="s">
        <v>63</v>
      </c>
      <c r="E84" s="24" t="s">
        <v>64</v>
      </c>
      <c r="F84" s="21" t="str">
        <f t="shared" ref="F84:F107" si="4">C84&amp;"/"&amp;E84&amp;""</f>
        <v>MINIKIDZZ/BRIDAL PURSE</v>
      </c>
      <c r="G84" s="24" t="s">
        <v>44</v>
      </c>
      <c r="H84" s="25" t="s">
        <v>44</v>
      </c>
      <c r="I84" s="24" t="str">
        <f>C84&amp;"/"&amp;D84&amp;"/"&amp;F84&amp;"/"&amp;H84</f>
        <v>MINIKIDZZ/LADIES PURSE/MINIKIDZZ/BRIDAL PURSE/NA</v>
      </c>
      <c r="J84" s="24">
        <v>42022110</v>
      </c>
      <c r="K84" s="24" t="s">
        <v>65</v>
      </c>
      <c r="L84" s="24" t="s">
        <v>23</v>
      </c>
      <c r="M84" s="24" t="s">
        <v>47</v>
      </c>
      <c r="N84" s="75">
        <v>18</v>
      </c>
      <c r="O84" s="24">
        <v>1899</v>
      </c>
      <c r="P84" s="24">
        <v>1899</v>
      </c>
      <c r="Q84" s="59">
        <v>759.6</v>
      </c>
      <c r="R84" s="59">
        <v>759.6</v>
      </c>
      <c r="S84" s="24">
        <v>45</v>
      </c>
    </row>
    <row r="85" spans="1:19" s="22" customFormat="1" x14ac:dyDescent="0.25">
      <c r="A85" s="20"/>
      <c r="B85" s="25">
        <v>10001296</v>
      </c>
      <c r="C85" s="24" t="s">
        <v>40</v>
      </c>
      <c r="D85" s="24" t="s">
        <v>63</v>
      </c>
      <c r="E85" s="24" t="s">
        <v>66</v>
      </c>
      <c r="F85" s="21" t="str">
        <f t="shared" si="4"/>
        <v>MINIKIDZZ/LEATHER PURSE</v>
      </c>
      <c r="G85" s="24" t="s">
        <v>44</v>
      </c>
      <c r="H85" s="25" t="s">
        <v>44</v>
      </c>
      <c r="I85" s="24" t="str">
        <f>C85&amp;"/"&amp;D85&amp;"/"&amp;F85&amp;"/"&amp;H85</f>
        <v>MINIKIDZZ/LADIES PURSE/MINIKIDZZ/LEATHER PURSE/NA</v>
      </c>
      <c r="J85" s="24">
        <v>42022110</v>
      </c>
      <c r="K85" s="24" t="s">
        <v>65</v>
      </c>
      <c r="L85" s="24" t="s">
        <v>23</v>
      </c>
      <c r="M85" s="24" t="s">
        <v>47</v>
      </c>
      <c r="N85" s="75">
        <v>18</v>
      </c>
      <c r="O85" s="24">
        <v>2199</v>
      </c>
      <c r="P85" s="24">
        <v>2199</v>
      </c>
      <c r="Q85" s="59">
        <v>879.6</v>
      </c>
      <c r="R85" s="59">
        <v>879.6</v>
      </c>
      <c r="S85" s="24">
        <v>31</v>
      </c>
    </row>
    <row r="86" spans="1:19" s="22" customFormat="1" x14ac:dyDescent="0.25">
      <c r="A86" s="20" t="s">
        <v>39</v>
      </c>
      <c r="B86" s="25">
        <v>10001297</v>
      </c>
      <c r="C86" s="24" t="s">
        <v>40</v>
      </c>
      <c r="D86" s="24" t="s">
        <v>63</v>
      </c>
      <c r="E86" s="24" t="s">
        <v>66</v>
      </c>
      <c r="F86" s="21" t="str">
        <f t="shared" si="4"/>
        <v>MINIKIDZZ/LEATHER PURSE</v>
      </c>
      <c r="G86" s="24" t="s">
        <v>44</v>
      </c>
      <c r="H86" s="25" t="s">
        <v>44</v>
      </c>
      <c r="I86" s="24" t="str">
        <f>C86&amp;"/"&amp;D86&amp;"/"&amp;F86&amp;"/"&amp;H86</f>
        <v>MINIKIDZZ/LADIES PURSE/MINIKIDZZ/LEATHER PURSE/NA</v>
      </c>
      <c r="J86" s="24">
        <v>42022110</v>
      </c>
      <c r="K86" s="24" t="s">
        <v>65</v>
      </c>
      <c r="L86" s="24" t="s">
        <v>23</v>
      </c>
      <c r="M86" s="24" t="s">
        <v>47</v>
      </c>
      <c r="N86" s="75">
        <v>18</v>
      </c>
      <c r="O86" s="24">
        <v>1999</v>
      </c>
      <c r="P86" s="24">
        <v>1999</v>
      </c>
      <c r="Q86" s="59">
        <v>799.6</v>
      </c>
      <c r="R86" s="59">
        <v>799.6</v>
      </c>
      <c r="S86" s="24">
        <v>10</v>
      </c>
    </row>
    <row r="87" spans="1:19" s="22" customFormat="1" x14ac:dyDescent="0.25">
      <c r="A87" s="20" t="s">
        <v>96</v>
      </c>
      <c r="B87" s="25">
        <v>10001298</v>
      </c>
      <c r="C87" s="24" t="s">
        <v>40</v>
      </c>
      <c r="D87" s="24" t="s">
        <v>63</v>
      </c>
      <c r="E87" s="24" t="s">
        <v>66</v>
      </c>
      <c r="F87" s="21" t="str">
        <f t="shared" si="4"/>
        <v>MINIKIDZZ/LEATHER PURSE</v>
      </c>
      <c r="G87" s="24" t="s">
        <v>44</v>
      </c>
      <c r="H87" s="25" t="s">
        <v>44</v>
      </c>
      <c r="I87" s="24" t="str">
        <f>C87&amp;"/"&amp;D87&amp;"/"&amp;F87&amp;"/"&amp;H87</f>
        <v>MINIKIDZZ/LADIES PURSE/MINIKIDZZ/LEATHER PURSE/NA</v>
      </c>
      <c r="J87" s="24">
        <v>42022110</v>
      </c>
      <c r="K87" s="24" t="s">
        <v>65</v>
      </c>
      <c r="L87" s="24" t="s">
        <v>23</v>
      </c>
      <c r="M87" s="24" t="s">
        <v>47</v>
      </c>
      <c r="N87" s="75">
        <v>18</v>
      </c>
      <c r="O87" s="24">
        <v>2999</v>
      </c>
      <c r="P87" s="24">
        <v>2999</v>
      </c>
      <c r="Q87" s="59">
        <v>1199.6000000000001</v>
      </c>
      <c r="R87" s="59">
        <v>1199.6000000000001</v>
      </c>
      <c r="S87" s="24">
        <v>17</v>
      </c>
    </row>
    <row r="88" spans="1:19" s="22" customFormat="1" x14ac:dyDescent="0.25">
      <c r="A88" s="20"/>
      <c r="B88" s="25">
        <v>10001299</v>
      </c>
      <c r="C88" s="24" t="s">
        <v>40</v>
      </c>
      <c r="D88" s="24" t="s">
        <v>63</v>
      </c>
      <c r="E88" s="24" t="s">
        <v>66</v>
      </c>
      <c r="F88" s="21" t="str">
        <f t="shared" si="4"/>
        <v>MINIKIDZZ/LEATHER PURSE</v>
      </c>
      <c r="G88" s="24" t="s">
        <v>44</v>
      </c>
      <c r="H88" s="25" t="s">
        <v>44</v>
      </c>
      <c r="I88" s="24" t="str">
        <f>C88&amp;"/"&amp;D88&amp;"/"&amp;F88&amp;"/"&amp;H88</f>
        <v>MINIKIDZZ/LADIES PURSE/MINIKIDZZ/LEATHER PURSE/NA</v>
      </c>
      <c r="J88" s="24">
        <v>42022110</v>
      </c>
      <c r="K88" s="24" t="s">
        <v>65</v>
      </c>
      <c r="L88" s="24" t="s">
        <v>23</v>
      </c>
      <c r="M88" s="24" t="s">
        <v>47</v>
      </c>
      <c r="N88" s="75">
        <v>18</v>
      </c>
      <c r="O88" s="24">
        <v>1399</v>
      </c>
      <c r="P88" s="24">
        <v>1399</v>
      </c>
      <c r="Q88" s="59">
        <v>559.6</v>
      </c>
      <c r="R88" s="59">
        <v>559.6</v>
      </c>
      <c r="S88" s="24">
        <v>33</v>
      </c>
    </row>
    <row r="89" spans="1:19" s="22" customFormat="1" x14ac:dyDescent="0.25">
      <c r="A89" s="20"/>
      <c r="B89" s="25">
        <v>10001300</v>
      </c>
      <c r="C89" s="24" t="s">
        <v>40</v>
      </c>
      <c r="D89" s="24" t="s">
        <v>63</v>
      </c>
      <c r="E89" s="24" t="s">
        <v>66</v>
      </c>
      <c r="F89" s="21" t="str">
        <f t="shared" si="4"/>
        <v>MINIKIDZZ/LEATHER PURSE</v>
      </c>
      <c r="G89" s="24" t="s">
        <v>44</v>
      </c>
      <c r="H89" s="25" t="s">
        <v>44</v>
      </c>
      <c r="I89" s="24" t="str">
        <f>C89&amp;"/"&amp;D89&amp;"/"&amp;F89&amp;"/"&amp;H89</f>
        <v>MINIKIDZZ/LADIES PURSE/MINIKIDZZ/LEATHER PURSE/NA</v>
      </c>
      <c r="J89" s="24">
        <v>42022110</v>
      </c>
      <c r="K89" s="24" t="s">
        <v>65</v>
      </c>
      <c r="L89" s="24" t="s">
        <v>23</v>
      </c>
      <c r="M89" s="24" t="s">
        <v>47</v>
      </c>
      <c r="N89" s="75">
        <v>18</v>
      </c>
      <c r="O89" s="24">
        <v>1199</v>
      </c>
      <c r="P89" s="24">
        <v>1199</v>
      </c>
      <c r="Q89" s="59">
        <v>479.6</v>
      </c>
      <c r="R89" s="59">
        <v>479.6</v>
      </c>
      <c r="S89" s="24">
        <v>71</v>
      </c>
    </row>
    <row r="90" spans="1:19" s="22" customFormat="1" x14ac:dyDescent="0.25">
      <c r="A90" s="20"/>
      <c r="B90" s="25">
        <v>10001301</v>
      </c>
      <c r="C90" s="24" t="s">
        <v>40</v>
      </c>
      <c r="D90" s="24" t="s">
        <v>63</v>
      </c>
      <c r="E90" s="24" t="s">
        <v>66</v>
      </c>
      <c r="F90" s="21" t="str">
        <f t="shared" si="4"/>
        <v>MINIKIDZZ/LEATHER PURSE</v>
      </c>
      <c r="G90" s="24" t="s">
        <v>44</v>
      </c>
      <c r="H90" s="25" t="s">
        <v>44</v>
      </c>
      <c r="I90" s="24" t="str">
        <f>C90&amp;"/"&amp;D90&amp;"/"&amp;F90&amp;"/"&amp;H90</f>
        <v>MINIKIDZZ/LADIES PURSE/MINIKIDZZ/LEATHER PURSE/NA</v>
      </c>
      <c r="J90" s="24">
        <v>42022110</v>
      </c>
      <c r="K90" s="24" t="s">
        <v>65</v>
      </c>
      <c r="L90" s="24" t="s">
        <v>23</v>
      </c>
      <c r="M90" s="24" t="s">
        <v>47</v>
      </c>
      <c r="N90" s="75">
        <v>18</v>
      </c>
      <c r="O90" s="24">
        <v>399</v>
      </c>
      <c r="P90" s="24">
        <v>399</v>
      </c>
      <c r="Q90" s="59">
        <v>159.60000000000002</v>
      </c>
      <c r="R90" s="59">
        <v>159.60000000000002</v>
      </c>
      <c r="S90" s="24">
        <v>18</v>
      </c>
    </row>
    <row r="91" spans="1:19" s="22" customFormat="1" x14ac:dyDescent="0.25">
      <c r="A91" s="20"/>
      <c r="B91" s="25">
        <v>10001302</v>
      </c>
      <c r="C91" s="24" t="s">
        <v>40</v>
      </c>
      <c r="D91" s="24" t="s">
        <v>63</v>
      </c>
      <c r="E91" s="24" t="s">
        <v>66</v>
      </c>
      <c r="F91" s="21" t="str">
        <f t="shared" si="4"/>
        <v>MINIKIDZZ/LEATHER PURSE</v>
      </c>
      <c r="G91" s="24" t="s">
        <v>44</v>
      </c>
      <c r="H91" s="25" t="s">
        <v>44</v>
      </c>
      <c r="I91" s="24" t="str">
        <f>C91&amp;"/"&amp;D91&amp;"/"&amp;F91&amp;"/"&amp;H91</f>
        <v>MINIKIDZZ/LADIES PURSE/MINIKIDZZ/LEATHER PURSE/NA</v>
      </c>
      <c r="J91" s="24">
        <v>42022110</v>
      </c>
      <c r="K91" s="24" t="s">
        <v>65</v>
      </c>
      <c r="L91" s="24" t="s">
        <v>23</v>
      </c>
      <c r="M91" s="24" t="s">
        <v>47</v>
      </c>
      <c r="N91" s="75">
        <v>18</v>
      </c>
      <c r="O91" s="24">
        <v>599</v>
      </c>
      <c r="P91" s="24">
        <v>599</v>
      </c>
      <c r="Q91" s="59">
        <v>239.60000000000002</v>
      </c>
      <c r="R91" s="59">
        <v>239.60000000000002</v>
      </c>
      <c r="S91" s="24">
        <v>70</v>
      </c>
    </row>
    <row r="92" spans="1:19" s="22" customFormat="1" x14ac:dyDescent="0.25">
      <c r="A92" s="20"/>
      <c r="B92" s="27" t="s">
        <v>67</v>
      </c>
      <c r="C92" s="24" t="s">
        <v>68</v>
      </c>
      <c r="D92" s="24" t="s">
        <v>69</v>
      </c>
      <c r="E92" s="24" t="s">
        <v>69</v>
      </c>
      <c r="F92" s="21" t="str">
        <f t="shared" si="4"/>
        <v>SHIV NARESH/BOXER</v>
      </c>
      <c r="G92" s="24" t="s">
        <v>44</v>
      </c>
      <c r="H92" s="25" t="s">
        <v>44</v>
      </c>
      <c r="I92" s="24" t="str">
        <f>C92&amp;"/"&amp;D92&amp;"/"&amp;F92&amp;"/"&amp;H92</f>
        <v>SHIV NARESH/BOXER/SHIV NARESH/BOXER/NA</v>
      </c>
      <c r="J92" s="24">
        <v>62031200</v>
      </c>
      <c r="K92" s="24" t="s">
        <v>22</v>
      </c>
      <c r="L92" s="24" t="s">
        <v>23</v>
      </c>
      <c r="M92" s="24" t="s">
        <v>47</v>
      </c>
      <c r="N92" s="75">
        <v>5</v>
      </c>
      <c r="O92" s="24">
        <v>630</v>
      </c>
      <c r="P92" s="24">
        <v>630</v>
      </c>
      <c r="Q92" s="59">
        <v>252</v>
      </c>
      <c r="R92" s="59">
        <v>252</v>
      </c>
      <c r="S92" s="24">
        <v>3</v>
      </c>
    </row>
    <row r="93" spans="1:19" s="22" customFormat="1" x14ac:dyDescent="0.25">
      <c r="A93" s="20"/>
      <c r="B93" s="27" t="s">
        <v>70</v>
      </c>
      <c r="C93" s="24" t="s">
        <v>68</v>
      </c>
      <c r="D93" s="24" t="s">
        <v>69</v>
      </c>
      <c r="E93" s="24" t="s">
        <v>69</v>
      </c>
      <c r="F93" s="21" t="str">
        <f t="shared" si="4"/>
        <v>SHIV NARESH/BOXER</v>
      </c>
      <c r="G93" s="24" t="s">
        <v>44</v>
      </c>
      <c r="H93" s="25" t="s">
        <v>44</v>
      </c>
      <c r="I93" s="24" t="str">
        <f>C93&amp;"/"&amp;D93&amp;"/"&amp;F93&amp;"/"&amp;H93</f>
        <v>SHIV NARESH/BOXER/SHIV NARESH/BOXER/NA</v>
      </c>
      <c r="J93" s="24">
        <v>62031200</v>
      </c>
      <c r="K93" s="24" t="s">
        <v>22</v>
      </c>
      <c r="L93" s="24" t="s">
        <v>23</v>
      </c>
      <c r="M93" s="24" t="s">
        <v>47</v>
      </c>
      <c r="N93" s="75">
        <v>5</v>
      </c>
      <c r="O93" s="24">
        <v>630</v>
      </c>
      <c r="P93" s="24">
        <v>630</v>
      </c>
      <c r="Q93" s="59">
        <v>252</v>
      </c>
      <c r="R93" s="59">
        <v>252</v>
      </c>
      <c r="S93" s="24">
        <v>3</v>
      </c>
    </row>
    <row r="94" spans="1:19" s="22" customFormat="1" x14ac:dyDescent="0.25">
      <c r="A94" s="20"/>
      <c r="B94" s="25">
        <v>10001303</v>
      </c>
      <c r="C94" s="24" t="s">
        <v>40</v>
      </c>
      <c r="D94" s="24" t="s">
        <v>71</v>
      </c>
      <c r="E94" s="24" t="s">
        <v>72</v>
      </c>
      <c r="F94" s="21" t="str">
        <f t="shared" si="4"/>
        <v>MINIKIDZZ/BOTTLE MRP -699</v>
      </c>
      <c r="G94" s="24" t="s">
        <v>44</v>
      </c>
      <c r="H94" s="25" t="s">
        <v>44</v>
      </c>
      <c r="I94" s="24" t="str">
        <f>C94&amp;"/"&amp;D94&amp;"/"&amp;F94&amp;"/"&amp;H94</f>
        <v>MINIKIDZZ/ACCESSORIES/MINIKIDZZ/BOTTLE MRP -699/NA</v>
      </c>
      <c r="J94" s="24">
        <v>3923</v>
      </c>
      <c r="K94" s="24" t="s">
        <v>45</v>
      </c>
      <c r="L94" s="24" t="s">
        <v>23</v>
      </c>
      <c r="M94" s="24" t="s">
        <v>47</v>
      </c>
      <c r="N94" s="75">
        <v>12</v>
      </c>
      <c r="O94" s="24">
        <v>599</v>
      </c>
      <c r="P94" s="24">
        <v>599</v>
      </c>
      <c r="Q94" s="59">
        <v>239.60000000000002</v>
      </c>
      <c r="R94" s="59">
        <v>239.60000000000002</v>
      </c>
      <c r="S94" s="24">
        <v>15</v>
      </c>
    </row>
    <row r="95" spans="1:19" s="22" customFormat="1" x14ac:dyDescent="0.25">
      <c r="A95" s="20"/>
      <c r="B95" s="25">
        <v>10001304</v>
      </c>
      <c r="C95" s="24" t="s">
        <v>40</v>
      </c>
      <c r="D95" s="24" t="s">
        <v>71</v>
      </c>
      <c r="E95" s="24" t="s">
        <v>73</v>
      </c>
      <c r="F95" s="21" t="str">
        <f t="shared" si="4"/>
        <v>MINIKIDZZ/BOTTLE MRP -299</v>
      </c>
      <c r="G95" s="24" t="s">
        <v>44</v>
      </c>
      <c r="H95" s="25" t="s">
        <v>44</v>
      </c>
      <c r="I95" s="24" t="str">
        <f>C95&amp;"/"&amp;D95&amp;"/"&amp;F95&amp;"/"&amp;H95</f>
        <v>MINIKIDZZ/ACCESSORIES/MINIKIDZZ/BOTTLE MRP -299/NA</v>
      </c>
      <c r="J95" s="24">
        <v>3923</v>
      </c>
      <c r="K95" s="24" t="s">
        <v>45</v>
      </c>
      <c r="L95" s="24" t="s">
        <v>23</v>
      </c>
      <c r="M95" s="24" t="s">
        <v>47</v>
      </c>
      <c r="N95" s="75">
        <v>12</v>
      </c>
      <c r="O95" s="24">
        <v>299</v>
      </c>
      <c r="P95" s="24">
        <v>299</v>
      </c>
      <c r="Q95" s="59">
        <v>119.60000000000001</v>
      </c>
      <c r="R95" s="59">
        <v>119.60000000000001</v>
      </c>
      <c r="S95" s="24">
        <v>21</v>
      </c>
    </row>
    <row r="96" spans="1:19" s="22" customFormat="1" x14ac:dyDescent="0.25">
      <c r="A96" s="20"/>
      <c r="B96" s="25">
        <v>10001305</v>
      </c>
      <c r="C96" s="24" t="s">
        <v>40</v>
      </c>
      <c r="D96" s="24" t="s">
        <v>71</v>
      </c>
      <c r="E96" s="24" t="s">
        <v>74</v>
      </c>
      <c r="F96" s="21" t="str">
        <f t="shared" si="4"/>
        <v xml:space="preserve">MINIKIDZZ/SPORTS BOTTLE </v>
      </c>
      <c r="G96" s="24" t="s">
        <v>44</v>
      </c>
      <c r="H96" s="25" t="s">
        <v>44</v>
      </c>
      <c r="I96" s="24" t="str">
        <f>C96&amp;"/"&amp;D96&amp;"/"&amp;F96&amp;"/"&amp;H96</f>
        <v>MINIKIDZZ/ACCESSORIES/MINIKIDZZ/SPORTS BOTTLE /NA</v>
      </c>
      <c r="J96" s="24">
        <v>3923</v>
      </c>
      <c r="K96" s="24" t="s">
        <v>45</v>
      </c>
      <c r="L96" s="24" t="s">
        <v>23</v>
      </c>
      <c r="M96" s="24" t="s">
        <v>47</v>
      </c>
      <c r="N96" s="75">
        <v>12</v>
      </c>
      <c r="O96" s="24">
        <v>499</v>
      </c>
      <c r="P96" s="24">
        <v>499</v>
      </c>
      <c r="Q96" s="59">
        <v>199.60000000000002</v>
      </c>
      <c r="R96" s="59">
        <v>199.60000000000002</v>
      </c>
      <c r="S96" s="24">
        <v>7</v>
      </c>
    </row>
    <row r="97" spans="1:19" s="22" customFormat="1" x14ac:dyDescent="0.25">
      <c r="A97" s="20"/>
      <c r="B97" s="25">
        <v>10001306</v>
      </c>
      <c r="C97" s="24" t="s">
        <v>40</v>
      </c>
      <c r="D97" s="24" t="s">
        <v>71</v>
      </c>
      <c r="E97" s="24" t="s">
        <v>75</v>
      </c>
      <c r="F97" s="21" t="str">
        <f t="shared" si="4"/>
        <v>MINIKIDZZ/SMART CUP</v>
      </c>
      <c r="G97" s="24" t="s">
        <v>44</v>
      </c>
      <c r="H97" s="25" t="s">
        <v>44</v>
      </c>
      <c r="I97" s="24" t="str">
        <f>C97&amp;"/"&amp;D97&amp;"/"&amp;F97&amp;"/"&amp;H97</f>
        <v>MINIKIDZZ/ACCESSORIES/MINIKIDZZ/SMART CUP/NA</v>
      </c>
      <c r="J97" s="24">
        <v>3923</v>
      </c>
      <c r="K97" s="24" t="s">
        <v>45</v>
      </c>
      <c r="L97" s="24" t="s">
        <v>23</v>
      </c>
      <c r="M97" s="24" t="s">
        <v>47</v>
      </c>
      <c r="N97" s="75">
        <v>12</v>
      </c>
      <c r="O97" s="24">
        <v>399</v>
      </c>
      <c r="P97" s="24">
        <v>399</v>
      </c>
      <c r="Q97" s="59">
        <v>159.60000000000002</v>
      </c>
      <c r="R97" s="59">
        <v>159.60000000000002</v>
      </c>
      <c r="S97" s="24">
        <v>15</v>
      </c>
    </row>
    <row r="98" spans="1:19" s="22" customFormat="1" x14ac:dyDescent="0.25">
      <c r="A98" s="20"/>
      <c r="B98" s="25">
        <v>10001307</v>
      </c>
      <c r="C98" s="24" t="s">
        <v>76</v>
      </c>
      <c r="D98" s="24" t="s">
        <v>71</v>
      </c>
      <c r="E98" s="24" t="s">
        <v>77</v>
      </c>
      <c r="F98" s="21" t="str">
        <f t="shared" si="4"/>
        <v>S- MART/SHOE CARE KIT</v>
      </c>
      <c r="G98" s="24" t="s">
        <v>44</v>
      </c>
      <c r="H98" s="25" t="s">
        <v>44</v>
      </c>
      <c r="I98" s="24" t="str">
        <f>C98&amp;"/"&amp;D98&amp;"/"&amp;F98&amp;"/"&amp;H98</f>
        <v>S- MART/ACCESSORIES/S- MART/SHOE CARE KIT/NA</v>
      </c>
      <c r="J98" s="24">
        <v>3809</v>
      </c>
      <c r="K98" s="24" t="s">
        <v>45</v>
      </c>
      <c r="L98" s="24" t="s">
        <v>23</v>
      </c>
      <c r="M98" s="24" t="s">
        <v>47</v>
      </c>
      <c r="N98" s="75">
        <v>12</v>
      </c>
      <c r="O98" s="24">
        <v>249</v>
      </c>
      <c r="P98" s="24">
        <v>249</v>
      </c>
      <c r="Q98" s="59">
        <v>99.600000000000009</v>
      </c>
      <c r="R98" s="59">
        <v>99.600000000000009</v>
      </c>
      <c r="S98" s="24">
        <v>10</v>
      </c>
    </row>
    <row r="99" spans="1:19" s="22" customFormat="1" x14ac:dyDescent="0.25">
      <c r="A99" s="20"/>
      <c r="B99" s="25">
        <v>10001308</v>
      </c>
      <c r="C99" s="24" t="s">
        <v>76</v>
      </c>
      <c r="D99" s="24" t="s">
        <v>71</v>
      </c>
      <c r="E99" s="28" t="s">
        <v>78</v>
      </c>
      <c r="F99" s="21" t="str">
        <f t="shared" si="4"/>
        <v>S- MART/LEATHER FASHION BAG</v>
      </c>
      <c r="G99" s="24" t="s">
        <v>44</v>
      </c>
      <c r="H99" s="25" t="s">
        <v>44</v>
      </c>
      <c r="I99" s="24" t="str">
        <f>C99&amp;"/"&amp;D99&amp;"/"&amp;F99&amp;"/"&amp;H99</f>
        <v>S- MART/ACCESSORIES/S- MART/LEATHER FASHION BAG/NA</v>
      </c>
      <c r="J99" s="24">
        <v>3809</v>
      </c>
      <c r="K99" s="24" t="s">
        <v>45</v>
      </c>
      <c r="L99" s="24" t="s">
        <v>23</v>
      </c>
      <c r="M99" s="24" t="s">
        <v>47</v>
      </c>
      <c r="N99" s="75">
        <v>12</v>
      </c>
      <c r="O99" s="24">
        <v>2999</v>
      </c>
      <c r="P99" s="24">
        <v>2999</v>
      </c>
      <c r="Q99" s="59">
        <v>1199.6000000000001</v>
      </c>
      <c r="R99" s="59">
        <v>1199.6000000000001</v>
      </c>
      <c r="S99" s="24">
        <v>4</v>
      </c>
    </row>
    <row r="100" spans="1:19" s="22" customFormat="1" x14ac:dyDescent="0.25">
      <c r="A100" s="20"/>
      <c r="B100" s="25">
        <v>10001309</v>
      </c>
      <c r="C100" s="24" t="s">
        <v>76</v>
      </c>
      <c r="D100" s="24" t="s">
        <v>71</v>
      </c>
      <c r="E100" s="24" t="s">
        <v>79</v>
      </c>
      <c r="F100" s="21" t="str">
        <f t="shared" si="4"/>
        <v>S- MART/LEATHER SHOE SHINER</v>
      </c>
      <c r="G100" s="24" t="s">
        <v>44</v>
      </c>
      <c r="H100" s="25" t="s">
        <v>44</v>
      </c>
      <c r="I100" s="24" t="str">
        <f>C100&amp;"/"&amp;D100&amp;"/"&amp;F100&amp;"/"&amp;H100</f>
        <v>S- MART/ACCESSORIES/S- MART/LEATHER SHOE SHINER/NA</v>
      </c>
      <c r="J100" s="24">
        <v>3809</v>
      </c>
      <c r="K100" s="24" t="s">
        <v>45</v>
      </c>
      <c r="L100" s="24" t="s">
        <v>23</v>
      </c>
      <c r="M100" s="24" t="s">
        <v>47</v>
      </c>
      <c r="N100" s="75">
        <v>12</v>
      </c>
      <c r="O100" s="24">
        <v>199</v>
      </c>
      <c r="P100" s="24">
        <v>199</v>
      </c>
      <c r="Q100" s="59">
        <v>79.600000000000009</v>
      </c>
      <c r="R100" s="59">
        <v>79.600000000000009</v>
      </c>
      <c r="S100" s="24">
        <v>48</v>
      </c>
    </row>
    <row r="101" spans="1:19" s="22" customFormat="1" x14ac:dyDescent="0.25">
      <c r="A101" s="20"/>
      <c r="B101" s="25">
        <v>10001310</v>
      </c>
      <c r="C101" s="24" t="s">
        <v>76</v>
      </c>
      <c r="D101" s="24" t="s">
        <v>71</v>
      </c>
      <c r="E101" s="24" t="s">
        <v>80</v>
      </c>
      <c r="F101" s="21" t="str">
        <f t="shared" si="4"/>
        <v>S- MART/IMPORTED SOCKS</v>
      </c>
      <c r="G101" s="24" t="s">
        <v>44</v>
      </c>
      <c r="H101" s="25" t="s">
        <v>44</v>
      </c>
      <c r="I101" s="24" t="str">
        <f>C101&amp;"/"&amp;D101&amp;"/"&amp;F101&amp;"/"&amp;H101</f>
        <v>S- MART/ACCESSORIES/S- MART/IMPORTED SOCKS/NA</v>
      </c>
      <c r="J101" s="21">
        <v>61159500</v>
      </c>
      <c r="K101" s="24" t="s">
        <v>45</v>
      </c>
      <c r="L101" s="24" t="s">
        <v>23</v>
      </c>
      <c r="M101" s="24" t="s">
        <v>47</v>
      </c>
      <c r="N101" s="75">
        <v>12</v>
      </c>
      <c r="O101" s="24">
        <v>199</v>
      </c>
      <c r="P101" s="24">
        <v>199</v>
      </c>
      <c r="Q101" s="59">
        <v>79.600000000000009</v>
      </c>
      <c r="R101" s="59">
        <v>79.600000000000009</v>
      </c>
      <c r="S101" s="24">
        <v>49</v>
      </c>
    </row>
    <row r="102" spans="1:19" s="22" customFormat="1" x14ac:dyDescent="0.25">
      <c r="A102" s="20"/>
      <c r="B102" s="29">
        <v>8904135576640</v>
      </c>
      <c r="C102" s="24" t="s">
        <v>81</v>
      </c>
      <c r="D102" s="24" t="s">
        <v>71</v>
      </c>
      <c r="E102" s="24" t="s">
        <v>82</v>
      </c>
      <c r="F102" s="21" t="str">
        <f t="shared" si="4"/>
        <v>HUSH PUPPIES/SOCKS</v>
      </c>
      <c r="G102" s="24" t="s">
        <v>43</v>
      </c>
      <c r="H102" s="25" t="s">
        <v>44</v>
      </c>
      <c r="I102" s="24" t="str">
        <f>C102&amp;"/"&amp;D102&amp;"/"&amp;F102&amp;"/"&amp;H102</f>
        <v>HUSH PUPPIES/ACCESSORIES/HUSH PUPPIES/SOCKS/NA</v>
      </c>
      <c r="J102" s="21">
        <v>61159500</v>
      </c>
      <c r="K102" s="24" t="s">
        <v>45</v>
      </c>
      <c r="L102" s="24" t="s">
        <v>23</v>
      </c>
      <c r="M102" s="24" t="s">
        <v>47</v>
      </c>
      <c r="N102" s="75">
        <v>5</v>
      </c>
      <c r="O102" s="24">
        <v>169</v>
      </c>
      <c r="P102" s="24">
        <v>169</v>
      </c>
      <c r="Q102" s="59">
        <v>67.600000000000009</v>
      </c>
      <c r="R102" s="59">
        <v>67.600000000000009</v>
      </c>
      <c r="S102" s="24">
        <v>3</v>
      </c>
    </row>
    <row r="103" spans="1:19" s="22" customFormat="1" x14ac:dyDescent="0.25">
      <c r="A103" s="20"/>
      <c r="B103" s="29">
        <v>8904135576787</v>
      </c>
      <c r="C103" s="24" t="s">
        <v>81</v>
      </c>
      <c r="D103" s="24" t="s">
        <v>71</v>
      </c>
      <c r="E103" s="24" t="s">
        <v>82</v>
      </c>
      <c r="F103" s="21" t="str">
        <f t="shared" si="4"/>
        <v>HUSH PUPPIES/SOCKS</v>
      </c>
      <c r="G103" s="24" t="s">
        <v>43</v>
      </c>
      <c r="H103" s="25" t="s">
        <v>44</v>
      </c>
      <c r="I103" s="24" t="str">
        <f>C103&amp;"/"&amp;D103&amp;"/"&amp;F103&amp;"/"&amp;H103</f>
        <v>HUSH PUPPIES/ACCESSORIES/HUSH PUPPIES/SOCKS/NA</v>
      </c>
      <c r="J103" s="21">
        <v>61159500</v>
      </c>
      <c r="K103" s="24" t="s">
        <v>45</v>
      </c>
      <c r="L103" s="24" t="s">
        <v>23</v>
      </c>
      <c r="M103" s="24" t="s">
        <v>47</v>
      </c>
      <c r="N103" s="75">
        <v>5</v>
      </c>
      <c r="O103" s="24">
        <v>169</v>
      </c>
      <c r="P103" s="24">
        <v>169</v>
      </c>
      <c r="Q103" s="59">
        <v>67.600000000000009</v>
      </c>
      <c r="R103" s="59">
        <v>67.600000000000009</v>
      </c>
      <c r="S103" s="24">
        <v>3</v>
      </c>
    </row>
    <row r="104" spans="1:19" s="22" customFormat="1" x14ac:dyDescent="0.25">
      <c r="A104" s="20"/>
      <c r="B104" s="29">
        <v>8904135576657</v>
      </c>
      <c r="C104" s="24" t="s">
        <v>81</v>
      </c>
      <c r="D104" s="24" t="s">
        <v>71</v>
      </c>
      <c r="E104" s="24" t="s">
        <v>82</v>
      </c>
      <c r="F104" s="21" t="str">
        <f t="shared" si="4"/>
        <v>HUSH PUPPIES/SOCKS</v>
      </c>
      <c r="G104" s="24" t="s">
        <v>43</v>
      </c>
      <c r="H104" s="25" t="s">
        <v>44</v>
      </c>
      <c r="I104" s="24" t="str">
        <f>C104&amp;"/"&amp;D104&amp;"/"&amp;F104&amp;"/"&amp;H104</f>
        <v>HUSH PUPPIES/ACCESSORIES/HUSH PUPPIES/SOCKS/NA</v>
      </c>
      <c r="J104" s="21">
        <v>61159500</v>
      </c>
      <c r="K104" s="24" t="s">
        <v>45</v>
      </c>
      <c r="L104" s="24" t="s">
        <v>23</v>
      </c>
      <c r="M104" s="24" t="s">
        <v>47</v>
      </c>
      <c r="N104" s="75">
        <v>5</v>
      </c>
      <c r="O104" s="24">
        <v>169</v>
      </c>
      <c r="P104" s="24">
        <v>169</v>
      </c>
      <c r="Q104" s="59">
        <v>67.600000000000009</v>
      </c>
      <c r="R104" s="59">
        <v>67.600000000000009</v>
      </c>
      <c r="S104" s="24">
        <v>5</v>
      </c>
    </row>
    <row r="105" spans="1:19" s="22" customFormat="1" x14ac:dyDescent="0.25">
      <c r="A105" s="20"/>
      <c r="B105" s="29">
        <v>8904135576800</v>
      </c>
      <c r="C105" s="24" t="s">
        <v>81</v>
      </c>
      <c r="D105" s="24" t="s">
        <v>71</v>
      </c>
      <c r="E105" s="24" t="s">
        <v>82</v>
      </c>
      <c r="F105" s="21" t="str">
        <f t="shared" si="4"/>
        <v>HUSH PUPPIES/SOCKS</v>
      </c>
      <c r="G105" s="24" t="s">
        <v>43</v>
      </c>
      <c r="H105" s="25" t="s">
        <v>44</v>
      </c>
      <c r="I105" s="24" t="str">
        <f>C105&amp;"/"&amp;D105&amp;"/"&amp;F105&amp;"/"&amp;H105</f>
        <v>HUSH PUPPIES/ACCESSORIES/HUSH PUPPIES/SOCKS/NA</v>
      </c>
      <c r="J105" s="21">
        <v>61159500</v>
      </c>
      <c r="K105" s="24" t="s">
        <v>45</v>
      </c>
      <c r="L105" s="24" t="s">
        <v>23</v>
      </c>
      <c r="M105" s="24" t="s">
        <v>47</v>
      </c>
      <c r="N105" s="75">
        <v>5</v>
      </c>
      <c r="O105" s="24">
        <v>169</v>
      </c>
      <c r="P105" s="24">
        <v>169</v>
      </c>
      <c r="Q105" s="59">
        <v>67.600000000000009</v>
      </c>
      <c r="R105" s="59">
        <v>67.600000000000009</v>
      </c>
      <c r="S105" s="24">
        <v>5</v>
      </c>
    </row>
    <row r="106" spans="1:19" s="22" customFormat="1" x14ac:dyDescent="0.25">
      <c r="A106" s="20"/>
      <c r="B106" s="29">
        <v>8904135576794</v>
      </c>
      <c r="C106" s="24" t="s">
        <v>81</v>
      </c>
      <c r="D106" s="24" t="s">
        <v>71</v>
      </c>
      <c r="E106" s="24" t="s">
        <v>82</v>
      </c>
      <c r="F106" s="21" t="str">
        <f t="shared" si="4"/>
        <v>HUSH PUPPIES/SOCKS</v>
      </c>
      <c r="G106" s="24" t="s">
        <v>43</v>
      </c>
      <c r="H106" s="25" t="s">
        <v>44</v>
      </c>
      <c r="I106" s="24" t="str">
        <f>C106&amp;"/"&amp;D106&amp;"/"&amp;F106&amp;"/"&amp;H106</f>
        <v>HUSH PUPPIES/ACCESSORIES/HUSH PUPPIES/SOCKS/NA</v>
      </c>
      <c r="J106" s="21">
        <v>61159500</v>
      </c>
      <c r="K106" s="24" t="s">
        <v>45</v>
      </c>
      <c r="L106" s="24" t="s">
        <v>23</v>
      </c>
      <c r="M106" s="24" t="s">
        <v>47</v>
      </c>
      <c r="N106" s="75">
        <v>5</v>
      </c>
      <c r="O106" s="24">
        <v>169</v>
      </c>
      <c r="P106" s="24">
        <v>169</v>
      </c>
      <c r="Q106" s="59">
        <v>67.600000000000009</v>
      </c>
      <c r="R106" s="59">
        <v>67.600000000000009</v>
      </c>
      <c r="S106" s="24">
        <v>4</v>
      </c>
    </row>
    <row r="107" spans="1:19" s="22" customFormat="1" x14ac:dyDescent="0.25">
      <c r="A107" s="20"/>
      <c r="B107" s="25">
        <v>10001311</v>
      </c>
      <c r="C107" s="24" t="s">
        <v>23</v>
      </c>
      <c r="D107" s="24" t="s">
        <v>71</v>
      </c>
      <c r="E107" s="24" t="s">
        <v>83</v>
      </c>
      <c r="F107" s="21" t="str">
        <f t="shared" si="4"/>
        <v>S-MART/BELT</v>
      </c>
      <c r="G107" s="24" t="s">
        <v>43</v>
      </c>
      <c r="H107" s="25" t="s">
        <v>44</v>
      </c>
      <c r="I107" s="24" t="str">
        <f>C107&amp;"/"&amp;D107&amp;"/"&amp;F107&amp;"/"&amp;H107</f>
        <v>S-MART/ACCESSORIES/S-MART/BELT/NA</v>
      </c>
      <c r="J107" s="21">
        <v>4205</v>
      </c>
      <c r="K107" s="24" t="s">
        <v>22</v>
      </c>
      <c r="L107" s="24" t="s">
        <v>23</v>
      </c>
      <c r="M107" s="24" t="s">
        <v>47</v>
      </c>
      <c r="N107" s="75">
        <v>9</v>
      </c>
      <c r="O107" s="24">
        <v>1999</v>
      </c>
      <c r="P107" s="24">
        <v>1999</v>
      </c>
      <c r="Q107" s="59">
        <v>600</v>
      </c>
      <c r="R107" s="59">
        <v>600</v>
      </c>
      <c r="S107" s="24">
        <v>9</v>
      </c>
    </row>
    <row r="108" spans="1:19" s="22" customFormat="1" x14ac:dyDescent="0.25">
      <c r="A108" s="20"/>
      <c r="B108" s="29">
        <v>8904410833000</v>
      </c>
      <c r="C108" s="24" t="s">
        <v>84</v>
      </c>
      <c r="D108" s="24" t="s">
        <v>71</v>
      </c>
      <c r="E108" s="24" t="s">
        <v>85</v>
      </c>
      <c r="F108" s="21" t="str">
        <f>C108&amp;"/"&amp;E108&amp;""</f>
        <v>SWISS MILITARY/BAG</v>
      </c>
      <c r="G108" s="24" t="s">
        <v>86</v>
      </c>
      <c r="H108" s="25" t="s">
        <v>44</v>
      </c>
      <c r="I108" s="24" t="str">
        <f>C108&amp;"/"&amp;D108&amp;"/"&amp;F108&amp;"/"&amp;H108</f>
        <v>SWISS MILITARY/ACCESSORIES/SWISS MILITARY/BAG/NA</v>
      </c>
      <c r="J108" s="21">
        <v>42022290</v>
      </c>
      <c r="K108" s="24" t="s">
        <v>45</v>
      </c>
      <c r="L108" s="24" t="s">
        <v>23</v>
      </c>
      <c r="M108" s="24" t="s">
        <v>47</v>
      </c>
      <c r="N108" s="75">
        <v>5</v>
      </c>
      <c r="O108" s="24">
        <v>999</v>
      </c>
      <c r="P108" s="24">
        <v>999</v>
      </c>
      <c r="Q108" s="91">
        <v>399</v>
      </c>
      <c r="R108" s="59">
        <v>399</v>
      </c>
      <c r="S108" s="24">
        <v>3</v>
      </c>
    </row>
    <row r="109" spans="1:19" s="22" customFormat="1" x14ac:dyDescent="0.25">
      <c r="A109" s="20"/>
      <c r="B109" s="20"/>
      <c r="F109" s="20"/>
      <c r="H109" s="20"/>
      <c r="N109" s="76"/>
      <c r="Q109" s="90"/>
      <c r="R109" s="90"/>
    </row>
    <row r="110" spans="1:19" s="22" customFormat="1" x14ac:dyDescent="0.25">
      <c r="A110" s="20" t="s">
        <v>10</v>
      </c>
      <c r="B110" s="25">
        <v>10001312</v>
      </c>
      <c r="C110" s="30" t="s">
        <v>87</v>
      </c>
      <c r="D110" s="30" t="s">
        <v>88</v>
      </c>
      <c r="E110" s="30" t="s">
        <v>89</v>
      </c>
      <c r="F110" s="21" t="str">
        <f>C110&amp;"/"&amp;E110&amp;""</f>
        <v>MOMS PET/GADDA NET</v>
      </c>
      <c r="G110" s="30" t="s">
        <v>43</v>
      </c>
      <c r="H110" s="31" t="s">
        <v>44</v>
      </c>
      <c r="I110" s="24" t="str">
        <f>C110&amp;"/"&amp;D110&amp;"/"&amp;F110&amp;"/"&amp;H110</f>
        <v>MOMS PET/BEDDING/MOMS PET/GADDA NET/NA</v>
      </c>
      <c r="J110" s="30">
        <v>6301</v>
      </c>
      <c r="K110" s="30" t="s">
        <v>45</v>
      </c>
      <c r="L110" s="30" t="s">
        <v>23</v>
      </c>
      <c r="M110" s="30" t="s">
        <v>24</v>
      </c>
      <c r="N110" s="77">
        <v>12</v>
      </c>
      <c r="O110" s="30">
        <v>1145</v>
      </c>
      <c r="P110" s="30">
        <v>1145</v>
      </c>
      <c r="Q110" s="92">
        <v>572.5</v>
      </c>
      <c r="R110" s="92">
        <v>572.5</v>
      </c>
      <c r="S110" s="30">
        <v>1</v>
      </c>
    </row>
    <row r="111" spans="1:19" s="22" customFormat="1" x14ac:dyDescent="0.25">
      <c r="A111" s="20" t="s">
        <v>95</v>
      </c>
      <c r="B111" s="25">
        <v>10001313</v>
      </c>
      <c r="C111" s="30" t="s">
        <v>87</v>
      </c>
      <c r="D111" s="30" t="s">
        <v>88</v>
      </c>
      <c r="E111" s="30" t="s">
        <v>90</v>
      </c>
      <c r="F111" s="21" t="str">
        <f t="shared" ref="F111:F115" si="5">C111&amp;"/"&amp;E111&amp;""</f>
        <v>MOMS PET/QUILT SET</v>
      </c>
      <c r="G111" s="30" t="s">
        <v>43</v>
      </c>
      <c r="H111" s="31" t="s">
        <v>44</v>
      </c>
      <c r="I111" s="24" t="str">
        <f>C111&amp;"/"&amp;D111&amp;"/"&amp;F111&amp;"/"&amp;H111</f>
        <v>MOMS PET/BEDDING/MOMS PET/QUILT SET/NA</v>
      </c>
      <c r="J111" s="30">
        <v>6301</v>
      </c>
      <c r="K111" s="30" t="s">
        <v>45</v>
      </c>
      <c r="L111" s="30" t="s">
        <v>23</v>
      </c>
      <c r="M111" s="30" t="s">
        <v>24</v>
      </c>
      <c r="N111" s="77">
        <v>12</v>
      </c>
      <c r="O111" s="30">
        <v>2295</v>
      </c>
      <c r="P111" s="30">
        <v>2295</v>
      </c>
      <c r="Q111" s="92">
        <v>1147.5</v>
      </c>
      <c r="R111" s="92">
        <v>1147.5</v>
      </c>
      <c r="S111" s="30">
        <v>1</v>
      </c>
    </row>
    <row r="112" spans="1:19" s="22" customFormat="1" x14ac:dyDescent="0.25">
      <c r="A112" s="20"/>
      <c r="B112" s="25">
        <v>10001314</v>
      </c>
      <c r="C112" s="30" t="s">
        <v>87</v>
      </c>
      <c r="D112" s="30" t="s">
        <v>88</v>
      </c>
      <c r="E112" s="30" t="s">
        <v>90</v>
      </c>
      <c r="F112" s="21" t="str">
        <f t="shared" si="5"/>
        <v>MOMS PET/QUILT SET</v>
      </c>
      <c r="G112" s="30" t="s">
        <v>43</v>
      </c>
      <c r="H112" s="31" t="s">
        <v>44</v>
      </c>
      <c r="I112" s="24" t="str">
        <f>C112&amp;"/"&amp;D112&amp;"/"&amp;F112&amp;"/"&amp;H112</f>
        <v>MOMS PET/BEDDING/MOMS PET/QUILT SET/NA</v>
      </c>
      <c r="J112" s="30">
        <v>6301</v>
      </c>
      <c r="K112" s="30" t="s">
        <v>45</v>
      </c>
      <c r="L112" s="30" t="s">
        <v>23</v>
      </c>
      <c r="M112" s="30" t="s">
        <v>24</v>
      </c>
      <c r="N112" s="77">
        <v>12</v>
      </c>
      <c r="O112" s="30">
        <v>2695</v>
      </c>
      <c r="P112" s="30">
        <v>2695</v>
      </c>
      <c r="Q112" s="92">
        <v>1347.5</v>
      </c>
      <c r="R112" s="92">
        <v>1347.5</v>
      </c>
      <c r="S112" s="30">
        <v>1</v>
      </c>
    </row>
    <row r="113" spans="1:19" s="22" customFormat="1" x14ac:dyDescent="0.25">
      <c r="A113" s="20" t="s">
        <v>39</v>
      </c>
      <c r="B113" s="25">
        <v>10001315</v>
      </c>
      <c r="C113" s="30" t="s">
        <v>91</v>
      </c>
      <c r="D113" s="30" t="s">
        <v>88</v>
      </c>
      <c r="E113" s="30" t="s">
        <v>92</v>
      </c>
      <c r="F113" s="21" t="str">
        <f t="shared" si="5"/>
        <v>TIDY SLEEP/GADDA SET</v>
      </c>
      <c r="G113" s="30" t="s">
        <v>43</v>
      </c>
      <c r="H113" s="31" t="s">
        <v>44</v>
      </c>
      <c r="I113" s="24" t="str">
        <f>C113&amp;"/"&amp;D113&amp;"/"&amp;F113&amp;"/"&amp;H113</f>
        <v>TIDY SLEEP/BEDDING/TIDY SLEEP/GADDA SET/NA</v>
      </c>
      <c r="J113" s="30">
        <v>6301</v>
      </c>
      <c r="K113" s="30" t="s">
        <v>45</v>
      </c>
      <c r="L113" s="30" t="s">
        <v>23</v>
      </c>
      <c r="M113" s="30" t="s">
        <v>24</v>
      </c>
      <c r="N113" s="77">
        <v>12</v>
      </c>
      <c r="O113" s="30">
        <v>999</v>
      </c>
      <c r="P113" s="30">
        <v>999</v>
      </c>
      <c r="Q113" s="92">
        <v>499.5</v>
      </c>
      <c r="R113" s="92">
        <v>499.5</v>
      </c>
      <c r="S113" s="30">
        <v>3</v>
      </c>
    </row>
    <row r="114" spans="1:19" s="22" customFormat="1" x14ac:dyDescent="0.25">
      <c r="A114" s="20" t="s">
        <v>96</v>
      </c>
      <c r="B114" s="25">
        <v>10001316</v>
      </c>
      <c r="C114" s="30" t="s">
        <v>91</v>
      </c>
      <c r="D114" s="30" t="s">
        <v>88</v>
      </c>
      <c r="E114" s="30" t="s">
        <v>93</v>
      </c>
      <c r="F114" s="21" t="str">
        <f t="shared" si="5"/>
        <v>TIDY SLEEP/GADDA SET WITH NET</v>
      </c>
      <c r="G114" s="30" t="s">
        <v>43</v>
      </c>
      <c r="H114" s="31" t="s">
        <v>44</v>
      </c>
      <c r="I114" s="24" t="str">
        <f>C114&amp;"/"&amp;D114&amp;"/"&amp;F114&amp;"/"&amp;H114</f>
        <v>TIDY SLEEP/BEDDING/TIDY SLEEP/GADDA SET WITH NET/NA</v>
      </c>
      <c r="J114" s="30">
        <v>6301</v>
      </c>
      <c r="K114" s="30" t="s">
        <v>45</v>
      </c>
      <c r="L114" s="30" t="s">
        <v>23</v>
      </c>
      <c r="M114" s="30" t="s">
        <v>24</v>
      </c>
      <c r="N114" s="77">
        <v>12</v>
      </c>
      <c r="O114" s="30">
        <v>1299</v>
      </c>
      <c r="P114" s="30">
        <v>1299</v>
      </c>
      <c r="Q114" s="92">
        <v>649.5</v>
      </c>
      <c r="R114" s="92">
        <v>649.5</v>
      </c>
      <c r="S114" s="30">
        <v>4</v>
      </c>
    </row>
    <row r="115" spans="1:19" s="22" customFormat="1" x14ac:dyDescent="0.25">
      <c r="A115" s="20"/>
      <c r="B115" s="25">
        <v>10001317</v>
      </c>
      <c r="C115" s="30" t="s">
        <v>91</v>
      </c>
      <c r="D115" s="30" t="s">
        <v>88</v>
      </c>
      <c r="E115" s="30" t="s">
        <v>94</v>
      </c>
      <c r="F115" s="21" t="str">
        <f t="shared" si="5"/>
        <v>TIDY SLEEP/SLEEPING BAG</v>
      </c>
      <c r="G115" s="30" t="s">
        <v>43</v>
      </c>
      <c r="H115" s="31" t="s">
        <v>44</v>
      </c>
      <c r="I115" s="24" t="str">
        <f>C115&amp;"/"&amp;D115&amp;"/"&amp;F115&amp;"/"&amp;H115</f>
        <v>TIDY SLEEP/BEDDING/TIDY SLEEP/SLEEPING BAG/NA</v>
      </c>
      <c r="J115" s="30">
        <v>6301</v>
      </c>
      <c r="K115" s="30" t="s">
        <v>45</v>
      </c>
      <c r="L115" s="30" t="s">
        <v>23</v>
      </c>
      <c r="M115" s="30" t="s">
        <v>24</v>
      </c>
      <c r="N115" s="77">
        <v>12</v>
      </c>
      <c r="O115" s="30">
        <v>999</v>
      </c>
      <c r="P115" s="30">
        <v>999</v>
      </c>
      <c r="Q115" s="92">
        <v>499.5</v>
      </c>
      <c r="R115" s="92">
        <v>499.5</v>
      </c>
      <c r="S115" s="30">
        <v>3</v>
      </c>
    </row>
    <row r="116" spans="1:19" s="33" customFormat="1" x14ac:dyDescent="0.25">
      <c r="A116" s="32"/>
      <c r="B116" s="32"/>
      <c r="F116" s="32"/>
      <c r="H116" s="32"/>
      <c r="N116" s="78"/>
      <c r="Q116" s="93"/>
      <c r="R116" s="93"/>
    </row>
    <row r="117" spans="1:19" s="22" customFormat="1" x14ac:dyDescent="0.25">
      <c r="A117" s="20"/>
      <c r="B117" s="20"/>
      <c r="F117" s="20"/>
      <c r="H117" s="20"/>
      <c r="N117" s="76"/>
      <c r="Q117" s="90"/>
      <c r="R117" s="90"/>
    </row>
    <row r="118" spans="1:19" s="22" customFormat="1" x14ac:dyDescent="0.25">
      <c r="A118" s="26">
        <v>45382</v>
      </c>
      <c r="B118" s="20"/>
      <c r="F118" s="20"/>
      <c r="H118" s="20"/>
      <c r="N118" s="76"/>
      <c r="Q118" s="90"/>
      <c r="R118" s="90"/>
    </row>
    <row r="119" spans="1:19" s="22" customFormat="1" x14ac:dyDescent="0.25">
      <c r="A119" s="34"/>
      <c r="B119" s="35">
        <v>50743650543</v>
      </c>
      <c r="C119" s="36" t="s">
        <v>101</v>
      </c>
      <c r="D119" s="36" t="s">
        <v>71</v>
      </c>
      <c r="E119" s="36" t="s">
        <v>102</v>
      </c>
      <c r="F119" s="21" t="str">
        <f t="shared" ref="F119:F182" si="6">C119&amp;"/"&amp;E119&amp;""</f>
        <v>LITTLE TIKES/DUMP TRUCK</v>
      </c>
      <c r="G119" s="36" t="s">
        <v>44</v>
      </c>
      <c r="H119" s="31" t="s">
        <v>44</v>
      </c>
      <c r="I119" s="24" t="str">
        <f>C119&amp;"/"&amp;D119&amp;"/"&amp;F119&amp;"/"&amp;H119</f>
        <v>LITTLE TIKES/ACCESSORIES/LITTLE TIKES/DUMP TRUCK/NA</v>
      </c>
      <c r="J119" s="36">
        <v>95030030</v>
      </c>
      <c r="K119" s="36" t="s">
        <v>45</v>
      </c>
      <c r="L119" s="36" t="s">
        <v>103</v>
      </c>
      <c r="M119" s="36" t="s">
        <v>47</v>
      </c>
      <c r="N119" s="79"/>
      <c r="O119" s="36">
        <v>1999</v>
      </c>
      <c r="P119" s="36">
        <v>1999</v>
      </c>
      <c r="Q119" s="94">
        <v>999.5</v>
      </c>
      <c r="R119" s="94">
        <v>999.5</v>
      </c>
      <c r="S119" s="36">
        <v>1</v>
      </c>
    </row>
    <row r="120" spans="1:19" s="22" customFormat="1" x14ac:dyDescent="0.25">
      <c r="A120" s="34" t="s">
        <v>10</v>
      </c>
      <c r="B120" s="35">
        <v>50743650550</v>
      </c>
      <c r="C120" s="36" t="s">
        <v>101</v>
      </c>
      <c r="D120" s="36" t="s">
        <v>71</v>
      </c>
      <c r="E120" s="36" t="s">
        <v>104</v>
      </c>
      <c r="F120" s="21" t="str">
        <f t="shared" si="6"/>
        <v>LITTLE TIKES/DIRST DIGGERS</v>
      </c>
      <c r="G120" s="36" t="s">
        <v>44</v>
      </c>
      <c r="H120" s="31" t="s">
        <v>44</v>
      </c>
      <c r="I120" s="24" t="str">
        <f>C120&amp;"/"&amp;D120&amp;"/"&amp;F120&amp;"/"&amp;H120</f>
        <v>LITTLE TIKES/ACCESSORIES/LITTLE TIKES/DIRST DIGGERS/NA</v>
      </c>
      <c r="J120" s="36">
        <v>95030030</v>
      </c>
      <c r="K120" s="36" t="s">
        <v>45</v>
      </c>
      <c r="L120" s="36" t="s">
        <v>103</v>
      </c>
      <c r="M120" s="36" t="s">
        <v>47</v>
      </c>
      <c r="N120" s="79"/>
      <c r="O120" s="36">
        <v>1999</v>
      </c>
      <c r="P120" s="36">
        <v>1999</v>
      </c>
      <c r="Q120" s="94">
        <v>999.5</v>
      </c>
      <c r="R120" s="94">
        <v>999.5</v>
      </c>
      <c r="S120" s="36">
        <v>1</v>
      </c>
    </row>
    <row r="121" spans="1:19" s="22" customFormat="1" x14ac:dyDescent="0.25">
      <c r="A121" s="34" t="s">
        <v>190</v>
      </c>
      <c r="B121" s="35">
        <v>50743650567</v>
      </c>
      <c r="C121" s="36" t="s">
        <v>101</v>
      </c>
      <c r="D121" s="36" t="s">
        <v>71</v>
      </c>
      <c r="E121" s="36" t="s">
        <v>105</v>
      </c>
      <c r="F121" s="21" t="str">
        <f t="shared" si="6"/>
        <v>LITTLE TIKES/EXCAVATOR</v>
      </c>
      <c r="G121" s="36" t="s">
        <v>44</v>
      </c>
      <c r="H121" s="31" t="s">
        <v>44</v>
      </c>
      <c r="I121" s="24" t="str">
        <f>C121&amp;"/"&amp;D121&amp;"/"&amp;F121&amp;"/"&amp;H121</f>
        <v>LITTLE TIKES/ACCESSORIES/LITTLE TIKES/EXCAVATOR/NA</v>
      </c>
      <c r="J121" s="36">
        <v>95030030</v>
      </c>
      <c r="K121" s="36" t="s">
        <v>45</v>
      </c>
      <c r="L121" s="36" t="s">
        <v>103</v>
      </c>
      <c r="M121" s="36" t="s">
        <v>47</v>
      </c>
      <c r="N121" s="79"/>
      <c r="O121" s="36">
        <v>1999</v>
      </c>
      <c r="P121" s="36">
        <v>1999</v>
      </c>
      <c r="Q121" s="94">
        <v>999.5</v>
      </c>
      <c r="R121" s="94">
        <v>999.5</v>
      </c>
      <c r="S121" s="36">
        <v>1</v>
      </c>
    </row>
    <row r="122" spans="1:19" s="22" customFormat="1" x14ac:dyDescent="0.25">
      <c r="A122" s="34"/>
      <c r="B122" s="35">
        <v>4902508045322</v>
      </c>
      <c r="C122" s="36" t="s">
        <v>106</v>
      </c>
      <c r="D122" s="36" t="s">
        <v>71</v>
      </c>
      <c r="E122" s="36" t="s">
        <v>107</v>
      </c>
      <c r="F122" s="21" t="str">
        <f t="shared" si="6"/>
        <v>PIGEON/BRUSH</v>
      </c>
      <c r="G122" s="36" t="s">
        <v>44</v>
      </c>
      <c r="H122" s="31" t="s">
        <v>44</v>
      </c>
      <c r="I122" s="24" t="str">
        <f>C122&amp;"/"&amp;D122&amp;"/"&amp;F122&amp;"/"&amp;H122</f>
        <v>PIGEON/ACCESSORIES/PIGEON/BRUSH/NA</v>
      </c>
      <c r="J122" s="36">
        <v>96032900</v>
      </c>
      <c r="K122" s="36" t="s">
        <v>45</v>
      </c>
      <c r="L122" s="36" t="s">
        <v>103</v>
      </c>
      <c r="M122" s="36" t="s">
        <v>47</v>
      </c>
      <c r="N122" s="79"/>
      <c r="O122" s="36">
        <v>299</v>
      </c>
      <c r="P122" s="36">
        <v>299</v>
      </c>
      <c r="Q122" s="94">
        <v>149.5</v>
      </c>
      <c r="R122" s="94">
        <v>149.5</v>
      </c>
      <c r="S122" s="36">
        <v>2</v>
      </c>
    </row>
    <row r="123" spans="1:19" s="22" customFormat="1" x14ac:dyDescent="0.25">
      <c r="A123" s="34" t="s">
        <v>39</v>
      </c>
      <c r="B123" s="35">
        <v>4902508129794</v>
      </c>
      <c r="C123" s="36" t="s">
        <v>106</v>
      </c>
      <c r="D123" s="36" t="s">
        <v>71</v>
      </c>
      <c r="E123" s="36" t="s">
        <v>108</v>
      </c>
      <c r="F123" s="21" t="str">
        <f t="shared" si="6"/>
        <v>PIGEON/CLEANSER</v>
      </c>
      <c r="G123" s="36" t="s">
        <v>44</v>
      </c>
      <c r="H123" s="31" t="s">
        <v>44</v>
      </c>
      <c r="I123" s="24" t="str">
        <f>C123&amp;"/"&amp;D123&amp;"/"&amp;F123&amp;"/"&amp;H123</f>
        <v>PIGEON/ACCESSORIES/PIGEON/CLEANSER/NA</v>
      </c>
      <c r="J123" s="36">
        <v>34029019</v>
      </c>
      <c r="K123" s="36" t="s">
        <v>45</v>
      </c>
      <c r="L123" s="36" t="s">
        <v>103</v>
      </c>
      <c r="M123" s="36" t="s">
        <v>47</v>
      </c>
      <c r="N123" s="79"/>
      <c r="O123" s="36">
        <v>699</v>
      </c>
      <c r="P123" s="36">
        <v>699</v>
      </c>
      <c r="Q123" s="94">
        <v>349.5</v>
      </c>
      <c r="R123" s="94">
        <v>349.5</v>
      </c>
      <c r="S123" s="36">
        <v>1</v>
      </c>
    </row>
    <row r="124" spans="1:19" s="22" customFormat="1" x14ac:dyDescent="0.25">
      <c r="A124" s="34" t="s">
        <v>96</v>
      </c>
      <c r="B124" s="35">
        <v>4902508262774</v>
      </c>
      <c r="C124" s="36" t="s">
        <v>106</v>
      </c>
      <c r="D124" s="36" t="s">
        <v>71</v>
      </c>
      <c r="E124" s="36" t="s">
        <v>109</v>
      </c>
      <c r="F124" s="21" t="str">
        <f t="shared" si="6"/>
        <v>PIGEON/DETERGENT</v>
      </c>
      <c r="G124" s="36" t="s">
        <v>44</v>
      </c>
      <c r="H124" s="31" t="s">
        <v>44</v>
      </c>
      <c r="I124" s="24" t="str">
        <f>C124&amp;"/"&amp;D124&amp;"/"&amp;F124&amp;"/"&amp;H124</f>
        <v>PIGEON/ACCESSORIES/PIGEON/DETERGENT/NA</v>
      </c>
      <c r="J124" s="36">
        <v>34029019</v>
      </c>
      <c r="K124" s="36" t="s">
        <v>45</v>
      </c>
      <c r="L124" s="36" t="s">
        <v>103</v>
      </c>
      <c r="M124" s="36" t="s">
        <v>47</v>
      </c>
      <c r="N124" s="79"/>
      <c r="O124" s="36">
        <v>299</v>
      </c>
      <c r="P124" s="36">
        <v>299</v>
      </c>
      <c r="Q124" s="94">
        <v>149.5</v>
      </c>
      <c r="R124" s="94">
        <v>149.5</v>
      </c>
      <c r="S124" s="36">
        <v>1</v>
      </c>
    </row>
    <row r="125" spans="1:19" s="22" customFormat="1" x14ac:dyDescent="0.25">
      <c r="A125" s="34"/>
      <c r="B125" s="35">
        <v>4902508786249</v>
      </c>
      <c r="C125" s="36" t="s">
        <v>106</v>
      </c>
      <c r="D125" s="36" t="s">
        <v>71</v>
      </c>
      <c r="E125" s="36" t="s">
        <v>108</v>
      </c>
      <c r="F125" s="21" t="str">
        <f t="shared" si="6"/>
        <v>PIGEON/CLEANSER</v>
      </c>
      <c r="G125" s="36" t="s">
        <v>44</v>
      </c>
      <c r="H125" s="31" t="s">
        <v>44</v>
      </c>
      <c r="I125" s="24" t="str">
        <f>C125&amp;"/"&amp;D125&amp;"/"&amp;F125&amp;"/"&amp;H125</f>
        <v>PIGEON/ACCESSORIES/PIGEON/CLEANSER/NA</v>
      </c>
      <c r="J125" s="36">
        <v>34029019</v>
      </c>
      <c r="K125" s="36" t="s">
        <v>45</v>
      </c>
      <c r="L125" s="36" t="s">
        <v>103</v>
      </c>
      <c r="M125" s="36" t="s">
        <v>47</v>
      </c>
      <c r="N125" s="79"/>
      <c r="O125" s="36">
        <v>479</v>
      </c>
      <c r="P125" s="36">
        <v>479</v>
      </c>
      <c r="Q125" s="94">
        <v>239.5</v>
      </c>
      <c r="R125" s="94">
        <v>239.5</v>
      </c>
      <c r="S125" s="36">
        <v>1</v>
      </c>
    </row>
    <row r="126" spans="1:19" s="22" customFormat="1" x14ac:dyDescent="0.25">
      <c r="A126" s="34" t="s">
        <v>239</v>
      </c>
      <c r="B126" s="35">
        <v>4902508786867</v>
      </c>
      <c r="C126" s="36" t="s">
        <v>106</v>
      </c>
      <c r="D126" s="36" t="s">
        <v>71</v>
      </c>
      <c r="E126" s="36" t="s">
        <v>110</v>
      </c>
      <c r="F126" s="21" t="str">
        <f t="shared" si="6"/>
        <v>PIGEON/FEEDING BOTTEL</v>
      </c>
      <c r="G126" s="36" t="s">
        <v>44</v>
      </c>
      <c r="H126" s="31" t="s">
        <v>44</v>
      </c>
      <c r="I126" s="24" t="str">
        <f>C126&amp;"/"&amp;D126&amp;"/"&amp;F126&amp;"/"&amp;H126</f>
        <v>PIGEON/ACCESSORIES/PIGEON/FEEDING BOTTEL/NA</v>
      </c>
      <c r="J126" s="36">
        <v>39269099</v>
      </c>
      <c r="K126" s="36" t="s">
        <v>45</v>
      </c>
      <c r="L126" s="36" t="s">
        <v>103</v>
      </c>
      <c r="M126" s="36" t="s">
        <v>47</v>
      </c>
      <c r="N126" s="79"/>
      <c r="O126" s="36">
        <v>599</v>
      </c>
      <c r="P126" s="36">
        <v>599</v>
      </c>
      <c r="Q126" s="94">
        <v>299.5</v>
      </c>
      <c r="R126" s="94">
        <v>299.5</v>
      </c>
      <c r="S126" s="36">
        <v>1</v>
      </c>
    </row>
    <row r="127" spans="1:19" s="22" customFormat="1" x14ac:dyDescent="0.25">
      <c r="A127" s="34" t="s">
        <v>240</v>
      </c>
      <c r="B127" s="35">
        <v>4902508786881</v>
      </c>
      <c r="C127" s="36" t="s">
        <v>106</v>
      </c>
      <c r="D127" s="36" t="s">
        <v>71</v>
      </c>
      <c r="E127" s="36" t="s">
        <v>110</v>
      </c>
      <c r="F127" s="21" t="str">
        <f t="shared" si="6"/>
        <v>PIGEON/FEEDING BOTTEL</v>
      </c>
      <c r="G127" s="36" t="s">
        <v>44</v>
      </c>
      <c r="H127" s="31" t="s">
        <v>44</v>
      </c>
      <c r="I127" s="24" t="str">
        <f>C127&amp;"/"&amp;D127&amp;"/"&amp;F127&amp;"/"&amp;H127</f>
        <v>PIGEON/ACCESSORIES/PIGEON/FEEDING BOTTEL/NA</v>
      </c>
      <c r="J127" s="36">
        <v>39269099</v>
      </c>
      <c r="K127" s="36" t="s">
        <v>45</v>
      </c>
      <c r="L127" s="36" t="s">
        <v>103</v>
      </c>
      <c r="M127" s="36" t="s">
        <v>47</v>
      </c>
      <c r="N127" s="79"/>
      <c r="O127" s="36">
        <v>579</v>
      </c>
      <c r="P127" s="36">
        <v>579</v>
      </c>
      <c r="Q127" s="94">
        <v>289.5</v>
      </c>
      <c r="R127" s="94">
        <v>289.5</v>
      </c>
      <c r="S127" s="36">
        <v>1</v>
      </c>
    </row>
    <row r="128" spans="1:19" s="22" customFormat="1" x14ac:dyDescent="0.25">
      <c r="A128" s="34"/>
      <c r="B128" s="35">
        <v>4902508786898</v>
      </c>
      <c r="C128" s="36" t="s">
        <v>106</v>
      </c>
      <c r="D128" s="36" t="s">
        <v>71</v>
      </c>
      <c r="E128" s="36" t="s">
        <v>110</v>
      </c>
      <c r="F128" s="21" t="str">
        <f t="shared" si="6"/>
        <v>PIGEON/FEEDING BOTTEL</v>
      </c>
      <c r="G128" s="36" t="s">
        <v>44</v>
      </c>
      <c r="H128" s="31" t="s">
        <v>44</v>
      </c>
      <c r="I128" s="24" t="str">
        <f>C128&amp;"/"&amp;D128&amp;"/"&amp;F128&amp;"/"&amp;H128</f>
        <v>PIGEON/ACCESSORIES/PIGEON/FEEDING BOTTEL/NA</v>
      </c>
      <c r="J128" s="36">
        <v>39269099</v>
      </c>
      <c r="K128" s="36" t="s">
        <v>45</v>
      </c>
      <c r="L128" s="36" t="s">
        <v>103</v>
      </c>
      <c r="M128" s="36" t="s">
        <v>47</v>
      </c>
      <c r="N128" s="79"/>
      <c r="O128" s="36">
        <v>559</v>
      </c>
      <c r="P128" s="36">
        <v>559</v>
      </c>
      <c r="Q128" s="94">
        <v>279.5</v>
      </c>
      <c r="R128" s="94">
        <v>279.5</v>
      </c>
      <c r="S128" s="36">
        <v>1</v>
      </c>
    </row>
    <row r="129" spans="1:19" s="22" customFormat="1" x14ac:dyDescent="0.25">
      <c r="A129" s="34"/>
      <c r="B129" s="35">
        <v>4902508786904</v>
      </c>
      <c r="C129" s="36" t="s">
        <v>106</v>
      </c>
      <c r="D129" s="36" t="s">
        <v>71</v>
      </c>
      <c r="E129" s="36" t="s">
        <v>110</v>
      </c>
      <c r="F129" s="21" t="str">
        <f t="shared" si="6"/>
        <v>PIGEON/FEEDING BOTTEL</v>
      </c>
      <c r="G129" s="36" t="s">
        <v>44</v>
      </c>
      <c r="H129" s="31" t="s">
        <v>44</v>
      </c>
      <c r="I129" s="24" t="str">
        <f>C129&amp;"/"&amp;D129&amp;"/"&amp;F129&amp;"/"&amp;H129</f>
        <v>PIGEON/ACCESSORIES/PIGEON/FEEDING BOTTEL/NA</v>
      </c>
      <c r="J129" s="36">
        <v>39269099</v>
      </c>
      <c r="K129" s="36" t="s">
        <v>45</v>
      </c>
      <c r="L129" s="36" t="s">
        <v>103</v>
      </c>
      <c r="M129" s="36" t="s">
        <v>47</v>
      </c>
      <c r="N129" s="79"/>
      <c r="O129" s="36">
        <v>599</v>
      </c>
      <c r="P129" s="36">
        <v>599</v>
      </c>
      <c r="Q129" s="94">
        <v>299.5</v>
      </c>
      <c r="R129" s="94">
        <v>299.5</v>
      </c>
      <c r="S129" s="36">
        <v>1</v>
      </c>
    </row>
    <row r="130" spans="1:19" s="22" customFormat="1" x14ac:dyDescent="0.25">
      <c r="A130" s="34"/>
      <c r="B130" s="35">
        <v>4902508786928</v>
      </c>
      <c r="C130" s="36" t="s">
        <v>106</v>
      </c>
      <c r="D130" s="36" t="s">
        <v>71</v>
      </c>
      <c r="E130" s="36" t="s">
        <v>110</v>
      </c>
      <c r="F130" s="21" t="str">
        <f t="shared" si="6"/>
        <v>PIGEON/FEEDING BOTTEL</v>
      </c>
      <c r="G130" s="36" t="s">
        <v>44</v>
      </c>
      <c r="H130" s="31" t="s">
        <v>44</v>
      </c>
      <c r="I130" s="24" t="str">
        <f>C130&amp;"/"&amp;D130&amp;"/"&amp;F130&amp;"/"&amp;H130</f>
        <v>PIGEON/ACCESSORIES/PIGEON/FEEDING BOTTEL/NA</v>
      </c>
      <c r="J130" s="36">
        <v>39269099</v>
      </c>
      <c r="K130" s="36" t="s">
        <v>45</v>
      </c>
      <c r="L130" s="36" t="s">
        <v>103</v>
      </c>
      <c r="M130" s="36" t="s">
        <v>47</v>
      </c>
      <c r="N130" s="79"/>
      <c r="O130" s="36">
        <v>579</v>
      </c>
      <c r="P130" s="36">
        <v>579</v>
      </c>
      <c r="Q130" s="94">
        <v>289.5</v>
      </c>
      <c r="R130" s="94">
        <v>289.5</v>
      </c>
      <c r="S130" s="36">
        <v>1</v>
      </c>
    </row>
    <row r="131" spans="1:19" s="22" customFormat="1" x14ac:dyDescent="0.25">
      <c r="A131" s="34"/>
      <c r="B131" s="35">
        <v>4902508786935</v>
      </c>
      <c r="C131" s="36" t="s">
        <v>106</v>
      </c>
      <c r="D131" s="36" t="s">
        <v>71</v>
      </c>
      <c r="E131" s="36" t="s">
        <v>110</v>
      </c>
      <c r="F131" s="21" t="str">
        <f t="shared" si="6"/>
        <v>PIGEON/FEEDING BOTTEL</v>
      </c>
      <c r="G131" s="36" t="s">
        <v>44</v>
      </c>
      <c r="H131" s="31" t="s">
        <v>44</v>
      </c>
      <c r="I131" s="24" t="str">
        <f>C131&amp;"/"&amp;D131&amp;"/"&amp;F131&amp;"/"&amp;H131</f>
        <v>PIGEON/ACCESSORIES/PIGEON/FEEDING BOTTEL/NA</v>
      </c>
      <c r="J131" s="36">
        <v>39269099</v>
      </c>
      <c r="K131" s="36" t="s">
        <v>45</v>
      </c>
      <c r="L131" s="36" t="s">
        <v>103</v>
      </c>
      <c r="M131" s="36" t="s">
        <v>47</v>
      </c>
      <c r="N131" s="79"/>
      <c r="O131" s="36">
        <v>559</v>
      </c>
      <c r="P131" s="36">
        <v>559</v>
      </c>
      <c r="Q131" s="94">
        <v>279.5</v>
      </c>
      <c r="R131" s="94">
        <v>279.5</v>
      </c>
      <c r="S131" s="36">
        <v>1</v>
      </c>
    </row>
    <row r="132" spans="1:19" s="22" customFormat="1" x14ac:dyDescent="0.25">
      <c r="A132" s="34"/>
      <c r="B132" s="35">
        <v>4902508786942</v>
      </c>
      <c r="C132" s="36" t="s">
        <v>106</v>
      </c>
      <c r="D132" s="36" t="s">
        <v>71</v>
      </c>
      <c r="E132" s="36" t="s">
        <v>110</v>
      </c>
      <c r="F132" s="21" t="str">
        <f t="shared" si="6"/>
        <v>PIGEON/FEEDING BOTTEL</v>
      </c>
      <c r="G132" s="36" t="s">
        <v>44</v>
      </c>
      <c r="H132" s="31" t="s">
        <v>44</v>
      </c>
      <c r="I132" s="24" t="str">
        <f>C132&amp;"/"&amp;D132&amp;"/"&amp;F132&amp;"/"&amp;H132</f>
        <v>PIGEON/ACCESSORIES/PIGEON/FEEDING BOTTEL/NA</v>
      </c>
      <c r="J132" s="36">
        <v>39269099</v>
      </c>
      <c r="K132" s="36" t="s">
        <v>45</v>
      </c>
      <c r="L132" s="36" t="s">
        <v>103</v>
      </c>
      <c r="M132" s="36" t="s">
        <v>47</v>
      </c>
      <c r="N132" s="79"/>
      <c r="O132" s="36">
        <v>599</v>
      </c>
      <c r="P132" s="36">
        <v>599</v>
      </c>
      <c r="Q132" s="94">
        <v>299.5</v>
      </c>
      <c r="R132" s="94">
        <v>299.5</v>
      </c>
      <c r="S132" s="36">
        <v>1</v>
      </c>
    </row>
    <row r="133" spans="1:19" s="22" customFormat="1" x14ac:dyDescent="0.25">
      <c r="A133" s="34"/>
      <c r="B133" s="35">
        <v>4902508786966</v>
      </c>
      <c r="C133" s="36" t="s">
        <v>106</v>
      </c>
      <c r="D133" s="36" t="s">
        <v>71</v>
      </c>
      <c r="E133" s="36" t="s">
        <v>110</v>
      </c>
      <c r="F133" s="21" t="str">
        <f t="shared" si="6"/>
        <v>PIGEON/FEEDING BOTTEL</v>
      </c>
      <c r="G133" s="36" t="s">
        <v>44</v>
      </c>
      <c r="H133" s="31" t="s">
        <v>44</v>
      </c>
      <c r="I133" s="24" t="str">
        <f>C133&amp;"/"&amp;D133&amp;"/"&amp;F133&amp;"/"&amp;H133</f>
        <v>PIGEON/ACCESSORIES/PIGEON/FEEDING BOTTEL/NA</v>
      </c>
      <c r="J133" s="36">
        <v>39269099</v>
      </c>
      <c r="K133" s="36" t="s">
        <v>45</v>
      </c>
      <c r="L133" s="36" t="s">
        <v>103</v>
      </c>
      <c r="M133" s="36" t="s">
        <v>47</v>
      </c>
      <c r="N133" s="79"/>
      <c r="O133" s="36">
        <v>579</v>
      </c>
      <c r="P133" s="36">
        <v>579</v>
      </c>
      <c r="Q133" s="94">
        <v>289.5</v>
      </c>
      <c r="R133" s="94">
        <v>289.5</v>
      </c>
      <c r="S133" s="36">
        <v>1</v>
      </c>
    </row>
    <row r="134" spans="1:19" s="22" customFormat="1" x14ac:dyDescent="0.25">
      <c r="A134" s="34"/>
      <c r="B134" s="35">
        <v>4902508786973</v>
      </c>
      <c r="C134" s="36" t="s">
        <v>106</v>
      </c>
      <c r="D134" s="36" t="s">
        <v>71</v>
      </c>
      <c r="E134" s="36" t="s">
        <v>110</v>
      </c>
      <c r="F134" s="21" t="str">
        <f t="shared" si="6"/>
        <v>PIGEON/FEEDING BOTTEL</v>
      </c>
      <c r="G134" s="36" t="s">
        <v>44</v>
      </c>
      <c r="H134" s="31" t="s">
        <v>44</v>
      </c>
      <c r="I134" s="24" t="str">
        <f>C134&amp;"/"&amp;D134&amp;"/"&amp;F134&amp;"/"&amp;H134</f>
        <v>PIGEON/ACCESSORIES/PIGEON/FEEDING BOTTEL/NA</v>
      </c>
      <c r="J134" s="36">
        <v>39269099</v>
      </c>
      <c r="K134" s="36" t="s">
        <v>45</v>
      </c>
      <c r="L134" s="36" t="s">
        <v>103</v>
      </c>
      <c r="M134" s="36" t="s">
        <v>47</v>
      </c>
      <c r="N134" s="79"/>
      <c r="O134" s="36">
        <v>559</v>
      </c>
      <c r="P134" s="36">
        <v>559</v>
      </c>
      <c r="Q134" s="94">
        <v>279.5</v>
      </c>
      <c r="R134" s="94">
        <v>279.5</v>
      </c>
      <c r="S134" s="36">
        <v>1</v>
      </c>
    </row>
    <row r="135" spans="1:19" s="22" customFormat="1" x14ac:dyDescent="0.25">
      <c r="A135" s="34"/>
      <c r="B135" s="35">
        <v>4902508791397</v>
      </c>
      <c r="C135" s="36" t="s">
        <v>106</v>
      </c>
      <c r="D135" s="36" t="s">
        <v>71</v>
      </c>
      <c r="E135" s="36" t="s">
        <v>111</v>
      </c>
      <c r="F135" s="21" t="str">
        <f t="shared" si="6"/>
        <v>PIGEON/NIPPLE</v>
      </c>
      <c r="G135" s="36" t="s">
        <v>44</v>
      </c>
      <c r="H135" s="31" t="s">
        <v>44</v>
      </c>
      <c r="I135" s="24" t="str">
        <f>C135&amp;"/"&amp;D135&amp;"/"&amp;F135&amp;"/"&amp;H135</f>
        <v>PIGEON/ACCESSORIES/PIGEON/NIPPLE/NA</v>
      </c>
      <c r="J135" s="36">
        <v>40149030</v>
      </c>
      <c r="K135" s="36" t="s">
        <v>45</v>
      </c>
      <c r="L135" s="36" t="s">
        <v>103</v>
      </c>
      <c r="M135" s="36" t="s">
        <v>47</v>
      </c>
      <c r="N135" s="79"/>
      <c r="O135" s="36">
        <v>215</v>
      </c>
      <c r="P135" s="36">
        <v>215</v>
      </c>
      <c r="Q135" s="94">
        <v>107.5</v>
      </c>
      <c r="R135" s="94">
        <v>107.5</v>
      </c>
      <c r="S135" s="36">
        <v>2</v>
      </c>
    </row>
    <row r="136" spans="1:19" s="22" customFormat="1" x14ac:dyDescent="0.25">
      <c r="A136" s="34"/>
      <c r="B136" s="35">
        <v>4902508791403</v>
      </c>
      <c r="C136" s="36" t="s">
        <v>106</v>
      </c>
      <c r="D136" s="36" t="s">
        <v>71</v>
      </c>
      <c r="E136" s="36" t="s">
        <v>111</v>
      </c>
      <c r="F136" s="21" t="str">
        <f t="shared" si="6"/>
        <v>PIGEON/NIPPLE</v>
      </c>
      <c r="G136" s="36" t="s">
        <v>44</v>
      </c>
      <c r="H136" s="31" t="s">
        <v>44</v>
      </c>
      <c r="I136" s="24" t="str">
        <f>C136&amp;"/"&amp;D136&amp;"/"&amp;F136&amp;"/"&amp;H136</f>
        <v>PIGEON/ACCESSORIES/PIGEON/NIPPLE/NA</v>
      </c>
      <c r="J136" s="36">
        <v>40149030</v>
      </c>
      <c r="K136" s="36" t="s">
        <v>45</v>
      </c>
      <c r="L136" s="36" t="s">
        <v>103</v>
      </c>
      <c r="M136" s="36" t="s">
        <v>47</v>
      </c>
      <c r="N136" s="79"/>
      <c r="O136" s="36">
        <v>399</v>
      </c>
      <c r="P136" s="36">
        <v>399</v>
      </c>
      <c r="Q136" s="94">
        <v>199.5</v>
      </c>
      <c r="R136" s="94">
        <v>199.5</v>
      </c>
      <c r="S136" s="36">
        <v>2</v>
      </c>
    </row>
    <row r="137" spans="1:19" s="22" customFormat="1" x14ac:dyDescent="0.25">
      <c r="A137" s="34"/>
      <c r="B137" s="35">
        <v>4902508795265</v>
      </c>
      <c r="C137" s="36" t="s">
        <v>106</v>
      </c>
      <c r="D137" s="36" t="s">
        <v>71</v>
      </c>
      <c r="E137" s="36" t="s">
        <v>108</v>
      </c>
      <c r="F137" s="21" t="str">
        <f t="shared" si="6"/>
        <v>PIGEON/CLEANSER</v>
      </c>
      <c r="G137" s="36" t="s">
        <v>44</v>
      </c>
      <c r="H137" s="31" t="s">
        <v>44</v>
      </c>
      <c r="I137" s="24" t="str">
        <f>C137&amp;"/"&amp;D137&amp;"/"&amp;F137&amp;"/"&amp;H137</f>
        <v>PIGEON/ACCESSORIES/PIGEON/CLEANSER/NA</v>
      </c>
      <c r="J137" s="36">
        <v>34029019</v>
      </c>
      <c r="K137" s="36" t="s">
        <v>45</v>
      </c>
      <c r="L137" s="36" t="s">
        <v>103</v>
      </c>
      <c r="M137" s="36" t="s">
        <v>47</v>
      </c>
      <c r="N137" s="79"/>
      <c r="O137" s="36">
        <v>299</v>
      </c>
      <c r="P137" s="36">
        <v>299</v>
      </c>
      <c r="Q137" s="94">
        <v>149.5</v>
      </c>
      <c r="R137" s="94">
        <v>149.5</v>
      </c>
      <c r="S137" s="36">
        <v>1</v>
      </c>
    </row>
    <row r="138" spans="1:19" s="22" customFormat="1" x14ac:dyDescent="0.25">
      <c r="A138" s="34"/>
      <c r="B138" s="35">
        <v>8003670797456</v>
      </c>
      <c r="C138" s="36" t="s">
        <v>112</v>
      </c>
      <c r="D138" s="36" t="s">
        <v>71</v>
      </c>
      <c r="E138" s="36" t="s">
        <v>107</v>
      </c>
      <c r="F138" s="21" t="str">
        <f t="shared" si="6"/>
        <v>CHICCO/BRUSH</v>
      </c>
      <c r="G138" s="36" t="s">
        <v>44</v>
      </c>
      <c r="H138" s="31" t="s">
        <v>44</v>
      </c>
      <c r="I138" s="24" t="str">
        <f>C138&amp;"/"&amp;D138&amp;"/"&amp;F138&amp;"/"&amp;H138</f>
        <v>CHICCO/ACCESSORIES/CHICCO/BRUSH/NA</v>
      </c>
      <c r="J138" s="36">
        <v>96032900</v>
      </c>
      <c r="K138" s="36" t="s">
        <v>45</v>
      </c>
      <c r="L138" s="36" t="s">
        <v>103</v>
      </c>
      <c r="M138" s="36" t="s">
        <v>47</v>
      </c>
      <c r="N138" s="79"/>
      <c r="O138" s="36">
        <v>649</v>
      </c>
      <c r="P138" s="36">
        <v>649</v>
      </c>
      <c r="Q138" s="94">
        <v>324.5</v>
      </c>
      <c r="R138" s="94">
        <v>324.5</v>
      </c>
      <c r="S138" s="36">
        <v>1</v>
      </c>
    </row>
    <row r="139" spans="1:19" s="22" customFormat="1" x14ac:dyDescent="0.25">
      <c r="A139" s="34"/>
      <c r="B139" s="35">
        <v>8003670823544</v>
      </c>
      <c r="C139" s="36" t="s">
        <v>112</v>
      </c>
      <c r="D139" s="36" t="s">
        <v>71</v>
      </c>
      <c r="E139" s="36" t="s">
        <v>113</v>
      </c>
      <c r="F139" s="21" t="str">
        <f t="shared" si="6"/>
        <v>CHICCO/PHYSIOCLEAN</v>
      </c>
      <c r="G139" s="36" t="s">
        <v>44</v>
      </c>
      <c r="H139" s="31" t="s">
        <v>44</v>
      </c>
      <c r="I139" s="24" t="str">
        <f>C139&amp;"/"&amp;D139&amp;"/"&amp;F139&amp;"/"&amp;H139</f>
        <v>CHICCO/ACCESSORIES/CHICCO/PHYSIOCLEAN/NA</v>
      </c>
      <c r="J139" s="36">
        <v>33073090</v>
      </c>
      <c r="K139" s="36" t="s">
        <v>45</v>
      </c>
      <c r="L139" s="36" t="s">
        <v>103</v>
      </c>
      <c r="M139" s="36" t="s">
        <v>47</v>
      </c>
      <c r="N139" s="79"/>
      <c r="O139" s="36">
        <v>329</v>
      </c>
      <c r="P139" s="36">
        <v>329</v>
      </c>
      <c r="Q139" s="94">
        <v>164.5</v>
      </c>
      <c r="R139" s="94">
        <v>164.5</v>
      </c>
      <c r="S139" s="36">
        <v>1</v>
      </c>
    </row>
    <row r="140" spans="1:19" s="22" customFormat="1" x14ac:dyDescent="0.25">
      <c r="A140" s="34"/>
      <c r="B140" s="35">
        <v>8058664011926</v>
      </c>
      <c r="C140" s="36" t="s">
        <v>112</v>
      </c>
      <c r="D140" s="36" t="s">
        <v>71</v>
      </c>
      <c r="E140" s="36" t="s">
        <v>114</v>
      </c>
      <c r="F140" s="21" t="str">
        <f t="shared" si="6"/>
        <v>CHICCO/BRUSH &amp; COMB</v>
      </c>
      <c r="G140" s="36" t="s">
        <v>44</v>
      </c>
      <c r="H140" s="31" t="s">
        <v>44</v>
      </c>
      <c r="I140" s="24" t="str">
        <f>C140&amp;"/"&amp;D140&amp;"/"&amp;F140&amp;"/"&amp;H140</f>
        <v>CHICCO/ACCESSORIES/CHICCO/BRUSH &amp; COMB/NA</v>
      </c>
      <c r="J140" s="36">
        <v>96032900</v>
      </c>
      <c r="K140" s="36" t="s">
        <v>45</v>
      </c>
      <c r="L140" s="36" t="s">
        <v>103</v>
      </c>
      <c r="M140" s="36" t="s">
        <v>47</v>
      </c>
      <c r="N140" s="79"/>
      <c r="O140" s="36">
        <v>549</v>
      </c>
      <c r="P140" s="36">
        <v>549</v>
      </c>
      <c r="Q140" s="94">
        <v>274.5</v>
      </c>
      <c r="R140" s="94">
        <v>274.5</v>
      </c>
      <c r="S140" s="36">
        <v>1</v>
      </c>
    </row>
    <row r="141" spans="1:19" s="22" customFormat="1" x14ac:dyDescent="0.25">
      <c r="A141" s="34"/>
      <c r="B141" s="35">
        <v>8058664011933</v>
      </c>
      <c r="C141" s="36" t="s">
        <v>112</v>
      </c>
      <c r="D141" s="36" t="s">
        <v>71</v>
      </c>
      <c r="E141" s="36" t="s">
        <v>114</v>
      </c>
      <c r="F141" s="21" t="str">
        <f t="shared" si="6"/>
        <v>CHICCO/BRUSH &amp; COMB</v>
      </c>
      <c r="G141" s="36" t="s">
        <v>44</v>
      </c>
      <c r="H141" s="31" t="s">
        <v>44</v>
      </c>
      <c r="I141" s="24" t="str">
        <f>C141&amp;"/"&amp;D141&amp;"/"&amp;F141&amp;"/"&amp;H141</f>
        <v>CHICCO/ACCESSORIES/CHICCO/BRUSH &amp; COMB/NA</v>
      </c>
      <c r="J141" s="36">
        <v>96032900</v>
      </c>
      <c r="K141" s="36" t="s">
        <v>45</v>
      </c>
      <c r="L141" s="36" t="s">
        <v>103</v>
      </c>
      <c r="M141" s="36" t="s">
        <v>47</v>
      </c>
      <c r="N141" s="79"/>
      <c r="O141" s="36">
        <v>549</v>
      </c>
      <c r="P141" s="36">
        <v>549</v>
      </c>
      <c r="Q141" s="94">
        <v>274.5</v>
      </c>
      <c r="R141" s="94">
        <v>274.5</v>
      </c>
      <c r="S141" s="36">
        <v>1</v>
      </c>
    </row>
    <row r="142" spans="1:19" s="22" customFormat="1" x14ac:dyDescent="0.25">
      <c r="A142" s="34"/>
      <c r="B142" s="35">
        <v>8058664059010</v>
      </c>
      <c r="C142" s="36" t="s">
        <v>112</v>
      </c>
      <c r="D142" s="36" t="s">
        <v>71</v>
      </c>
      <c r="E142" s="36" t="s">
        <v>115</v>
      </c>
      <c r="F142" s="21" t="str">
        <f t="shared" si="6"/>
        <v>CHICCO/PHYSIOFORMA</v>
      </c>
      <c r="G142" s="36" t="s">
        <v>44</v>
      </c>
      <c r="H142" s="31" t="s">
        <v>44</v>
      </c>
      <c r="I142" s="24" t="str">
        <f>C142&amp;"/"&amp;D142&amp;"/"&amp;F142&amp;"/"&amp;H142</f>
        <v>CHICCO/ACCESSORIES/CHICCO/PHYSIOFORMA/NA</v>
      </c>
      <c r="J142" s="36">
        <v>33073090</v>
      </c>
      <c r="K142" s="36" t="s">
        <v>45</v>
      </c>
      <c r="L142" s="36" t="s">
        <v>103</v>
      </c>
      <c r="M142" s="36" t="s">
        <v>47</v>
      </c>
      <c r="N142" s="79"/>
      <c r="O142" s="36">
        <v>349</v>
      </c>
      <c r="P142" s="36">
        <v>349</v>
      </c>
      <c r="Q142" s="94">
        <v>174.5</v>
      </c>
      <c r="R142" s="94">
        <v>174.5</v>
      </c>
      <c r="S142" s="36">
        <v>1</v>
      </c>
    </row>
    <row r="143" spans="1:19" s="22" customFormat="1" x14ac:dyDescent="0.25">
      <c r="A143" s="34"/>
      <c r="B143" s="35">
        <v>8058664059034</v>
      </c>
      <c r="C143" s="36" t="s">
        <v>112</v>
      </c>
      <c r="D143" s="36" t="s">
        <v>71</v>
      </c>
      <c r="E143" s="36" t="s">
        <v>115</v>
      </c>
      <c r="F143" s="21" t="str">
        <f t="shared" si="6"/>
        <v>CHICCO/PHYSIOFORMA</v>
      </c>
      <c r="G143" s="36" t="s">
        <v>44</v>
      </c>
      <c r="H143" s="31" t="s">
        <v>44</v>
      </c>
      <c r="I143" s="24" t="str">
        <f>C143&amp;"/"&amp;D143&amp;"/"&amp;F143&amp;"/"&amp;H143</f>
        <v>CHICCO/ACCESSORIES/CHICCO/PHYSIOFORMA/NA</v>
      </c>
      <c r="J143" s="36">
        <v>33073090</v>
      </c>
      <c r="K143" s="36" t="s">
        <v>45</v>
      </c>
      <c r="L143" s="36" t="s">
        <v>103</v>
      </c>
      <c r="M143" s="36" t="s">
        <v>47</v>
      </c>
      <c r="N143" s="79"/>
      <c r="O143" s="36">
        <v>349</v>
      </c>
      <c r="P143" s="36">
        <v>349</v>
      </c>
      <c r="Q143" s="94">
        <v>174.5</v>
      </c>
      <c r="R143" s="94">
        <v>174.5</v>
      </c>
      <c r="S143" s="36">
        <v>1</v>
      </c>
    </row>
    <row r="144" spans="1:19" s="22" customFormat="1" x14ac:dyDescent="0.25">
      <c r="A144" s="34"/>
      <c r="B144" s="35">
        <v>8058664059072</v>
      </c>
      <c r="C144" s="36" t="s">
        <v>112</v>
      </c>
      <c r="D144" s="36" t="s">
        <v>71</v>
      </c>
      <c r="E144" s="36" t="s">
        <v>115</v>
      </c>
      <c r="F144" s="21" t="str">
        <f t="shared" si="6"/>
        <v>CHICCO/PHYSIOFORMA</v>
      </c>
      <c r="G144" s="36" t="s">
        <v>44</v>
      </c>
      <c r="H144" s="31" t="s">
        <v>44</v>
      </c>
      <c r="I144" s="24" t="str">
        <f>C144&amp;"/"&amp;D144&amp;"/"&amp;F144&amp;"/"&amp;H144</f>
        <v>CHICCO/ACCESSORIES/CHICCO/PHYSIOFORMA/NA</v>
      </c>
      <c r="J144" s="36">
        <v>33073090</v>
      </c>
      <c r="K144" s="36" t="s">
        <v>45</v>
      </c>
      <c r="L144" s="36" t="s">
        <v>103</v>
      </c>
      <c r="M144" s="36" t="s">
        <v>47</v>
      </c>
      <c r="N144" s="79"/>
      <c r="O144" s="36">
        <v>349</v>
      </c>
      <c r="P144" s="36">
        <v>349</v>
      </c>
      <c r="Q144" s="94">
        <v>174.5</v>
      </c>
      <c r="R144" s="94">
        <v>174.5</v>
      </c>
      <c r="S144" s="36">
        <v>1</v>
      </c>
    </row>
    <row r="145" spans="1:19" s="22" customFormat="1" x14ac:dyDescent="0.25">
      <c r="A145" s="34"/>
      <c r="B145" s="35">
        <v>8058664069972</v>
      </c>
      <c r="C145" s="36" t="s">
        <v>112</v>
      </c>
      <c r="D145" s="36" t="s">
        <v>71</v>
      </c>
      <c r="E145" s="36" t="s">
        <v>116</v>
      </c>
      <c r="F145" s="21" t="str">
        <f t="shared" si="6"/>
        <v>CHICCO/SIPPER</v>
      </c>
      <c r="G145" s="36" t="s">
        <v>44</v>
      </c>
      <c r="H145" s="31" t="s">
        <v>44</v>
      </c>
      <c r="I145" s="24" t="str">
        <f>C145&amp;"/"&amp;D145&amp;"/"&amp;F145&amp;"/"&amp;H145</f>
        <v>CHICCO/ACCESSORIES/CHICCO/SIPPER/NA</v>
      </c>
      <c r="J145" s="36">
        <v>33073090</v>
      </c>
      <c r="K145" s="36" t="s">
        <v>45</v>
      </c>
      <c r="L145" s="36" t="s">
        <v>103</v>
      </c>
      <c r="M145" s="36" t="s">
        <v>47</v>
      </c>
      <c r="N145" s="79"/>
      <c r="O145" s="36">
        <v>699</v>
      </c>
      <c r="P145" s="36">
        <v>699</v>
      </c>
      <c r="Q145" s="94">
        <v>349.5</v>
      </c>
      <c r="R145" s="94">
        <v>349.5</v>
      </c>
      <c r="S145" s="36">
        <v>1</v>
      </c>
    </row>
    <row r="146" spans="1:19" s="22" customFormat="1" x14ac:dyDescent="0.25">
      <c r="A146" s="34"/>
      <c r="B146" s="35">
        <v>8058664069996</v>
      </c>
      <c r="C146" s="36" t="s">
        <v>112</v>
      </c>
      <c r="D146" s="36" t="s">
        <v>71</v>
      </c>
      <c r="E146" s="36" t="s">
        <v>116</v>
      </c>
      <c r="F146" s="21" t="str">
        <f t="shared" si="6"/>
        <v>CHICCO/SIPPER</v>
      </c>
      <c r="G146" s="36" t="s">
        <v>44</v>
      </c>
      <c r="H146" s="31" t="s">
        <v>44</v>
      </c>
      <c r="I146" s="24" t="str">
        <f>C146&amp;"/"&amp;D146&amp;"/"&amp;F146&amp;"/"&amp;H146</f>
        <v>CHICCO/ACCESSORIES/CHICCO/SIPPER/NA</v>
      </c>
      <c r="J146" s="36">
        <v>33073090</v>
      </c>
      <c r="K146" s="36" t="s">
        <v>45</v>
      </c>
      <c r="L146" s="36" t="s">
        <v>103</v>
      </c>
      <c r="M146" s="36" t="s">
        <v>47</v>
      </c>
      <c r="N146" s="79"/>
      <c r="O146" s="36">
        <v>699</v>
      </c>
      <c r="P146" s="36">
        <v>699</v>
      </c>
      <c r="Q146" s="94">
        <v>349.5</v>
      </c>
      <c r="R146" s="94">
        <v>349.5</v>
      </c>
      <c r="S146" s="36">
        <v>2</v>
      </c>
    </row>
    <row r="147" spans="1:19" s="22" customFormat="1" x14ac:dyDescent="0.25">
      <c r="A147" s="34"/>
      <c r="B147" s="35">
        <v>8058664070008</v>
      </c>
      <c r="C147" s="36" t="s">
        <v>112</v>
      </c>
      <c r="D147" s="36" t="s">
        <v>71</v>
      </c>
      <c r="E147" s="36" t="s">
        <v>116</v>
      </c>
      <c r="F147" s="21" t="str">
        <f t="shared" si="6"/>
        <v>CHICCO/SIPPER</v>
      </c>
      <c r="G147" s="36" t="s">
        <v>44</v>
      </c>
      <c r="H147" s="31" t="s">
        <v>44</v>
      </c>
      <c r="I147" s="24" t="str">
        <f>C147&amp;"/"&amp;D147&amp;"/"&amp;F147&amp;"/"&amp;H147</f>
        <v>CHICCO/ACCESSORIES/CHICCO/SIPPER/NA</v>
      </c>
      <c r="J147" s="36">
        <v>33073090</v>
      </c>
      <c r="K147" s="36" t="s">
        <v>45</v>
      </c>
      <c r="L147" s="36" t="s">
        <v>103</v>
      </c>
      <c r="M147" s="36" t="s">
        <v>47</v>
      </c>
      <c r="N147" s="79"/>
      <c r="O147" s="36">
        <v>699</v>
      </c>
      <c r="P147" s="36">
        <v>699</v>
      </c>
      <c r="Q147" s="94">
        <v>349.5</v>
      </c>
      <c r="R147" s="94">
        <v>349.5</v>
      </c>
      <c r="S147" s="36">
        <v>1</v>
      </c>
    </row>
    <row r="148" spans="1:19" s="22" customFormat="1" x14ac:dyDescent="0.25">
      <c r="A148" s="34"/>
      <c r="B148" s="35">
        <v>8058664070022</v>
      </c>
      <c r="C148" s="36" t="s">
        <v>112</v>
      </c>
      <c r="D148" s="36" t="s">
        <v>71</v>
      </c>
      <c r="E148" s="36" t="s">
        <v>116</v>
      </c>
      <c r="F148" s="21" t="str">
        <f t="shared" si="6"/>
        <v>CHICCO/SIPPER</v>
      </c>
      <c r="G148" s="36" t="s">
        <v>44</v>
      </c>
      <c r="H148" s="31" t="s">
        <v>44</v>
      </c>
      <c r="I148" s="24" t="str">
        <f>C148&amp;"/"&amp;D148&amp;"/"&amp;F148&amp;"/"&amp;H148</f>
        <v>CHICCO/ACCESSORIES/CHICCO/SIPPER/NA</v>
      </c>
      <c r="J148" s="36">
        <v>33073090</v>
      </c>
      <c r="K148" s="36" t="s">
        <v>45</v>
      </c>
      <c r="L148" s="36" t="s">
        <v>103</v>
      </c>
      <c r="M148" s="36" t="s">
        <v>47</v>
      </c>
      <c r="N148" s="79"/>
      <c r="O148" s="36">
        <v>699</v>
      </c>
      <c r="P148" s="36">
        <v>699</v>
      </c>
      <c r="Q148" s="94">
        <v>349.5</v>
      </c>
      <c r="R148" s="94">
        <v>349.5</v>
      </c>
      <c r="S148" s="36">
        <v>2</v>
      </c>
    </row>
    <row r="149" spans="1:19" s="22" customFormat="1" x14ac:dyDescent="0.25">
      <c r="A149" s="34"/>
      <c r="B149" s="35">
        <v>8058664070114</v>
      </c>
      <c r="C149" s="36" t="s">
        <v>112</v>
      </c>
      <c r="D149" s="36" t="s">
        <v>71</v>
      </c>
      <c r="E149" s="36" t="s">
        <v>116</v>
      </c>
      <c r="F149" s="21" t="str">
        <f t="shared" si="6"/>
        <v>CHICCO/SIPPER</v>
      </c>
      <c r="G149" s="36" t="s">
        <v>44</v>
      </c>
      <c r="H149" s="31" t="s">
        <v>44</v>
      </c>
      <c r="I149" s="24" t="str">
        <f>C149&amp;"/"&amp;D149&amp;"/"&amp;F149&amp;"/"&amp;H149</f>
        <v>CHICCO/ACCESSORIES/CHICCO/SIPPER/NA</v>
      </c>
      <c r="J149" s="36">
        <v>33073090</v>
      </c>
      <c r="K149" s="36" t="s">
        <v>45</v>
      </c>
      <c r="L149" s="36" t="s">
        <v>103</v>
      </c>
      <c r="M149" s="36" t="s">
        <v>47</v>
      </c>
      <c r="N149" s="79"/>
      <c r="O149" s="36">
        <v>699</v>
      </c>
      <c r="P149" s="36">
        <v>699</v>
      </c>
      <c r="Q149" s="94">
        <v>349.5</v>
      </c>
      <c r="R149" s="94">
        <v>349.5</v>
      </c>
      <c r="S149" s="36">
        <v>2</v>
      </c>
    </row>
    <row r="150" spans="1:19" s="22" customFormat="1" x14ac:dyDescent="0.25">
      <c r="A150" s="34"/>
      <c r="B150" s="35">
        <v>8058664070121</v>
      </c>
      <c r="C150" s="36" t="s">
        <v>112</v>
      </c>
      <c r="D150" s="36" t="s">
        <v>71</v>
      </c>
      <c r="E150" s="36" t="s">
        <v>116</v>
      </c>
      <c r="F150" s="21" t="str">
        <f t="shared" si="6"/>
        <v>CHICCO/SIPPER</v>
      </c>
      <c r="G150" s="36" t="s">
        <v>44</v>
      </c>
      <c r="H150" s="31" t="s">
        <v>44</v>
      </c>
      <c r="I150" s="24" t="str">
        <f>C150&amp;"/"&amp;D150&amp;"/"&amp;F150&amp;"/"&amp;H150</f>
        <v>CHICCO/ACCESSORIES/CHICCO/SIPPER/NA</v>
      </c>
      <c r="J150" s="36">
        <v>33073090</v>
      </c>
      <c r="K150" s="36" t="s">
        <v>45</v>
      </c>
      <c r="L150" s="36" t="s">
        <v>103</v>
      </c>
      <c r="M150" s="36" t="s">
        <v>47</v>
      </c>
      <c r="N150" s="79"/>
      <c r="O150" s="36">
        <v>699</v>
      </c>
      <c r="P150" s="36">
        <v>699</v>
      </c>
      <c r="Q150" s="94">
        <v>349.5</v>
      </c>
      <c r="R150" s="94">
        <v>349.5</v>
      </c>
      <c r="S150" s="36">
        <v>1</v>
      </c>
    </row>
    <row r="151" spans="1:19" s="22" customFormat="1" x14ac:dyDescent="0.25">
      <c r="A151" s="34"/>
      <c r="B151" s="35">
        <v>8058664120338</v>
      </c>
      <c r="C151" s="36" t="s">
        <v>112</v>
      </c>
      <c r="D151" s="36" t="s">
        <v>71</v>
      </c>
      <c r="E151" s="36" t="s">
        <v>117</v>
      </c>
      <c r="F151" s="21" t="str">
        <f t="shared" si="6"/>
        <v>CHICCO/MASSAGE OIL</v>
      </c>
      <c r="G151" s="36" t="s">
        <v>44</v>
      </c>
      <c r="H151" s="31" t="s">
        <v>44</v>
      </c>
      <c r="I151" s="24" t="str">
        <f>C151&amp;"/"&amp;D151&amp;"/"&amp;F151&amp;"/"&amp;H151</f>
        <v>CHICCO/ACCESSORIES/CHICCO/MASSAGE OIL/NA</v>
      </c>
      <c r="J151" s="36">
        <v>33049990</v>
      </c>
      <c r="K151" s="36" t="s">
        <v>45</v>
      </c>
      <c r="L151" s="36" t="s">
        <v>103</v>
      </c>
      <c r="M151" s="36" t="s">
        <v>47</v>
      </c>
      <c r="N151" s="79"/>
      <c r="O151" s="36">
        <v>139</v>
      </c>
      <c r="P151" s="36">
        <v>139</v>
      </c>
      <c r="Q151" s="94">
        <v>69.5</v>
      </c>
      <c r="R151" s="94">
        <v>69.5</v>
      </c>
      <c r="S151" s="36">
        <v>2</v>
      </c>
    </row>
    <row r="152" spans="1:19" s="22" customFormat="1" x14ac:dyDescent="0.25">
      <c r="A152" s="34"/>
      <c r="B152" s="35">
        <v>8058664120345</v>
      </c>
      <c r="C152" s="36" t="s">
        <v>112</v>
      </c>
      <c r="D152" s="36" t="s">
        <v>71</v>
      </c>
      <c r="E152" s="36" t="s">
        <v>117</v>
      </c>
      <c r="F152" s="21" t="str">
        <f t="shared" si="6"/>
        <v>CHICCO/MASSAGE OIL</v>
      </c>
      <c r="G152" s="36" t="s">
        <v>44</v>
      </c>
      <c r="H152" s="31" t="s">
        <v>44</v>
      </c>
      <c r="I152" s="24" t="str">
        <f>C152&amp;"/"&amp;D152&amp;"/"&amp;F152&amp;"/"&amp;H152</f>
        <v>CHICCO/ACCESSORIES/CHICCO/MASSAGE OIL/NA</v>
      </c>
      <c r="J152" s="36">
        <v>33049990</v>
      </c>
      <c r="K152" s="36" t="s">
        <v>45</v>
      </c>
      <c r="L152" s="36" t="s">
        <v>103</v>
      </c>
      <c r="M152" s="36" t="s">
        <v>47</v>
      </c>
      <c r="N152" s="79"/>
      <c r="O152" s="36">
        <v>249</v>
      </c>
      <c r="P152" s="36">
        <v>249</v>
      </c>
      <c r="Q152" s="94">
        <v>124.5</v>
      </c>
      <c r="R152" s="94">
        <v>124.5</v>
      </c>
      <c r="S152" s="36">
        <v>2</v>
      </c>
    </row>
    <row r="153" spans="1:19" s="22" customFormat="1" x14ac:dyDescent="0.25">
      <c r="A153" s="34"/>
      <c r="B153" s="35">
        <v>8058664120666</v>
      </c>
      <c r="C153" s="36" t="s">
        <v>112</v>
      </c>
      <c r="D153" s="36" t="s">
        <v>71</v>
      </c>
      <c r="E153" s="36" t="s">
        <v>109</v>
      </c>
      <c r="F153" s="21" t="str">
        <f t="shared" si="6"/>
        <v>CHICCO/DETERGENT</v>
      </c>
      <c r="G153" s="36" t="s">
        <v>44</v>
      </c>
      <c r="H153" s="31" t="s">
        <v>44</v>
      </c>
      <c r="I153" s="24" t="str">
        <f>C153&amp;"/"&amp;D153&amp;"/"&amp;F153&amp;"/"&amp;H153</f>
        <v>CHICCO/ACCESSORIES/CHICCO/DETERGENT/NA</v>
      </c>
      <c r="J153" s="36">
        <v>34029092</v>
      </c>
      <c r="K153" s="36" t="s">
        <v>45</v>
      </c>
      <c r="L153" s="36" t="s">
        <v>103</v>
      </c>
      <c r="M153" s="36" t="s">
        <v>47</v>
      </c>
      <c r="N153" s="79"/>
      <c r="O153" s="36">
        <v>599</v>
      </c>
      <c r="P153" s="36">
        <v>599</v>
      </c>
      <c r="Q153" s="94">
        <v>299.5</v>
      </c>
      <c r="R153" s="94">
        <v>299.5</v>
      </c>
      <c r="S153" s="36">
        <v>1</v>
      </c>
    </row>
    <row r="154" spans="1:19" s="22" customFormat="1" x14ac:dyDescent="0.25">
      <c r="A154" s="34"/>
      <c r="B154" s="35">
        <v>8058664120673</v>
      </c>
      <c r="C154" s="36" t="s">
        <v>112</v>
      </c>
      <c r="D154" s="36" t="s">
        <v>71</v>
      </c>
      <c r="E154" s="36" t="s">
        <v>109</v>
      </c>
      <c r="F154" s="21" t="str">
        <f t="shared" si="6"/>
        <v>CHICCO/DETERGENT</v>
      </c>
      <c r="G154" s="36" t="s">
        <v>44</v>
      </c>
      <c r="H154" s="31" t="s">
        <v>44</v>
      </c>
      <c r="I154" s="24" t="str">
        <f>C154&amp;"/"&amp;D154&amp;"/"&amp;F154&amp;"/"&amp;H154</f>
        <v>CHICCO/ACCESSORIES/CHICCO/DETERGENT/NA</v>
      </c>
      <c r="J154" s="36">
        <v>34029092</v>
      </c>
      <c r="K154" s="36" t="s">
        <v>45</v>
      </c>
      <c r="L154" s="36" t="s">
        <v>103</v>
      </c>
      <c r="M154" s="36" t="s">
        <v>47</v>
      </c>
      <c r="N154" s="79"/>
      <c r="O154" s="36">
        <v>319</v>
      </c>
      <c r="P154" s="36">
        <v>319</v>
      </c>
      <c r="Q154" s="94">
        <v>159.5</v>
      </c>
      <c r="R154" s="94">
        <v>159.5</v>
      </c>
      <c r="S154" s="36">
        <v>1</v>
      </c>
    </row>
    <row r="155" spans="1:19" s="22" customFormat="1" x14ac:dyDescent="0.25">
      <c r="A155" s="34"/>
      <c r="B155" s="35">
        <v>8058664120697</v>
      </c>
      <c r="C155" s="36" t="s">
        <v>112</v>
      </c>
      <c r="D155" s="36" t="s">
        <v>71</v>
      </c>
      <c r="E155" s="36" t="s">
        <v>109</v>
      </c>
      <c r="F155" s="21" t="str">
        <f t="shared" si="6"/>
        <v>CHICCO/DETERGENT</v>
      </c>
      <c r="G155" s="36" t="s">
        <v>44</v>
      </c>
      <c r="H155" s="31" t="s">
        <v>44</v>
      </c>
      <c r="I155" s="24" t="str">
        <f>C155&amp;"/"&amp;D155&amp;"/"&amp;F155&amp;"/"&amp;H155</f>
        <v>CHICCO/ACCESSORIES/CHICCO/DETERGENT/NA</v>
      </c>
      <c r="J155" s="36">
        <v>34029092</v>
      </c>
      <c r="K155" s="36" t="s">
        <v>45</v>
      </c>
      <c r="L155" s="36" t="s">
        <v>103</v>
      </c>
      <c r="M155" s="36" t="s">
        <v>47</v>
      </c>
      <c r="N155" s="79"/>
      <c r="O155" s="36">
        <v>319</v>
      </c>
      <c r="P155" s="36">
        <v>319</v>
      </c>
      <c r="Q155" s="94">
        <v>159.5</v>
      </c>
      <c r="R155" s="94">
        <v>159.5</v>
      </c>
      <c r="S155" s="36">
        <v>1</v>
      </c>
    </row>
    <row r="156" spans="1:19" s="22" customFormat="1" x14ac:dyDescent="0.25">
      <c r="A156" s="34"/>
      <c r="B156" s="35">
        <v>8058664120758</v>
      </c>
      <c r="C156" s="36" t="s">
        <v>112</v>
      </c>
      <c r="D156" s="36" t="s">
        <v>71</v>
      </c>
      <c r="E156" s="36" t="s">
        <v>108</v>
      </c>
      <c r="F156" s="21" t="str">
        <f t="shared" si="6"/>
        <v>CHICCO/CLEANSER</v>
      </c>
      <c r="G156" s="36" t="s">
        <v>44</v>
      </c>
      <c r="H156" s="31" t="s">
        <v>44</v>
      </c>
      <c r="I156" s="24" t="str">
        <f>C156&amp;"/"&amp;D156&amp;"/"&amp;F156&amp;"/"&amp;H156</f>
        <v>CHICCO/ACCESSORIES/CHICCO/CLEANSER/NA</v>
      </c>
      <c r="J156" s="36">
        <v>34029092</v>
      </c>
      <c r="K156" s="36" t="s">
        <v>45</v>
      </c>
      <c r="L156" s="36" t="s">
        <v>103</v>
      </c>
      <c r="M156" s="36" t="s">
        <v>47</v>
      </c>
      <c r="N156" s="79"/>
      <c r="O156" s="36">
        <v>649</v>
      </c>
      <c r="P156" s="36">
        <v>649</v>
      </c>
      <c r="Q156" s="94">
        <v>324.5</v>
      </c>
      <c r="R156" s="94">
        <v>324.5</v>
      </c>
      <c r="S156" s="36">
        <v>2</v>
      </c>
    </row>
    <row r="157" spans="1:19" s="22" customFormat="1" x14ac:dyDescent="0.25">
      <c r="A157" s="34"/>
      <c r="B157" s="35">
        <v>8058664120765</v>
      </c>
      <c r="C157" s="36" t="s">
        <v>112</v>
      </c>
      <c r="D157" s="36" t="s">
        <v>71</v>
      </c>
      <c r="E157" s="36" t="s">
        <v>108</v>
      </c>
      <c r="F157" s="21" t="str">
        <f t="shared" si="6"/>
        <v>CHICCO/CLEANSER</v>
      </c>
      <c r="G157" s="36" t="s">
        <v>44</v>
      </c>
      <c r="H157" s="31" t="s">
        <v>44</v>
      </c>
      <c r="I157" s="24" t="str">
        <f>C157&amp;"/"&amp;D157&amp;"/"&amp;F157&amp;"/"&amp;H157</f>
        <v>CHICCO/ACCESSORIES/CHICCO/CLEANSER/NA</v>
      </c>
      <c r="J157" s="36">
        <v>34029092</v>
      </c>
      <c r="K157" s="36" t="s">
        <v>45</v>
      </c>
      <c r="L157" s="36" t="s">
        <v>103</v>
      </c>
      <c r="M157" s="36" t="s">
        <v>47</v>
      </c>
      <c r="N157" s="79"/>
      <c r="O157" s="36">
        <v>299</v>
      </c>
      <c r="P157" s="36">
        <v>299</v>
      </c>
      <c r="Q157" s="94">
        <v>149.5</v>
      </c>
      <c r="R157" s="94">
        <v>149.5</v>
      </c>
      <c r="S157" s="36">
        <v>2</v>
      </c>
    </row>
    <row r="158" spans="1:19" s="22" customFormat="1" x14ac:dyDescent="0.25">
      <c r="A158" s="34"/>
      <c r="B158" s="35">
        <v>8058664122196</v>
      </c>
      <c r="C158" s="36" t="s">
        <v>112</v>
      </c>
      <c r="D158" s="36" t="s">
        <v>71</v>
      </c>
      <c r="E158" s="36" t="s">
        <v>111</v>
      </c>
      <c r="F158" s="21" t="str">
        <f t="shared" si="6"/>
        <v>CHICCO/NIPPLE</v>
      </c>
      <c r="G158" s="36" t="s">
        <v>44</v>
      </c>
      <c r="H158" s="31" t="s">
        <v>44</v>
      </c>
      <c r="I158" s="24" t="str">
        <f>C158&amp;"/"&amp;D158&amp;"/"&amp;F158&amp;"/"&amp;H158</f>
        <v>CHICCO/ACCESSORIES/CHICCO/NIPPLE/NA</v>
      </c>
      <c r="J158" s="36">
        <v>33073090</v>
      </c>
      <c r="K158" s="36" t="s">
        <v>45</v>
      </c>
      <c r="L158" s="36" t="s">
        <v>103</v>
      </c>
      <c r="M158" s="36" t="s">
        <v>47</v>
      </c>
      <c r="N158" s="79"/>
      <c r="O158" s="36">
        <v>299</v>
      </c>
      <c r="P158" s="36">
        <v>299</v>
      </c>
      <c r="Q158" s="94">
        <v>149.5</v>
      </c>
      <c r="R158" s="94">
        <v>149.5</v>
      </c>
      <c r="S158" s="36">
        <v>2</v>
      </c>
    </row>
    <row r="159" spans="1:19" s="22" customFormat="1" x14ac:dyDescent="0.25">
      <c r="A159" s="34"/>
      <c r="B159" s="35">
        <v>8058664122202</v>
      </c>
      <c r="C159" s="36" t="s">
        <v>112</v>
      </c>
      <c r="D159" s="36" t="s">
        <v>71</v>
      </c>
      <c r="E159" s="36" t="s">
        <v>111</v>
      </c>
      <c r="F159" s="21" t="str">
        <f t="shared" si="6"/>
        <v>CHICCO/NIPPLE</v>
      </c>
      <c r="G159" s="36" t="s">
        <v>44</v>
      </c>
      <c r="H159" s="31" t="s">
        <v>44</v>
      </c>
      <c r="I159" s="24" t="str">
        <f>C159&amp;"/"&amp;D159&amp;"/"&amp;F159&amp;"/"&amp;H159</f>
        <v>CHICCO/ACCESSORIES/CHICCO/NIPPLE/NA</v>
      </c>
      <c r="J159" s="36">
        <v>33073090</v>
      </c>
      <c r="K159" s="36" t="s">
        <v>45</v>
      </c>
      <c r="L159" s="36" t="s">
        <v>103</v>
      </c>
      <c r="M159" s="36" t="s">
        <v>47</v>
      </c>
      <c r="N159" s="79"/>
      <c r="O159" s="36">
        <v>299</v>
      </c>
      <c r="P159" s="36">
        <v>299</v>
      </c>
      <c r="Q159" s="94">
        <v>149.5</v>
      </c>
      <c r="R159" s="94">
        <v>149.5</v>
      </c>
      <c r="S159" s="36">
        <v>2</v>
      </c>
    </row>
    <row r="160" spans="1:19" s="22" customFormat="1" x14ac:dyDescent="0.25">
      <c r="A160" s="34"/>
      <c r="B160" s="35">
        <v>8058664122219</v>
      </c>
      <c r="C160" s="36" t="s">
        <v>112</v>
      </c>
      <c r="D160" s="36" t="s">
        <v>71</v>
      </c>
      <c r="E160" s="36" t="s">
        <v>111</v>
      </c>
      <c r="F160" s="21" t="str">
        <f t="shared" si="6"/>
        <v>CHICCO/NIPPLE</v>
      </c>
      <c r="G160" s="36" t="s">
        <v>44</v>
      </c>
      <c r="H160" s="31" t="s">
        <v>44</v>
      </c>
      <c r="I160" s="24" t="str">
        <f>C160&amp;"/"&amp;D160&amp;"/"&amp;F160&amp;"/"&amp;H160</f>
        <v>CHICCO/ACCESSORIES/CHICCO/NIPPLE/NA</v>
      </c>
      <c r="J160" s="36">
        <v>33073090</v>
      </c>
      <c r="K160" s="36" t="s">
        <v>45</v>
      </c>
      <c r="L160" s="36" t="s">
        <v>103</v>
      </c>
      <c r="M160" s="36" t="s">
        <v>47</v>
      </c>
      <c r="N160" s="79"/>
      <c r="O160" s="36">
        <v>299</v>
      </c>
      <c r="P160" s="36">
        <v>299</v>
      </c>
      <c r="Q160" s="94">
        <v>149.5</v>
      </c>
      <c r="R160" s="94">
        <v>149.5</v>
      </c>
      <c r="S160" s="36">
        <v>2</v>
      </c>
    </row>
    <row r="161" spans="1:19" s="22" customFormat="1" x14ac:dyDescent="0.25">
      <c r="A161" s="34"/>
      <c r="B161" s="35">
        <v>8058664122226</v>
      </c>
      <c r="C161" s="36" t="s">
        <v>112</v>
      </c>
      <c r="D161" s="36" t="s">
        <v>71</v>
      </c>
      <c r="E161" s="36" t="s">
        <v>111</v>
      </c>
      <c r="F161" s="21" t="str">
        <f t="shared" si="6"/>
        <v>CHICCO/NIPPLE</v>
      </c>
      <c r="G161" s="36" t="s">
        <v>44</v>
      </c>
      <c r="H161" s="31" t="s">
        <v>44</v>
      </c>
      <c r="I161" s="24" t="str">
        <f>C161&amp;"/"&amp;D161&amp;"/"&amp;F161&amp;"/"&amp;H161</f>
        <v>CHICCO/ACCESSORIES/CHICCO/NIPPLE/NA</v>
      </c>
      <c r="J161" s="36">
        <v>33073090</v>
      </c>
      <c r="K161" s="36" t="s">
        <v>45</v>
      </c>
      <c r="L161" s="36" t="s">
        <v>103</v>
      </c>
      <c r="M161" s="36" t="s">
        <v>47</v>
      </c>
      <c r="N161" s="79"/>
      <c r="O161" s="36">
        <v>319</v>
      </c>
      <c r="P161" s="36">
        <v>319</v>
      </c>
      <c r="Q161" s="94">
        <v>159.5</v>
      </c>
      <c r="R161" s="94">
        <v>159.5</v>
      </c>
      <c r="S161" s="36">
        <v>2</v>
      </c>
    </row>
    <row r="162" spans="1:19" s="22" customFormat="1" x14ac:dyDescent="0.25">
      <c r="A162" s="34"/>
      <c r="B162" s="35">
        <v>8058664124602</v>
      </c>
      <c r="C162" s="36" t="s">
        <v>112</v>
      </c>
      <c r="D162" s="36" t="s">
        <v>71</v>
      </c>
      <c r="E162" s="36" t="s">
        <v>118</v>
      </c>
      <c r="F162" s="21" t="str">
        <f t="shared" si="6"/>
        <v>CHICCO/STERINATURAL</v>
      </c>
      <c r="G162" s="36" t="s">
        <v>44</v>
      </c>
      <c r="H162" s="31" t="s">
        <v>44</v>
      </c>
      <c r="I162" s="24" t="str">
        <f>C162&amp;"/"&amp;D162&amp;"/"&amp;F162&amp;"/"&amp;H162</f>
        <v>CHICCO/ACCESSORIES/CHICCO/STERINATURAL/NA</v>
      </c>
      <c r="J162" s="36">
        <v>33073090</v>
      </c>
      <c r="K162" s="36" t="s">
        <v>45</v>
      </c>
      <c r="L162" s="36" t="s">
        <v>103</v>
      </c>
      <c r="M162" s="36" t="s">
        <v>47</v>
      </c>
      <c r="N162" s="79"/>
      <c r="O162" s="36">
        <v>3699</v>
      </c>
      <c r="P162" s="36">
        <v>3699</v>
      </c>
      <c r="Q162" s="94">
        <v>1849.5</v>
      </c>
      <c r="R162" s="94">
        <v>1849.5</v>
      </c>
      <c r="S162" s="36">
        <v>1</v>
      </c>
    </row>
    <row r="163" spans="1:19" s="22" customFormat="1" x14ac:dyDescent="0.25">
      <c r="A163" s="34"/>
      <c r="B163" s="35">
        <v>8058664126125</v>
      </c>
      <c r="C163" s="36" t="s">
        <v>112</v>
      </c>
      <c r="D163" s="36" t="s">
        <v>71</v>
      </c>
      <c r="E163" s="36" t="s">
        <v>109</v>
      </c>
      <c r="F163" s="21" t="str">
        <f t="shared" si="6"/>
        <v>CHICCO/DETERGENT</v>
      </c>
      <c r="G163" s="36" t="s">
        <v>44</v>
      </c>
      <c r="H163" s="31" t="s">
        <v>44</v>
      </c>
      <c r="I163" s="24" t="str">
        <f>C163&amp;"/"&amp;D163&amp;"/"&amp;F163&amp;"/"&amp;H163</f>
        <v>CHICCO/ACCESSORIES/CHICCO/DETERGENT/NA</v>
      </c>
      <c r="J163" s="36">
        <v>34029092</v>
      </c>
      <c r="K163" s="36" t="s">
        <v>45</v>
      </c>
      <c r="L163" s="36" t="s">
        <v>103</v>
      </c>
      <c r="M163" s="36" t="s">
        <v>47</v>
      </c>
      <c r="N163" s="79"/>
      <c r="O163" s="36">
        <v>599</v>
      </c>
      <c r="P163" s="36">
        <v>599</v>
      </c>
      <c r="Q163" s="94">
        <v>299.5</v>
      </c>
      <c r="R163" s="94">
        <v>299.5</v>
      </c>
      <c r="S163" s="36">
        <v>1</v>
      </c>
    </row>
    <row r="164" spans="1:19" s="22" customFormat="1" x14ac:dyDescent="0.25">
      <c r="A164" s="34"/>
      <c r="B164" s="35">
        <v>8058664132546</v>
      </c>
      <c r="C164" s="36" t="s">
        <v>112</v>
      </c>
      <c r="D164" s="36" t="s">
        <v>71</v>
      </c>
      <c r="E164" s="36" t="s">
        <v>119</v>
      </c>
      <c r="F164" s="21" t="str">
        <f t="shared" si="6"/>
        <v>CHICCO/TOOTHPASTE</v>
      </c>
      <c r="G164" s="36" t="s">
        <v>44</v>
      </c>
      <c r="H164" s="31" t="s">
        <v>44</v>
      </c>
      <c r="I164" s="24" t="str">
        <f>C164&amp;"/"&amp;D164&amp;"/"&amp;F164&amp;"/"&amp;H164</f>
        <v>CHICCO/ACCESSORIES/CHICCO/TOOTHPASTE/NA</v>
      </c>
      <c r="J164" s="36">
        <v>33073090</v>
      </c>
      <c r="K164" s="36" t="s">
        <v>45</v>
      </c>
      <c r="L164" s="36" t="s">
        <v>103</v>
      </c>
      <c r="M164" s="36" t="s">
        <v>47</v>
      </c>
      <c r="N164" s="79"/>
      <c r="O164" s="36">
        <v>179</v>
      </c>
      <c r="P164" s="36">
        <v>179</v>
      </c>
      <c r="Q164" s="94">
        <v>89.5</v>
      </c>
      <c r="R164" s="94">
        <v>89.5</v>
      </c>
      <c r="S164" s="36">
        <v>2</v>
      </c>
    </row>
    <row r="165" spans="1:19" s="22" customFormat="1" x14ac:dyDescent="0.25">
      <c r="A165" s="34"/>
      <c r="B165" s="35">
        <v>8058664132683</v>
      </c>
      <c r="C165" s="36" t="s">
        <v>112</v>
      </c>
      <c r="D165" s="36" t="s">
        <v>71</v>
      </c>
      <c r="E165" s="36" t="s">
        <v>111</v>
      </c>
      <c r="F165" s="21" t="str">
        <f t="shared" si="6"/>
        <v>CHICCO/NIPPLE</v>
      </c>
      <c r="G165" s="36" t="s">
        <v>44</v>
      </c>
      <c r="H165" s="31" t="s">
        <v>44</v>
      </c>
      <c r="I165" s="24" t="str">
        <f>C165&amp;"/"&amp;D165&amp;"/"&amp;F165&amp;"/"&amp;H165</f>
        <v>CHICCO/ACCESSORIES/CHICCO/NIPPLE/NA</v>
      </c>
      <c r="J165" s="36">
        <v>33073090</v>
      </c>
      <c r="K165" s="36" t="s">
        <v>45</v>
      </c>
      <c r="L165" s="36" t="s">
        <v>103</v>
      </c>
      <c r="M165" s="36" t="s">
        <v>47</v>
      </c>
      <c r="N165" s="79"/>
      <c r="O165" s="36">
        <v>169</v>
      </c>
      <c r="P165" s="36">
        <v>169</v>
      </c>
      <c r="Q165" s="94">
        <v>84.5</v>
      </c>
      <c r="R165" s="94">
        <v>84.5</v>
      </c>
      <c r="S165" s="36">
        <v>2</v>
      </c>
    </row>
    <row r="166" spans="1:19" s="22" customFormat="1" x14ac:dyDescent="0.25">
      <c r="A166" s="34"/>
      <c r="B166" s="35">
        <v>8058664132690</v>
      </c>
      <c r="C166" s="36" t="s">
        <v>112</v>
      </c>
      <c r="D166" s="36" t="s">
        <v>71</v>
      </c>
      <c r="E166" s="36" t="s">
        <v>111</v>
      </c>
      <c r="F166" s="21" t="str">
        <f t="shared" si="6"/>
        <v>CHICCO/NIPPLE</v>
      </c>
      <c r="G166" s="36" t="s">
        <v>44</v>
      </c>
      <c r="H166" s="31" t="s">
        <v>44</v>
      </c>
      <c r="I166" s="24" t="str">
        <f>C166&amp;"/"&amp;D166&amp;"/"&amp;F166&amp;"/"&amp;H166</f>
        <v>CHICCO/ACCESSORIES/CHICCO/NIPPLE/NA</v>
      </c>
      <c r="J166" s="36">
        <v>33073090</v>
      </c>
      <c r="K166" s="36" t="s">
        <v>45</v>
      </c>
      <c r="L166" s="36" t="s">
        <v>103</v>
      </c>
      <c r="M166" s="36" t="s">
        <v>47</v>
      </c>
      <c r="N166" s="79"/>
      <c r="O166" s="36">
        <v>149</v>
      </c>
      <c r="P166" s="36">
        <v>149</v>
      </c>
      <c r="Q166" s="94">
        <v>74.5</v>
      </c>
      <c r="R166" s="94">
        <v>74.5</v>
      </c>
      <c r="S166" s="36">
        <v>2</v>
      </c>
    </row>
    <row r="167" spans="1:19" s="22" customFormat="1" x14ac:dyDescent="0.25">
      <c r="A167" s="34"/>
      <c r="B167" s="35">
        <v>8058664132706</v>
      </c>
      <c r="C167" s="36" t="s">
        <v>112</v>
      </c>
      <c r="D167" s="36" t="s">
        <v>71</v>
      </c>
      <c r="E167" s="36" t="s">
        <v>111</v>
      </c>
      <c r="F167" s="21" t="str">
        <f t="shared" si="6"/>
        <v>CHICCO/NIPPLE</v>
      </c>
      <c r="G167" s="36" t="s">
        <v>44</v>
      </c>
      <c r="H167" s="31" t="s">
        <v>44</v>
      </c>
      <c r="I167" s="24" t="str">
        <f>C167&amp;"/"&amp;D167&amp;"/"&amp;F167&amp;"/"&amp;H167</f>
        <v>CHICCO/ACCESSORIES/CHICCO/NIPPLE/NA</v>
      </c>
      <c r="J167" s="36">
        <v>33073090</v>
      </c>
      <c r="K167" s="36" t="s">
        <v>45</v>
      </c>
      <c r="L167" s="36" t="s">
        <v>103</v>
      </c>
      <c r="M167" s="36" t="s">
        <v>47</v>
      </c>
      <c r="N167" s="79"/>
      <c r="O167" s="36">
        <v>149</v>
      </c>
      <c r="P167" s="36">
        <v>149</v>
      </c>
      <c r="Q167" s="94">
        <v>74.5</v>
      </c>
      <c r="R167" s="94">
        <v>74.5</v>
      </c>
      <c r="S167" s="36">
        <v>2</v>
      </c>
    </row>
    <row r="168" spans="1:19" s="22" customFormat="1" x14ac:dyDescent="0.25">
      <c r="A168" s="34"/>
      <c r="B168" s="35">
        <v>8058664132713</v>
      </c>
      <c r="C168" s="36" t="s">
        <v>112</v>
      </c>
      <c r="D168" s="36" t="s">
        <v>71</v>
      </c>
      <c r="E168" s="36" t="s">
        <v>111</v>
      </c>
      <c r="F168" s="21" t="str">
        <f t="shared" si="6"/>
        <v>CHICCO/NIPPLE</v>
      </c>
      <c r="G168" s="36" t="s">
        <v>44</v>
      </c>
      <c r="H168" s="31" t="s">
        <v>44</v>
      </c>
      <c r="I168" s="24" t="str">
        <f>C168&amp;"/"&amp;D168&amp;"/"&amp;F168&amp;"/"&amp;H168</f>
        <v>CHICCO/ACCESSORIES/CHICCO/NIPPLE/NA</v>
      </c>
      <c r="J168" s="36">
        <v>33073090</v>
      </c>
      <c r="K168" s="36" t="s">
        <v>45</v>
      </c>
      <c r="L168" s="36" t="s">
        <v>103</v>
      </c>
      <c r="M168" s="36" t="s">
        <v>47</v>
      </c>
      <c r="N168" s="79"/>
      <c r="O168" s="36">
        <v>169</v>
      </c>
      <c r="P168" s="36">
        <v>169</v>
      </c>
      <c r="Q168" s="94">
        <v>84.5</v>
      </c>
      <c r="R168" s="94">
        <v>84.5</v>
      </c>
      <c r="S168" s="36">
        <v>2</v>
      </c>
    </row>
    <row r="169" spans="1:19" s="22" customFormat="1" x14ac:dyDescent="0.25">
      <c r="A169" s="34"/>
      <c r="B169" s="35">
        <v>8058664134403</v>
      </c>
      <c r="C169" s="36" t="s">
        <v>112</v>
      </c>
      <c r="D169" s="36" t="s">
        <v>71</v>
      </c>
      <c r="E169" s="36" t="s">
        <v>120</v>
      </c>
      <c r="F169" s="21" t="str">
        <f t="shared" si="6"/>
        <v>CHICCO/COTTON BUDS</v>
      </c>
      <c r="G169" s="36" t="s">
        <v>44</v>
      </c>
      <c r="H169" s="31" t="s">
        <v>44</v>
      </c>
      <c r="I169" s="24" t="str">
        <f>C169&amp;"/"&amp;D169&amp;"/"&amp;F169&amp;"/"&amp;H169</f>
        <v>CHICCO/ACCESSORIES/CHICCO/COTTON BUDS/NA</v>
      </c>
      <c r="J169" s="36">
        <v>56012110</v>
      </c>
      <c r="K169" s="36" t="s">
        <v>45</v>
      </c>
      <c r="L169" s="36" t="s">
        <v>103</v>
      </c>
      <c r="M169" s="36" t="s">
        <v>47</v>
      </c>
      <c r="N169" s="79"/>
      <c r="O169" s="36">
        <v>159</v>
      </c>
      <c r="P169" s="36">
        <v>159</v>
      </c>
      <c r="Q169" s="94">
        <v>79.5</v>
      </c>
      <c r="R169" s="94">
        <v>79.5</v>
      </c>
      <c r="S169" s="36">
        <v>2</v>
      </c>
    </row>
    <row r="170" spans="1:19" s="22" customFormat="1" x14ac:dyDescent="0.25">
      <c r="A170" s="34"/>
      <c r="B170" s="35">
        <v>8058664134427</v>
      </c>
      <c r="C170" s="36" t="s">
        <v>112</v>
      </c>
      <c r="D170" s="36" t="s">
        <v>71</v>
      </c>
      <c r="E170" s="36" t="s">
        <v>120</v>
      </c>
      <c r="F170" s="21" t="str">
        <f t="shared" si="6"/>
        <v>CHICCO/COTTON BUDS</v>
      </c>
      <c r="G170" s="36" t="s">
        <v>44</v>
      </c>
      <c r="H170" s="31" t="s">
        <v>44</v>
      </c>
      <c r="I170" s="24" t="str">
        <f>C170&amp;"/"&amp;D170&amp;"/"&amp;F170&amp;"/"&amp;H170</f>
        <v>CHICCO/ACCESSORIES/CHICCO/COTTON BUDS/NA</v>
      </c>
      <c r="J170" s="36">
        <v>56012110</v>
      </c>
      <c r="K170" s="36" t="s">
        <v>45</v>
      </c>
      <c r="L170" s="36" t="s">
        <v>103</v>
      </c>
      <c r="M170" s="36" t="s">
        <v>47</v>
      </c>
      <c r="N170" s="79"/>
      <c r="O170" s="36">
        <v>219</v>
      </c>
      <c r="P170" s="36">
        <v>219</v>
      </c>
      <c r="Q170" s="94">
        <v>109.5</v>
      </c>
      <c r="R170" s="94">
        <v>109.5</v>
      </c>
      <c r="S170" s="36">
        <v>2</v>
      </c>
    </row>
    <row r="171" spans="1:19" s="22" customFormat="1" x14ac:dyDescent="0.25">
      <c r="A171" s="34"/>
      <c r="B171" s="35">
        <v>8058664147670</v>
      </c>
      <c r="C171" s="36" t="s">
        <v>112</v>
      </c>
      <c r="D171" s="36" t="s">
        <v>71</v>
      </c>
      <c r="E171" s="36" t="s">
        <v>121</v>
      </c>
      <c r="F171" s="21" t="str">
        <f t="shared" si="6"/>
        <v>CHICCO/TOOTHBRUSH</v>
      </c>
      <c r="G171" s="36" t="s">
        <v>44</v>
      </c>
      <c r="H171" s="31" t="s">
        <v>44</v>
      </c>
      <c r="I171" s="24" t="str">
        <f>C171&amp;"/"&amp;D171&amp;"/"&amp;F171&amp;"/"&amp;H171</f>
        <v>CHICCO/ACCESSORIES/CHICCO/TOOTHBRUSH/NA</v>
      </c>
      <c r="J171" s="36">
        <v>33073090</v>
      </c>
      <c r="K171" s="36" t="s">
        <v>45</v>
      </c>
      <c r="L171" s="36" t="s">
        <v>103</v>
      </c>
      <c r="M171" s="36" t="s">
        <v>47</v>
      </c>
      <c r="N171" s="79"/>
      <c r="O171" s="36">
        <v>149</v>
      </c>
      <c r="P171" s="36">
        <v>149</v>
      </c>
      <c r="Q171" s="94">
        <v>74.5</v>
      </c>
      <c r="R171" s="94">
        <v>74.5</v>
      </c>
      <c r="S171" s="36">
        <v>2</v>
      </c>
    </row>
    <row r="172" spans="1:19" s="22" customFormat="1" x14ac:dyDescent="0.25">
      <c r="A172" s="34"/>
      <c r="B172" s="35">
        <v>8058664147687</v>
      </c>
      <c r="C172" s="36" t="s">
        <v>112</v>
      </c>
      <c r="D172" s="36" t="s">
        <v>71</v>
      </c>
      <c r="E172" s="36" t="s">
        <v>121</v>
      </c>
      <c r="F172" s="21" t="str">
        <f t="shared" si="6"/>
        <v>CHICCO/TOOTHBRUSH</v>
      </c>
      <c r="G172" s="36" t="s">
        <v>44</v>
      </c>
      <c r="H172" s="31" t="s">
        <v>44</v>
      </c>
      <c r="I172" s="24" t="str">
        <f>C172&amp;"/"&amp;D172&amp;"/"&amp;F172&amp;"/"&amp;H172</f>
        <v>CHICCO/ACCESSORIES/CHICCO/TOOTHBRUSH/NA</v>
      </c>
      <c r="J172" s="36">
        <v>33073090</v>
      </c>
      <c r="K172" s="36" t="s">
        <v>45</v>
      </c>
      <c r="L172" s="36" t="s">
        <v>103</v>
      </c>
      <c r="M172" s="36" t="s">
        <v>47</v>
      </c>
      <c r="N172" s="79"/>
      <c r="O172" s="36">
        <v>149</v>
      </c>
      <c r="P172" s="36">
        <v>149</v>
      </c>
      <c r="Q172" s="94">
        <v>74.5</v>
      </c>
      <c r="R172" s="94">
        <v>74.5</v>
      </c>
      <c r="S172" s="36">
        <v>2</v>
      </c>
    </row>
    <row r="173" spans="1:19" s="22" customFormat="1" x14ac:dyDescent="0.25">
      <c r="A173" s="34"/>
      <c r="B173" s="35">
        <v>8058664147694</v>
      </c>
      <c r="C173" s="36" t="s">
        <v>112</v>
      </c>
      <c r="D173" s="36" t="s">
        <v>71</v>
      </c>
      <c r="E173" s="36" t="s">
        <v>121</v>
      </c>
      <c r="F173" s="21" t="str">
        <f t="shared" si="6"/>
        <v>CHICCO/TOOTHBRUSH</v>
      </c>
      <c r="G173" s="36" t="s">
        <v>44</v>
      </c>
      <c r="H173" s="31" t="s">
        <v>44</v>
      </c>
      <c r="I173" s="24" t="str">
        <f>C173&amp;"/"&amp;D173&amp;"/"&amp;F173&amp;"/"&amp;H173</f>
        <v>CHICCO/ACCESSORIES/CHICCO/TOOTHBRUSH/NA</v>
      </c>
      <c r="J173" s="36">
        <v>33073090</v>
      </c>
      <c r="K173" s="36" t="s">
        <v>45</v>
      </c>
      <c r="L173" s="36" t="s">
        <v>103</v>
      </c>
      <c r="M173" s="36" t="s">
        <v>47</v>
      </c>
      <c r="N173" s="79"/>
      <c r="O173" s="36">
        <v>149</v>
      </c>
      <c r="P173" s="36">
        <v>149</v>
      </c>
      <c r="Q173" s="94">
        <v>74.5</v>
      </c>
      <c r="R173" s="94">
        <v>74.5</v>
      </c>
      <c r="S173" s="36">
        <v>2</v>
      </c>
    </row>
    <row r="174" spans="1:19" s="22" customFormat="1" x14ac:dyDescent="0.25">
      <c r="A174" s="34"/>
      <c r="B174" s="35">
        <v>8058664147700</v>
      </c>
      <c r="C174" s="36" t="s">
        <v>112</v>
      </c>
      <c r="D174" s="36" t="s">
        <v>71</v>
      </c>
      <c r="E174" s="36" t="s">
        <v>121</v>
      </c>
      <c r="F174" s="21" t="str">
        <f t="shared" si="6"/>
        <v>CHICCO/TOOTHBRUSH</v>
      </c>
      <c r="G174" s="36" t="s">
        <v>44</v>
      </c>
      <c r="H174" s="31" t="s">
        <v>44</v>
      </c>
      <c r="I174" s="24" t="str">
        <f>C174&amp;"/"&amp;D174&amp;"/"&amp;F174&amp;"/"&amp;H174</f>
        <v>CHICCO/ACCESSORIES/CHICCO/TOOTHBRUSH/NA</v>
      </c>
      <c r="J174" s="36">
        <v>33073090</v>
      </c>
      <c r="K174" s="36" t="s">
        <v>45</v>
      </c>
      <c r="L174" s="36" t="s">
        <v>103</v>
      </c>
      <c r="M174" s="36" t="s">
        <v>47</v>
      </c>
      <c r="N174" s="79"/>
      <c r="O174" s="36">
        <v>119</v>
      </c>
      <c r="P174" s="36">
        <v>119</v>
      </c>
      <c r="Q174" s="94">
        <v>59.5</v>
      </c>
      <c r="R174" s="94">
        <v>59.5</v>
      </c>
      <c r="S174" s="36">
        <v>2</v>
      </c>
    </row>
    <row r="175" spans="1:19" s="22" customFormat="1" x14ac:dyDescent="0.25">
      <c r="A175" s="34"/>
      <c r="B175" s="35">
        <v>8058664147717</v>
      </c>
      <c r="C175" s="36" t="s">
        <v>112</v>
      </c>
      <c r="D175" s="36" t="s">
        <v>71</v>
      </c>
      <c r="E175" s="36" t="s">
        <v>121</v>
      </c>
      <c r="F175" s="21" t="str">
        <f t="shared" si="6"/>
        <v>CHICCO/TOOTHBRUSH</v>
      </c>
      <c r="G175" s="36" t="s">
        <v>44</v>
      </c>
      <c r="H175" s="31" t="s">
        <v>44</v>
      </c>
      <c r="I175" s="24" t="str">
        <f>C175&amp;"/"&amp;D175&amp;"/"&amp;F175&amp;"/"&amp;H175</f>
        <v>CHICCO/ACCESSORIES/CHICCO/TOOTHBRUSH/NA</v>
      </c>
      <c r="J175" s="36">
        <v>33073090</v>
      </c>
      <c r="K175" s="36" t="s">
        <v>45</v>
      </c>
      <c r="L175" s="36" t="s">
        <v>103</v>
      </c>
      <c r="M175" s="36" t="s">
        <v>47</v>
      </c>
      <c r="N175" s="79"/>
      <c r="O175" s="36">
        <v>119</v>
      </c>
      <c r="P175" s="36">
        <v>119</v>
      </c>
      <c r="Q175" s="94">
        <v>59.5</v>
      </c>
      <c r="R175" s="94">
        <v>59.5</v>
      </c>
      <c r="S175" s="36">
        <v>1</v>
      </c>
    </row>
    <row r="176" spans="1:19" s="22" customFormat="1" x14ac:dyDescent="0.25">
      <c r="A176" s="34"/>
      <c r="B176" s="35">
        <v>8058664147939</v>
      </c>
      <c r="C176" s="36" t="s">
        <v>112</v>
      </c>
      <c r="D176" s="36" t="s">
        <v>71</v>
      </c>
      <c r="E176" s="36" t="s">
        <v>110</v>
      </c>
      <c r="F176" s="21" t="str">
        <f t="shared" si="6"/>
        <v>CHICCO/FEEDING BOTTEL</v>
      </c>
      <c r="G176" s="36" t="s">
        <v>44</v>
      </c>
      <c r="H176" s="31" t="s">
        <v>44</v>
      </c>
      <c r="I176" s="24" t="str">
        <f>C176&amp;"/"&amp;D176&amp;"/"&amp;F176&amp;"/"&amp;H176</f>
        <v>CHICCO/ACCESSORIES/CHICCO/FEEDING BOTTEL/NA</v>
      </c>
      <c r="J176" s="36">
        <v>33073090</v>
      </c>
      <c r="K176" s="36" t="s">
        <v>45</v>
      </c>
      <c r="L176" s="36" t="s">
        <v>103</v>
      </c>
      <c r="M176" s="36" t="s">
        <v>47</v>
      </c>
      <c r="N176" s="79"/>
      <c r="O176" s="36">
        <v>579</v>
      </c>
      <c r="P176" s="36">
        <v>579</v>
      </c>
      <c r="Q176" s="94">
        <v>289.5</v>
      </c>
      <c r="R176" s="94">
        <v>289.5</v>
      </c>
      <c r="S176" s="36">
        <v>1</v>
      </c>
    </row>
    <row r="177" spans="1:19" s="22" customFormat="1" x14ac:dyDescent="0.25">
      <c r="A177" s="34"/>
      <c r="B177" s="35">
        <v>8058664147946</v>
      </c>
      <c r="C177" s="36" t="s">
        <v>112</v>
      </c>
      <c r="D177" s="36" t="s">
        <v>71</v>
      </c>
      <c r="E177" s="36" t="s">
        <v>110</v>
      </c>
      <c r="F177" s="21" t="str">
        <f t="shared" si="6"/>
        <v>CHICCO/FEEDING BOTTEL</v>
      </c>
      <c r="G177" s="36" t="s">
        <v>44</v>
      </c>
      <c r="H177" s="31" t="s">
        <v>44</v>
      </c>
      <c r="I177" s="24" t="str">
        <f>C177&amp;"/"&amp;D177&amp;"/"&amp;F177&amp;"/"&amp;H177</f>
        <v>CHICCO/ACCESSORIES/CHICCO/FEEDING BOTTEL/NA</v>
      </c>
      <c r="J177" s="36">
        <v>33073090</v>
      </c>
      <c r="K177" s="36" t="s">
        <v>45</v>
      </c>
      <c r="L177" s="36" t="s">
        <v>103</v>
      </c>
      <c r="M177" s="36" t="s">
        <v>47</v>
      </c>
      <c r="N177" s="79"/>
      <c r="O177" s="36">
        <v>579</v>
      </c>
      <c r="P177" s="36">
        <v>579</v>
      </c>
      <c r="Q177" s="94">
        <v>289.5</v>
      </c>
      <c r="R177" s="94">
        <v>289.5</v>
      </c>
      <c r="S177" s="36">
        <v>1</v>
      </c>
    </row>
    <row r="178" spans="1:19" s="22" customFormat="1" x14ac:dyDescent="0.25">
      <c r="A178" s="34"/>
      <c r="B178" s="35">
        <v>8058664147953</v>
      </c>
      <c r="C178" s="36" t="s">
        <v>112</v>
      </c>
      <c r="D178" s="36" t="s">
        <v>71</v>
      </c>
      <c r="E178" s="36" t="s">
        <v>110</v>
      </c>
      <c r="F178" s="21" t="str">
        <f t="shared" si="6"/>
        <v>CHICCO/FEEDING BOTTEL</v>
      </c>
      <c r="G178" s="36" t="s">
        <v>44</v>
      </c>
      <c r="H178" s="31" t="s">
        <v>44</v>
      </c>
      <c r="I178" s="24" t="str">
        <f>C178&amp;"/"&amp;D178&amp;"/"&amp;F178&amp;"/"&amp;H178</f>
        <v>CHICCO/ACCESSORIES/CHICCO/FEEDING BOTTEL/NA</v>
      </c>
      <c r="J178" s="36">
        <v>33073090</v>
      </c>
      <c r="K178" s="36" t="s">
        <v>45</v>
      </c>
      <c r="L178" s="36" t="s">
        <v>103</v>
      </c>
      <c r="M178" s="36" t="s">
        <v>47</v>
      </c>
      <c r="N178" s="79"/>
      <c r="O178" s="36">
        <v>579</v>
      </c>
      <c r="P178" s="36">
        <v>579</v>
      </c>
      <c r="Q178" s="94">
        <v>289.5</v>
      </c>
      <c r="R178" s="94">
        <v>289.5</v>
      </c>
      <c r="S178" s="36">
        <v>1</v>
      </c>
    </row>
    <row r="179" spans="1:19" s="22" customFormat="1" x14ac:dyDescent="0.25">
      <c r="A179" s="34"/>
      <c r="B179" s="35">
        <v>8058664147960</v>
      </c>
      <c r="C179" s="36" t="s">
        <v>112</v>
      </c>
      <c r="D179" s="36" t="s">
        <v>71</v>
      </c>
      <c r="E179" s="36" t="s">
        <v>110</v>
      </c>
      <c r="F179" s="21" t="str">
        <f t="shared" si="6"/>
        <v>CHICCO/FEEDING BOTTEL</v>
      </c>
      <c r="G179" s="36" t="s">
        <v>44</v>
      </c>
      <c r="H179" s="31" t="s">
        <v>44</v>
      </c>
      <c r="I179" s="24" t="str">
        <f>C179&amp;"/"&amp;D179&amp;"/"&amp;F179&amp;"/"&amp;H179</f>
        <v>CHICCO/ACCESSORIES/CHICCO/FEEDING BOTTEL/NA</v>
      </c>
      <c r="J179" s="36">
        <v>33073090</v>
      </c>
      <c r="K179" s="36" t="s">
        <v>45</v>
      </c>
      <c r="L179" s="36" t="s">
        <v>103</v>
      </c>
      <c r="M179" s="36" t="s">
        <v>47</v>
      </c>
      <c r="N179" s="79"/>
      <c r="O179" s="36">
        <v>599</v>
      </c>
      <c r="P179" s="36">
        <v>599</v>
      </c>
      <c r="Q179" s="94">
        <v>299.5</v>
      </c>
      <c r="R179" s="94">
        <v>299.5</v>
      </c>
      <c r="S179" s="36">
        <v>1</v>
      </c>
    </row>
    <row r="180" spans="1:19" s="22" customFormat="1" x14ac:dyDescent="0.25">
      <c r="A180" s="34"/>
      <c r="B180" s="35">
        <v>8058664147977</v>
      </c>
      <c r="C180" s="36" t="s">
        <v>112</v>
      </c>
      <c r="D180" s="36" t="s">
        <v>71</v>
      </c>
      <c r="E180" s="36" t="s">
        <v>110</v>
      </c>
      <c r="F180" s="21" t="str">
        <f t="shared" si="6"/>
        <v>CHICCO/FEEDING BOTTEL</v>
      </c>
      <c r="G180" s="36" t="s">
        <v>44</v>
      </c>
      <c r="H180" s="31" t="s">
        <v>44</v>
      </c>
      <c r="I180" s="24" t="str">
        <f>C180&amp;"/"&amp;D180&amp;"/"&amp;F180&amp;"/"&amp;H180</f>
        <v>CHICCO/ACCESSORIES/CHICCO/FEEDING BOTTEL/NA</v>
      </c>
      <c r="J180" s="36">
        <v>33073090</v>
      </c>
      <c r="K180" s="36" t="s">
        <v>45</v>
      </c>
      <c r="L180" s="36" t="s">
        <v>103</v>
      </c>
      <c r="M180" s="36" t="s">
        <v>47</v>
      </c>
      <c r="N180" s="79"/>
      <c r="O180" s="36">
        <v>599</v>
      </c>
      <c r="P180" s="36">
        <v>599</v>
      </c>
      <c r="Q180" s="94">
        <v>299.5</v>
      </c>
      <c r="R180" s="94">
        <v>299.5</v>
      </c>
      <c r="S180" s="36">
        <v>1</v>
      </c>
    </row>
    <row r="181" spans="1:19" s="22" customFormat="1" x14ac:dyDescent="0.25">
      <c r="A181" s="34"/>
      <c r="B181" s="35">
        <v>8058664147984</v>
      </c>
      <c r="C181" s="36" t="s">
        <v>112</v>
      </c>
      <c r="D181" s="36" t="s">
        <v>71</v>
      </c>
      <c r="E181" s="36" t="s">
        <v>110</v>
      </c>
      <c r="F181" s="21" t="str">
        <f t="shared" si="6"/>
        <v>CHICCO/FEEDING BOTTEL</v>
      </c>
      <c r="G181" s="36" t="s">
        <v>44</v>
      </c>
      <c r="H181" s="31" t="s">
        <v>44</v>
      </c>
      <c r="I181" s="24" t="str">
        <f>C181&amp;"/"&amp;D181&amp;"/"&amp;F181&amp;"/"&amp;H181</f>
        <v>CHICCO/ACCESSORIES/CHICCO/FEEDING BOTTEL/NA</v>
      </c>
      <c r="J181" s="36">
        <v>33073090</v>
      </c>
      <c r="K181" s="36" t="s">
        <v>45</v>
      </c>
      <c r="L181" s="36" t="s">
        <v>103</v>
      </c>
      <c r="M181" s="36" t="s">
        <v>47</v>
      </c>
      <c r="N181" s="79"/>
      <c r="O181" s="36">
        <v>599</v>
      </c>
      <c r="P181" s="36">
        <v>599</v>
      </c>
      <c r="Q181" s="94">
        <v>299.5</v>
      </c>
      <c r="R181" s="94">
        <v>299.5</v>
      </c>
      <c r="S181" s="36">
        <v>1</v>
      </c>
    </row>
    <row r="182" spans="1:19" s="22" customFormat="1" x14ac:dyDescent="0.25">
      <c r="A182" s="34"/>
      <c r="B182" s="35">
        <v>8058664150236</v>
      </c>
      <c r="C182" s="36" t="s">
        <v>112</v>
      </c>
      <c r="D182" s="36" t="s">
        <v>71</v>
      </c>
      <c r="E182" s="36" t="s">
        <v>110</v>
      </c>
      <c r="F182" s="21" t="str">
        <f t="shared" si="6"/>
        <v>CHICCO/FEEDING BOTTEL</v>
      </c>
      <c r="G182" s="36" t="s">
        <v>44</v>
      </c>
      <c r="H182" s="31" t="s">
        <v>44</v>
      </c>
      <c r="I182" s="24" t="str">
        <f>C182&amp;"/"&amp;D182&amp;"/"&amp;F182&amp;"/"&amp;H182</f>
        <v>CHICCO/ACCESSORIES/CHICCO/FEEDING BOTTEL/NA</v>
      </c>
      <c r="J182" s="36">
        <v>33073090</v>
      </c>
      <c r="K182" s="36" t="s">
        <v>45</v>
      </c>
      <c r="L182" s="36" t="s">
        <v>103</v>
      </c>
      <c r="M182" s="36" t="s">
        <v>47</v>
      </c>
      <c r="N182" s="79"/>
      <c r="O182" s="36">
        <v>319</v>
      </c>
      <c r="P182" s="36">
        <v>319</v>
      </c>
      <c r="Q182" s="94">
        <v>159.5</v>
      </c>
      <c r="R182" s="94">
        <v>159.5</v>
      </c>
      <c r="S182" s="36">
        <v>1</v>
      </c>
    </row>
    <row r="183" spans="1:19" s="22" customFormat="1" x14ac:dyDescent="0.25">
      <c r="A183" s="34"/>
      <c r="B183" s="35">
        <v>8058664150243</v>
      </c>
      <c r="C183" s="36" t="s">
        <v>112</v>
      </c>
      <c r="D183" s="36" t="s">
        <v>71</v>
      </c>
      <c r="E183" s="36" t="s">
        <v>110</v>
      </c>
      <c r="F183" s="21" t="str">
        <f t="shared" ref="F183:F246" si="7">C183&amp;"/"&amp;E183&amp;""</f>
        <v>CHICCO/FEEDING BOTTEL</v>
      </c>
      <c r="G183" s="36" t="s">
        <v>44</v>
      </c>
      <c r="H183" s="31" t="s">
        <v>44</v>
      </c>
      <c r="I183" s="24" t="str">
        <f>C183&amp;"/"&amp;D183&amp;"/"&amp;F183&amp;"/"&amp;H183</f>
        <v>CHICCO/ACCESSORIES/CHICCO/FEEDING BOTTEL/NA</v>
      </c>
      <c r="J183" s="36">
        <v>33073090</v>
      </c>
      <c r="K183" s="36" t="s">
        <v>45</v>
      </c>
      <c r="L183" s="36" t="s">
        <v>103</v>
      </c>
      <c r="M183" s="36" t="s">
        <v>47</v>
      </c>
      <c r="N183" s="79"/>
      <c r="O183" s="36">
        <v>319</v>
      </c>
      <c r="P183" s="36">
        <v>319</v>
      </c>
      <c r="Q183" s="94">
        <v>159.5</v>
      </c>
      <c r="R183" s="94">
        <v>159.5</v>
      </c>
      <c r="S183" s="36">
        <v>1</v>
      </c>
    </row>
    <row r="184" spans="1:19" s="22" customFormat="1" x14ac:dyDescent="0.25">
      <c r="A184" s="34"/>
      <c r="B184" s="35">
        <v>8058664150250</v>
      </c>
      <c r="C184" s="36" t="s">
        <v>112</v>
      </c>
      <c r="D184" s="36" t="s">
        <v>71</v>
      </c>
      <c r="E184" s="36" t="s">
        <v>110</v>
      </c>
      <c r="F184" s="21" t="str">
        <f t="shared" si="7"/>
        <v>CHICCO/FEEDING BOTTEL</v>
      </c>
      <c r="G184" s="36" t="s">
        <v>44</v>
      </c>
      <c r="H184" s="31" t="s">
        <v>44</v>
      </c>
      <c r="I184" s="24" t="str">
        <f>C184&amp;"/"&amp;D184&amp;"/"&amp;F184&amp;"/"&amp;H184</f>
        <v>CHICCO/ACCESSORIES/CHICCO/FEEDING BOTTEL/NA</v>
      </c>
      <c r="J184" s="36">
        <v>33073090</v>
      </c>
      <c r="K184" s="36" t="s">
        <v>45</v>
      </c>
      <c r="L184" s="36" t="s">
        <v>103</v>
      </c>
      <c r="M184" s="36" t="s">
        <v>47</v>
      </c>
      <c r="N184" s="79"/>
      <c r="O184" s="36">
        <v>319</v>
      </c>
      <c r="P184" s="36">
        <v>319</v>
      </c>
      <c r="Q184" s="94">
        <v>159.5</v>
      </c>
      <c r="R184" s="94">
        <v>159.5</v>
      </c>
      <c r="S184" s="36">
        <v>1</v>
      </c>
    </row>
    <row r="185" spans="1:19" s="22" customFormat="1" x14ac:dyDescent="0.25">
      <c r="A185" s="34"/>
      <c r="B185" s="35">
        <v>8058664150267</v>
      </c>
      <c r="C185" s="36" t="s">
        <v>112</v>
      </c>
      <c r="D185" s="36" t="s">
        <v>71</v>
      </c>
      <c r="E185" s="36" t="s">
        <v>110</v>
      </c>
      <c r="F185" s="21" t="str">
        <f t="shared" si="7"/>
        <v>CHICCO/FEEDING BOTTEL</v>
      </c>
      <c r="G185" s="36" t="s">
        <v>44</v>
      </c>
      <c r="H185" s="31" t="s">
        <v>44</v>
      </c>
      <c r="I185" s="24" t="str">
        <f>C185&amp;"/"&amp;D185&amp;"/"&amp;F185&amp;"/"&amp;H185</f>
        <v>CHICCO/ACCESSORIES/CHICCO/FEEDING BOTTEL/NA</v>
      </c>
      <c r="J185" s="36">
        <v>33073090</v>
      </c>
      <c r="K185" s="36" t="s">
        <v>45</v>
      </c>
      <c r="L185" s="36" t="s">
        <v>103</v>
      </c>
      <c r="M185" s="36" t="s">
        <v>47</v>
      </c>
      <c r="N185" s="79"/>
      <c r="O185" s="36">
        <v>349</v>
      </c>
      <c r="P185" s="36">
        <v>349</v>
      </c>
      <c r="Q185" s="94">
        <v>174.5</v>
      </c>
      <c r="R185" s="94">
        <v>174.5</v>
      </c>
      <c r="S185" s="36">
        <v>1</v>
      </c>
    </row>
    <row r="186" spans="1:19" s="22" customFormat="1" x14ac:dyDescent="0.25">
      <c r="A186" s="34"/>
      <c r="B186" s="35">
        <v>8058664150274</v>
      </c>
      <c r="C186" s="36" t="s">
        <v>112</v>
      </c>
      <c r="D186" s="36" t="s">
        <v>71</v>
      </c>
      <c r="E186" s="36" t="s">
        <v>110</v>
      </c>
      <c r="F186" s="21" t="str">
        <f t="shared" si="7"/>
        <v>CHICCO/FEEDING BOTTEL</v>
      </c>
      <c r="G186" s="36" t="s">
        <v>44</v>
      </c>
      <c r="H186" s="31" t="s">
        <v>44</v>
      </c>
      <c r="I186" s="24" t="str">
        <f>C186&amp;"/"&amp;D186&amp;"/"&amp;F186&amp;"/"&amp;H186</f>
        <v>CHICCO/ACCESSORIES/CHICCO/FEEDING BOTTEL/NA</v>
      </c>
      <c r="J186" s="36">
        <v>33073090</v>
      </c>
      <c r="K186" s="36" t="s">
        <v>45</v>
      </c>
      <c r="L186" s="36" t="s">
        <v>103</v>
      </c>
      <c r="M186" s="36" t="s">
        <v>47</v>
      </c>
      <c r="N186" s="79"/>
      <c r="O186" s="36">
        <v>349</v>
      </c>
      <c r="P186" s="36">
        <v>349</v>
      </c>
      <c r="Q186" s="94">
        <v>174.5</v>
      </c>
      <c r="R186" s="94">
        <v>174.5</v>
      </c>
      <c r="S186" s="36">
        <v>1</v>
      </c>
    </row>
    <row r="187" spans="1:19" s="22" customFormat="1" x14ac:dyDescent="0.25">
      <c r="A187" s="34"/>
      <c r="B187" s="35">
        <v>8058664150281</v>
      </c>
      <c r="C187" s="36" t="s">
        <v>112</v>
      </c>
      <c r="D187" s="36" t="s">
        <v>71</v>
      </c>
      <c r="E187" s="36" t="s">
        <v>110</v>
      </c>
      <c r="F187" s="21" t="str">
        <f t="shared" si="7"/>
        <v>CHICCO/FEEDING BOTTEL</v>
      </c>
      <c r="G187" s="36" t="s">
        <v>44</v>
      </c>
      <c r="H187" s="31" t="s">
        <v>44</v>
      </c>
      <c r="I187" s="24" t="str">
        <f>C187&amp;"/"&amp;D187&amp;"/"&amp;F187&amp;"/"&amp;H187</f>
        <v>CHICCO/ACCESSORIES/CHICCO/FEEDING BOTTEL/NA</v>
      </c>
      <c r="J187" s="36">
        <v>33073090</v>
      </c>
      <c r="K187" s="36" t="s">
        <v>45</v>
      </c>
      <c r="L187" s="36" t="s">
        <v>103</v>
      </c>
      <c r="M187" s="36" t="s">
        <v>47</v>
      </c>
      <c r="N187" s="79"/>
      <c r="O187" s="36">
        <v>349</v>
      </c>
      <c r="P187" s="36">
        <v>349</v>
      </c>
      <c r="Q187" s="94">
        <v>174.5</v>
      </c>
      <c r="R187" s="94">
        <v>174.5</v>
      </c>
      <c r="S187" s="36">
        <v>1</v>
      </c>
    </row>
    <row r="188" spans="1:19" s="22" customFormat="1" x14ac:dyDescent="0.25">
      <c r="A188" s="34"/>
      <c r="B188" s="35">
        <v>8058664150298</v>
      </c>
      <c r="C188" s="36" t="s">
        <v>112</v>
      </c>
      <c r="D188" s="36" t="s">
        <v>71</v>
      </c>
      <c r="E188" s="36" t="s">
        <v>110</v>
      </c>
      <c r="F188" s="21" t="str">
        <f t="shared" si="7"/>
        <v>CHICCO/FEEDING BOTTEL</v>
      </c>
      <c r="G188" s="36" t="s">
        <v>44</v>
      </c>
      <c r="H188" s="31" t="s">
        <v>44</v>
      </c>
      <c r="I188" s="24" t="str">
        <f>C188&amp;"/"&amp;D188&amp;"/"&amp;F188&amp;"/"&amp;H188</f>
        <v>CHICCO/ACCESSORIES/CHICCO/FEEDING BOTTEL/NA</v>
      </c>
      <c r="J188" s="36">
        <v>33073090</v>
      </c>
      <c r="K188" s="36" t="s">
        <v>45</v>
      </c>
      <c r="L188" s="36" t="s">
        <v>103</v>
      </c>
      <c r="M188" s="36" t="s">
        <v>47</v>
      </c>
      <c r="N188" s="79"/>
      <c r="O188" s="36">
        <v>379</v>
      </c>
      <c r="P188" s="36">
        <v>379</v>
      </c>
      <c r="Q188" s="94">
        <v>189.5</v>
      </c>
      <c r="R188" s="94">
        <v>189.5</v>
      </c>
      <c r="S188" s="36">
        <v>1</v>
      </c>
    </row>
    <row r="189" spans="1:19" s="22" customFormat="1" x14ac:dyDescent="0.25">
      <c r="A189" s="34"/>
      <c r="B189" s="35">
        <v>8058664150304</v>
      </c>
      <c r="C189" s="36" t="s">
        <v>112</v>
      </c>
      <c r="D189" s="36" t="s">
        <v>71</v>
      </c>
      <c r="E189" s="36" t="s">
        <v>110</v>
      </c>
      <c r="F189" s="21" t="str">
        <f t="shared" si="7"/>
        <v>CHICCO/FEEDING BOTTEL</v>
      </c>
      <c r="G189" s="36" t="s">
        <v>44</v>
      </c>
      <c r="H189" s="31" t="s">
        <v>44</v>
      </c>
      <c r="I189" s="24" t="str">
        <f>C189&amp;"/"&amp;D189&amp;"/"&amp;F189&amp;"/"&amp;H189</f>
        <v>CHICCO/ACCESSORIES/CHICCO/FEEDING BOTTEL/NA</v>
      </c>
      <c r="J189" s="36">
        <v>33073090</v>
      </c>
      <c r="K189" s="36" t="s">
        <v>45</v>
      </c>
      <c r="L189" s="36" t="s">
        <v>103</v>
      </c>
      <c r="M189" s="36" t="s">
        <v>47</v>
      </c>
      <c r="N189" s="79"/>
      <c r="O189" s="36">
        <v>379</v>
      </c>
      <c r="P189" s="36">
        <v>379</v>
      </c>
      <c r="Q189" s="94">
        <v>189.5</v>
      </c>
      <c r="R189" s="94">
        <v>189.5</v>
      </c>
      <c r="S189" s="36">
        <v>1</v>
      </c>
    </row>
    <row r="190" spans="1:19" s="22" customFormat="1" x14ac:dyDescent="0.25">
      <c r="A190" s="34"/>
      <c r="B190" s="35">
        <v>8058664150311</v>
      </c>
      <c r="C190" s="36" t="s">
        <v>112</v>
      </c>
      <c r="D190" s="36" t="s">
        <v>71</v>
      </c>
      <c r="E190" s="36" t="s">
        <v>110</v>
      </c>
      <c r="F190" s="21" t="str">
        <f t="shared" si="7"/>
        <v>CHICCO/FEEDING BOTTEL</v>
      </c>
      <c r="G190" s="36" t="s">
        <v>44</v>
      </c>
      <c r="H190" s="31" t="s">
        <v>44</v>
      </c>
      <c r="I190" s="24" t="str">
        <f>C190&amp;"/"&amp;D190&amp;"/"&amp;F190&amp;"/"&amp;H190</f>
        <v>CHICCO/ACCESSORIES/CHICCO/FEEDING BOTTEL/NA</v>
      </c>
      <c r="J190" s="36">
        <v>33073090</v>
      </c>
      <c r="K190" s="36" t="s">
        <v>45</v>
      </c>
      <c r="L190" s="36" t="s">
        <v>103</v>
      </c>
      <c r="M190" s="36" t="s">
        <v>47</v>
      </c>
      <c r="N190" s="79"/>
      <c r="O190" s="36">
        <v>379</v>
      </c>
      <c r="P190" s="36">
        <v>379</v>
      </c>
      <c r="Q190" s="94">
        <v>189.5</v>
      </c>
      <c r="R190" s="94">
        <v>189.5</v>
      </c>
      <c r="S190" s="36">
        <v>1</v>
      </c>
    </row>
    <row r="191" spans="1:19" s="22" customFormat="1" x14ac:dyDescent="0.25">
      <c r="A191" s="34"/>
      <c r="B191" s="35">
        <v>8058664152209</v>
      </c>
      <c r="C191" s="36" t="s">
        <v>112</v>
      </c>
      <c r="D191" s="36" t="s">
        <v>71</v>
      </c>
      <c r="E191" s="36" t="s">
        <v>122</v>
      </c>
      <c r="F191" s="21" t="str">
        <f t="shared" si="7"/>
        <v>CHICCO/BABY CREAM</v>
      </c>
      <c r="G191" s="36" t="s">
        <v>44</v>
      </c>
      <c r="H191" s="31" t="s">
        <v>44</v>
      </c>
      <c r="I191" s="24" t="str">
        <f>C191&amp;"/"&amp;D191&amp;"/"&amp;F191&amp;"/"&amp;H191</f>
        <v>CHICCO/ACCESSORIES/CHICCO/BABY CREAM/NA</v>
      </c>
      <c r="J191" s="36">
        <v>33049990</v>
      </c>
      <c r="K191" s="36" t="s">
        <v>45</v>
      </c>
      <c r="L191" s="36" t="s">
        <v>103</v>
      </c>
      <c r="M191" s="36" t="s">
        <v>47</v>
      </c>
      <c r="N191" s="79"/>
      <c r="O191" s="36">
        <v>109</v>
      </c>
      <c r="P191" s="36">
        <v>109</v>
      </c>
      <c r="Q191" s="94">
        <v>54.5</v>
      </c>
      <c r="R191" s="94">
        <v>54.5</v>
      </c>
      <c r="S191" s="36">
        <v>2</v>
      </c>
    </row>
    <row r="192" spans="1:19" s="22" customFormat="1" x14ac:dyDescent="0.25">
      <c r="A192" s="34"/>
      <c r="B192" s="35">
        <v>8058664152216</v>
      </c>
      <c r="C192" s="36" t="s">
        <v>112</v>
      </c>
      <c r="D192" s="36" t="s">
        <v>71</v>
      </c>
      <c r="E192" s="36" t="s">
        <v>122</v>
      </c>
      <c r="F192" s="21" t="str">
        <f t="shared" si="7"/>
        <v>CHICCO/BABY CREAM</v>
      </c>
      <c r="G192" s="36" t="s">
        <v>44</v>
      </c>
      <c r="H192" s="31" t="s">
        <v>44</v>
      </c>
      <c r="I192" s="24" t="str">
        <f>C192&amp;"/"&amp;D192&amp;"/"&amp;F192&amp;"/"&amp;H192</f>
        <v>CHICCO/ACCESSORIES/CHICCO/BABY CREAM/NA</v>
      </c>
      <c r="J192" s="36">
        <v>33049990</v>
      </c>
      <c r="K192" s="36" t="s">
        <v>45</v>
      </c>
      <c r="L192" s="36" t="s">
        <v>103</v>
      </c>
      <c r="M192" s="36" t="s">
        <v>47</v>
      </c>
      <c r="N192" s="79"/>
      <c r="O192" s="36">
        <v>199</v>
      </c>
      <c r="P192" s="36">
        <v>199</v>
      </c>
      <c r="Q192" s="94">
        <v>99.5</v>
      </c>
      <c r="R192" s="94">
        <v>99.5</v>
      </c>
      <c r="S192" s="36">
        <v>1</v>
      </c>
    </row>
    <row r="193" spans="1:19" s="22" customFormat="1" x14ac:dyDescent="0.25">
      <c r="A193" s="34"/>
      <c r="B193" s="35">
        <v>8058664152230</v>
      </c>
      <c r="C193" s="36" t="s">
        <v>112</v>
      </c>
      <c r="D193" s="36" t="s">
        <v>71</v>
      </c>
      <c r="E193" s="36" t="s">
        <v>123</v>
      </c>
      <c r="F193" s="21" t="str">
        <f t="shared" si="7"/>
        <v>CHICCO/BODY WASH &amp; SHAMPOO</v>
      </c>
      <c r="G193" s="36" t="s">
        <v>44</v>
      </c>
      <c r="H193" s="31" t="s">
        <v>44</v>
      </c>
      <c r="I193" s="24" t="str">
        <f>C193&amp;"/"&amp;D193&amp;"/"&amp;F193&amp;"/"&amp;H193</f>
        <v>CHICCO/ACCESSORIES/CHICCO/BODY WASH &amp; SHAMPOO/NA</v>
      </c>
      <c r="J193" s="36">
        <v>34011190</v>
      </c>
      <c r="K193" s="36" t="s">
        <v>45</v>
      </c>
      <c r="L193" s="36" t="s">
        <v>103</v>
      </c>
      <c r="M193" s="36" t="s">
        <v>47</v>
      </c>
      <c r="N193" s="79"/>
      <c r="O193" s="36">
        <v>149</v>
      </c>
      <c r="P193" s="36">
        <v>149</v>
      </c>
      <c r="Q193" s="94">
        <v>74.5</v>
      </c>
      <c r="R193" s="94">
        <v>74.5</v>
      </c>
      <c r="S193" s="36">
        <v>2</v>
      </c>
    </row>
    <row r="194" spans="1:19" s="22" customFormat="1" x14ac:dyDescent="0.25">
      <c r="A194" s="34"/>
      <c r="B194" s="35">
        <v>8058664152247</v>
      </c>
      <c r="C194" s="36" t="s">
        <v>112</v>
      </c>
      <c r="D194" s="36" t="s">
        <v>71</v>
      </c>
      <c r="E194" s="36" t="s">
        <v>123</v>
      </c>
      <c r="F194" s="21" t="str">
        <f t="shared" si="7"/>
        <v>CHICCO/BODY WASH &amp; SHAMPOO</v>
      </c>
      <c r="G194" s="36" t="s">
        <v>44</v>
      </c>
      <c r="H194" s="31" t="s">
        <v>44</v>
      </c>
      <c r="I194" s="24" t="str">
        <f>C194&amp;"/"&amp;D194&amp;"/"&amp;F194&amp;"/"&amp;H194</f>
        <v>CHICCO/ACCESSORIES/CHICCO/BODY WASH &amp; SHAMPOO/NA</v>
      </c>
      <c r="J194" s="36">
        <v>34011190</v>
      </c>
      <c r="K194" s="36" t="s">
        <v>45</v>
      </c>
      <c r="L194" s="36" t="s">
        <v>103</v>
      </c>
      <c r="M194" s="36" t="s">
        <v>47</v>
      </c>
      <c r="N194" s="79"/>
      <c r="O194" s="36">
        <v>279</v>
      </c>
      <c r="P194" s="36">
        <v>279</v>
      </c>
      <c r="Q194" s="94">
        <v>139.5</v>
      </c>
      <c r="R194" s="94">
        <v>139.5</v>
      </c>
      <c r="S194" s="36">
        <v>2</v>
      </c>
    </row>
    <row r="195" spans="1:19" s="22" customFormat="1" x14ac:dyDescent="0.25">
      <c r="A195" s="34"/>
      <c r="B195" s="35">
        <v>8058664152254</v>
      </c>
      <c r="C195" s="36" t="s">
        <v>112</v>
      </c>
      <c r="D195" s="36" t="s">
        <v>71</v>
      </c>
      <c r="E195" s="36" t="s">
        <v>123</v>
      </c>
      <c r="F195" s="21" t="str">
        <f t="shared" si="7"/>
        <v>CHICCO/BODY WASH &amp; SHAMPOO</v>
      </c>
      <c r="G195" s="36" t="s">
        <v>44</v>
      </c>
      <c r="H195" s="31" t="s">
        <v>44</v>
      </c>
      <c r="I195" s="24" t="str">
        <f>C195&amp;"/"&amp;D195&amp;"/"&amp;F195&amp;"/"&amp;H195</f>
        <v>CHICCO/ACCESSORIES/CHICCO/BODY WASH &amp; SHAMPOO/NA</v>
      </c>
      <c r="J195" s="36">
        <v>34011190</v>
      </c>
      <c r="K195" s="36" t="s">
        <v>45</v>
      </c>
      <c r="L195" s="36" t="s">
        <v>103</v>
      </c>
      <c r="M195" s="36" t="s">
        <v>47</v>
      </c>
      <c r="N195" s="79"/>
      <c r="O195" s="36">
        <v>599</v>
      </c>
      <c r="P195" s="36">
        <v>599</v>
      </c>
      <c r="Q195" s="94">
        <v>299.5</v>
      </c>
      <c r="R195" s="94">
        <v>299.5</v>
      </c>
      <c r="S195" s="36">
        <v>2</v>
      </c>
    </row>
    <row r="196" spans="1:19" s="22" customFormat="1" x14ac:dyDescent="0.25">
      <c r="A196" s="34"/>
      <c r="B196" s="35">
        <v>8058664152292</v>
      </c>
      <c r="C196" s="36" t="s">
        <v>112</v>
      </c>
      <c r="D196" s="36" t="s">
        <v>71</v>
      </c>
      <c r="E196" s="36" t="s">
        <v>124</v>
      </c>
      <c r="F196" s="21" t="str">
        <f t="shared" si="7"/>
        <v>CHICCO/BODY WASH</v>
      </c>
      <c r="G196" s="36" t="s">
        <v>44</v>
      </c>
      <c r="H196" s="31" t="s">
        <v>44</v>
      </c>
      <c r="I196" s="24" t="str">
        <f>C196&amp;"/"&amp;D196&amp;"/"&amp;F196&amp;"/"&amp;H196</f>
        <v>CHICCO/ACCESSORIES/CHICCO/BODY WASH/NA</v>
      </c>
      <c r="J196" s="36">
        <v>34011190</v>
      </c>
      <c r="K196" s="36" t="s">
        <v>45</v>
      </c>
      <c r="L196" s="36" t="s">
        <v>103</v>
      </c>
      <c r="M196" s="36" t="s">
        <v>47</v>
      </c>
      <c r="N196" s="79"/>
      <c r="O196" s="36">
        <v>229</v>
      </c>
      <c r="P196" s="36">
        <v>229</v>
      </c>
      <c r="Q196" s="94">
        <v>114.5</v>
      </c>
      <c r="R196" s="94">
        <v>114.5</v>
      </c>
      <c r="S196" s="36">
        <v>2</v>
      </c>
    </row>
    <row r="197" spans="1:19" s="22" customFormat="1" x14ac:dyDescent="0.25">
      <c r="A197" s="34"/>
      <c r="B197" s="35">
        <v>8058664152308</v>
      </c>
      <c r="C197" s="36" t="s">
        <v>112</v>
      </c>
      <c r="D197" s="36" t="s">
        <v>71</v>
      </c>
      <c r="E197" s="36" t="s">
        <v>124</v>
      </c>
      <c r="F197" s="21" t="str">
        <f t="shared" si="7"/>
        <v>CHICCO/BODY WASH</v>
      </c>
      <c r="G197" s="36" t="s">
        <v>44</v>
      </c>
      <c r="H197" s="31" t="s">
        <v>44</v>
      </c>
      <c r="I197" s="24" t="str">
        <f>C197&amp;"/"&amp;D197&amp;"/"&amp;F197&amp;"/"&amp;H197</f>
        <v>CHICCO/ACCESSORIES/CHICCO/BODY WASH/NA</v>
      </c>
      <c r="J197" s="36">
        <v>34011190</v>
      </c>
      <c r="K197" s="36" t="s">
        <v>45</v>
      </c>
      <c r="L197" s="36" t="s">
        <v>103</v>
      </c>
      <c r="M197" s="36" t="s">
        <v>47</v>
      </c>
      <c r="N197" s="79"/>
      <c r="O197" s="36">
        <v>499</v>
      </c>
      <c r="P197" s="36">
        <v>499</v>
      </c>
      <c r="Q197" s="94">
        <v>249.5</v>
      </c>
      <c r="R197" s="94">
        <v>249.5</v>
      </c>
      <c r="S197" s="36">
        <v>2</v>
      </c>
    </row>
    <row r="198" spans="1:19" s="22" customFormat="1" x14ac:dyDescent="0.25">
      <c r="A198" s="34"/>
      <c r="B198" s="35">
        <v>8058664152339</v>
      </c>
      <c r="C198" s="36" t="s">
        <v>112</v>
      </c>
      <c r="D198" s="36" t="s">
        <v>71</v>
      </c>
      <c r="E198" s="36" t="s">
        <v>124</v>
      </c>
      <c r="F198" s="21" t="str">
        <f t="shared" si="7"/>
        <v>CHICCO/BODY WASH</v>
      </c>
      <c r="G198" s="36" t="s">
        <v>44</v>
      </c>
      <c r="H198" s="31" t="s">
        <v>44</v>
      </c>
      <c r="I198" s="24" t="str">
        <f>C198&amp;"/"&amp;D198&amp;"/"&amp;F198&amp;"/"&amp;H198</f>
        <v>CHICCO/ACCESSORIES/CHICCO/BODY WASH/NA</v>
      </c>
      <c r="J198" s="36">
        <v>34011190</v>
      </c>
      <c r="K198" s="36" t="s">
        <v>45</v>
      </c>
      <c r="L198" s="36" t="s">
        <v>103</v>
      </c>
      <c r="M198" s="36" t="s">
        <v>47</v>
      </c>
      <c r="N198" s="79"/>
      <c r="O198" s="36">
        <v>229</v>
      </c>
      <c r="P198" s="36">
        <v>229</v>
      </c>
      <c r="Q198" s="94">
        <v>114.5</v>
      </c>
      <c r="R198" s="94">
        <v>114.5</v>
      </c>
      <c r="S198" s="36">
        <v>2</v>
      </c>
    </row>
    <row r="199" spans="1:19" s="22" customFormat="1" x14ac:dyDescent="0.25">
      <c r="A199" s="34"/>
      <c r="B199" s="35">
        <v>8058664152346</v>
      </c>
      <c r="C199" s="36" t="s">
        <v>112</v>
      </c>
      <c r="D199" s="36" t="s">
        <v>71</v>
      </c>
      <c r="E199" s="36" t="s">
        <v>124</v>
      </c>
      <c r="F199" s="21" t="str">
        <f t="shared" si="7"/>
        <v>CHICCO/BODY WASH</v>
      </c>
      <c r="G199" s="36" t="s">
        <v>44</v>
      </c>
      <c r="H199" s="31" t="s">
        <v>44</v>
      </c>
      <c r="I199" s="24" t="str">
        <f>C199&amp;"/"&amp;D199&amp;"/"&amp;F199&amp;"/"&amp;H199</f>
        <v>CHICCO/ACCESSORIES/CHICCO/BODY WASH/NA</v>
      </c>
      <c r="J199" s="36">
        <v>34011190</v>
      </c>
      <c r="K199" s="36" t="s">
        <v>45</v>
      </c>
      <c r="L199" s="36" t="s">
        <v>103</v>
      </c>
      <c r="M199" s="36" t="s">
        <v>47</v>
      </c>
      <c r="N199" s="79"/>
      <c r="O199" s="36">
        <v>499</v>
      </c>
      <c r="P199" s="36">
        <v>499</v>
      </c>
      <c r="Q199" s="94">
        <v>249.5</v>
      </c>
      <c r="R199" s="94">
        <v>249.5</v>
      </c>
      <c r="S199" s="36">
        <v>2</v>
      </c>
    </row>
    <row r="200" spans="1:19" s="22" customFormat="1" x14ac:dyDescent="0.25">
      <c r="A200" s="34"/>
      <c r="B200" s="35">
        <v>8058664152377</v>
      </c>
      <c r="C200" s="36" t="s">
        <v>112</v>
      </c>
      <c r="D200" s="36" t="s">
        <v>71</v>
      </c>
      <c r="E200" s="36" t="s">
        <v>125</v>
      </c>
      <c r="F200" s="21" t="str">
        <f t="shared" si="7"/>
        <v>CHICCO/BODY LOTION</v>
      </c>
      <c r="G200" s="36" t="s">
        <v>44</v>
      </c>
      <c r="H200" s="31" t="s">
        <v>44</v>
      </c>
      <c r="I200" s="24" t="str">
        <f>C200&amp;"/"&amp;D200&amp;"/"&amp;F200&amp;"/"&amp;H200</f>
        <v>CHICCO/ACCESSORIES/CHICCO/BODY LOTION/NA</v>
      </c>
      <c r="J200" s="36">
        <v>34011190</v>
      </c>
      <c r="K200" s="36" t="s">
        <v>45</v>
      </c>
      <c r="L200" s="36" t="s">
        <v>103</v>
      </c>
      <c r="M200" s="36" t="s">
        <v>47</v>
      </c>
      <c r="N200" s="79"/>
      <c r="O200" s="36">
        <v>169</v>
      </c>
      <c r="P200" s="36">
        <v>169</v>
      </c>
      <c r="Q200" s="94">
        <v>84.5</v>
      </c>
      <c r="R200" s="94">
        <v>84.5</v>
      </c>
      <c r="S200" s="36">
        <v>2</v>
      </c>
    </row>
    <row r="201" spans="1:19" s="22" customFormat="1" x14ac:dyDescent="0.25">
      <c r="A201" s="34"/>
      <c r="B201" s="35">
        <v>8058664152391</v>
      </c>
      <c r="C201" s="36" t="s">
        <v>112</v>
      </c>
      <c r="D201" s="36" t="s">
        <v>71</v>
      </c>
      <c r="E201" s="36" t="s">
        <v>125</v>
      </c>
      <c r="F201" s="21" t="str">
        <f t="shared" si="7"/>
        <v>CHICCO/BODY LOTION</v>
      </c>
      <c r="G201" s="36" t="s">
        <v>44</v>
      </c>
      <c r="H201" s="31" t="s">
        <v>44</v>
      </c>
      <c r="I201" s="24" t="str">
        <f>C201&amp;"/"&amp;D201&amp;"/"&amp;F201&amp;"/"&amp;H201</f>
        <v>CHICCO/ACCESSORIES/CHICCO/BODY LOTION/NA</v>
      </c>
      <c r="J201" s="36">
        <v>34011190</v>
      </c>
      <c r="K201" s="36" t="s">
        <v>45</v>
      </c>
      <c r="L201" s="36" t="s">
        <v>103</v>
      </c>
      <c r="M201" s="36" t="s">
        <v>47</v>
      </c>
      <c r="N201" s="79"/>
      <c r="O201" s="36">
        <v>599</v>
      </c>
      <c r="P201" s="36">
        <v>599</v>
      </c>
      <c r="Q201" s="94">
        <v>299.5</v>
      </c>
      <c r="R201" s="94">
        <v>299.5</v>
      </c>
      <c r="S201" s="36">
        <v>2</v>
      </c>
    </row>
    <row r="202" spans="1:19" s="22" customFormat="1" x14ac:dyDescent="0.25">
      <c r="A202" s="34"/>
      <c r="B202" s="35">
        <v>8058664152469</v>
      </c>
      <c r="C202" s="36" t="s">
        <v>112</v>
      </c>
      <c r="D202" s="36" t="s">
        <v>71</v>
      </c>
      <c r="E202" s="36" t="s">
        <v>126</v>
      </c>
      <c r="F202" s="21" t="str">
        <f t="shared" si="7"/>
        <v>CHICCO/DIAPER RASH CREAM</v>
      </c>
      <c r="G202" s="36" t="s">
        <v>44</v>
      </c>
      <c r="H202" s="31" t="s">
        <v>44</v>
      </c>
      <c r="I202" s="24" t="str">
        <f>C202&amp;"/"&amp;D202&amp;"/"&amp;F202&amp;"/"&amp;H202</f>
        <v>CHICCO/ACCESSORIES/CHICCO/DIAPER RASH CREAM/NA</v>
      </c>
      <c r="J202" s="36">
        <v>33073090</v>
      </c>
      <c r="K202" s="36" t="s">
        <v>45</v>
      </c>
      <c r="L202" s="36" t="s">
        <v>103</v>
      </c>
      <c r="M202" s="36" t="s">
        <v>47</v>
      </c>
      <c r="N202" s="79"/>
      <c r="O202" s="36">
        <v>199</v>
      </c>
      <c r="P202" s="36">
        <v>199</v>
      </c>
      <c r="Q202" s="94">
        <v>99.5</v>
      </c>
      <c r="R202" s="94">
        <v>99.5</v>
      </c>
      <c r="S202" s="36">
        <v>2</v>
      </c>
    </row>
    <row r="203" spans="1:19" s="22" customFormat="1" x14ac:dyDescent="0.25">
      <c r="A203" s="34"/>
      <c r="B203" s="35">
        <v>8058664152490</v>
      </c>
      <c r="C203" s="36" t="s">
        <v>112</v>
      </c>
      <c r="D203" s="36" t="s">
        <v>71</v>
      </c>
      <c r="E203" s="36" t="s">
        <v>127</v>
      </c>
      <c r="F203" s="21" t="str">
        <f t="shared" si="7"/>
        <v>CHICCO/RICH CREAM</v>
      </c>
      <c r="G203" s="36" t="s">
        <v>44</v>
      </c>
      <c r="H203" s="31" t="s">
        <v>44</v>
      </c>
      <c r="I203" s="24" t="str">
        <f>C203&amp;"/"&amp;D203&amp;"/"&amp;F203&amp;"/"&amp;H203</f>
        <v>CHICCO/ACCESSORIES/CHICCO/RICH CREAM/NA</v>
      </c>
      <c r="J203" s="36">
        <v>33049990</v>
      </c>
      <c r="K203" s="36" t="s">
        <v>45</v>
      </c>
      <c r="L203" s="36" t="s">
        <v>103</v>
      </c>
      <c r="M203" s="36" t="s">
        <v>47</v>
      </c>
      <c r="N203" s="79"/>
      <c r="O203" s="36">
        <v>379</v>
      </c>
      <c r="P203" s="36">
        <v>379</v>
      </c>
      <c r="Q203" s="94">
        <v>189.5</v>
      </c>
      <c r="R203" s="94">
        <v>189.5</v>
      </c>
      <c r="S203" s="36">
        <v>2</v>
      </c>
    </row>
    <row r="204" spans="1:19" s="22" customFormat="1" x14ac:dyDescent="0.25">
      <c r="A204" s="34"/>
      <c r="B204" s="35">
        <v>8058664152520</v>
      </c>
      <c r="C204" s="36" t="s">
        <v>112</v>
      </c>
      <c r="D204" s="36" t="s">
        <v>71</v>
      </c>
      <c r="E204" s="36" t="s">
        <v>128</v>
      </c>
      <c r="F204" s="21" t="str">
        <f t="shared" si="7"/>
        <v>CHICCO/WIPES</v>
      </c>
      <c r="G204" s="36" t="s">
        <v>44</v>
      </c>
      <c r="H204" s="31" t="s">
        <v>44</v>
      </c>
      <c r="I204" s="24" t="str">
        <f>C204&amp;"/"&amp;D204&amp;"/"&amp;F204&amp;"/"&amp;H204</f>
        <v>CHICCO/ACCESSORIES/CHICCO/WIPES/NA</v>
      </c>
      <c r="J204" s="36">
        <v>33073090</v>
      </c>
      <c r="K204" s="36" t="s">
        <v>45</v>
      </c>
      <c r="L204" s="36" t="s">
        <v>103</v>
      </c>
      <c r="M204" s="36" t="s">
        <v>47</v>
      </c>
      <c r="N204" s="79"/>
      <c r="O204" s="36">
        <v>249</v>
      </c>
      <c r="P204" s="36">
        <v>249</v>
      </c>
      <c r="Q204" s="94">
        <v>124.5</v>
      </c>
      <c r="R204" s="94">
        <v>124.5</v>
      </c>
      <c r="S204" s="36">
        <v>3</v>
      </c>
    </row>
    <row r="205" spans="1:19" s="22" customFormat="1" x14ac:dyDescent="0.25">
      <c r="A205" s="34"/>
      <c r="B205" s="35">
        <v>8058664152544</v>
      </c>
      <c r="C205" s="36" t="s">
        <v>112</v>
      </c>
      <c r="D205" s="36" t="s">
        <v>71</v>
      </c>
      <c r="E205" s="36" t="s">
        <v>129</v>
      </c>
      <c r="F205" s="21" t="str">
        <f t="shared" si="7"/>
        <v>CHICCO/SOAP</v>
      </c>
      <c r="G205" s="36" t="s">
        <v>44</v>
      </c>
      <c r="H205" s="31" t="s">
        <v>44</v>
      </c>
      <c r="I205" s="24" t="str">
        <f>C205&amp;"/"&amp;D205&amp;"/"&amp;F205&amp;"/"&amp;H205</f>
        <v>CHICCO/ACCESSORIES/CHICCO/SOAP/NA</v>
      </c>
      <c r="J205" s="36">
        <v>34011190</v>
      </c>
      <c r="K205" s="36" t="s">
        <v>45</v>
      </c>
      <c r="L205" s="36" t="s">
        <v>103</v>
      </c>
      <c r="M205" s="36" t="s">
        <v>47</v>
      </c>
      <c r="N205" s="79"/>
      <c r="O205" s="36">
        <v>65</v>
      </c>
      <c r="P205" s="36">
        <v>65</v>
      </c>
      <c r="Q205" s="94">
        <v>32.5</v>
      </c>
      <c r="R205" s="94">
        <v>32.5</v>
      </c>
      <c r="S205" s="36">
        <v>1</v>
      </c>
    </row>
    <row r="206" spans="1:19" s="22" customFormat="1" x14ac:dyDescent="0.25">
      <c r="A206" s="34"/>
      <c r="B206" s="35">
        <v>8058664152551</v>
      </c>
      <c r="C206" s="36" t="s">
        <v>112</v>
      </c>
      <c r="D206" s="36" t="s">
        <v>71</v>
      </c>
      <c r="E206" s="36" t="s">
        <v>129</v>
      </c>
      <c r="F206" s="21" t="str">
        <f t="shared" si="7"/>
        <v>CHICCO/SOAP</v>
      </c>
      <c r="G206" s="36" t="s">
        <v>44</v>
      </c>
      <c r="H206" s="31" t="s">
        <v>44</v>
      </c>
      <c r="I206" s="24" t="str">
        <f>C206&amp;"/"&amp;D206&amp;"/"&amp;F206&amp;"/"&amp;H206</f>
        <v>CHICCO/ACCESSORIES/CHICCO/SOAP/NA</v>
      </c>
      <c r="J206" s="36">
        <v>34011190</v>
      </c>
      <c r="K206" s="36" t="s">
        <v>45</v>
      </c>
      <c r="L206" s="36" t="s">
        <v>103</v>
      </c>
      <c r="M206" s="36" t="s">
        <v>47</v>
      </c>
      <c r="N206" s="79"/>
      <c r="O206" s="36">
        <v>99</v>
      </c>
      <c r="P206" s="36">
        <v>99</v>
      </c>
      <c r="Q206" s="94">
        <v>49.5</v>
      </c>
      <c r="R206" s="94">
        <v>49.5</v>
      </c>
      <c r="S206" s="36">
        <v>3</v>
      </c>
    </row>
    <row r="207" spans="1:19" s="22" customFormat="1" x14ac:dyDescent="0.25">
      <c r="A207" s="34"/>
      <c r="B207" s="35">
        <v>8058664152575</v>
      </c>
      <c r="C207" s="36" t="s">
        <v>112</v>
      </c>
      <c r="D207" s="36" t="s">
        <v>71</v>
      </c>
      <c r="E207" s="36" t="s">
        <v>130</v>
      </c>
      <c r="F207" s="21" t="str">
        <f t="shared" si="7"/>
        <v>CHICCO/SHAMPOO</v>
      </c>
      <c r="G207" s="36" t="s">
        <v>44</v>
      </c>
      <c r="H207" s="31" t="s">
        <v>44</v>
      </c>
      <c r="I207" s="24" t="str">
        <f>C207&amp;"/"&amp;D207&amp;"/"&amp;F207&amp;"/"&amp;H207</f>
        <v>CHICCO/ACCESSORIES/CHICCO/SHAMPOO/NA</v>
      </c>
      <c r="J207" s="36">
        <v>34011190</v>
      </c>
      <c r="K207" s="36" t="s">
        <v>45</v>
      </c>
      <c r="L207" s="36" t="s">
        <v>103</v>
      </c>
      <c r="M207" s="36" t="s">
        <v>47</v>
      </c>
      <c r="N207" s="79"/>
      <c r="O207" s="36">
        <v>139</v>
      </c>
      <c r="P207" s="36">
        <v>139</v>
      </c>
      <c r="Q207" s="94">
        <v>69.5</v>
      </c>
      <c r="R207" s="94">
        <v>69.5</v>
      </c>
      <c r="S207" s="36">
        <v>2</v>
      </c>
    </row>
    <row r="208" spans="1:19" s="22" customFormat="1" x14ac:dyDescent="0.25">
      <c r="A208" s="34"/>
      <c r="B208" s="35">
        <v>8058664152582</v>
      </c>
      <c r="C208" s="36" t="s">
        <v>112</v>
      </c>
      <c r="D208" s="36" t="s">
        <v>71</v>
      </c>
      <c r="E208" s="36" t="s">
        <v>130</v>
      </c>
      <c r="F208" s="21" t="str">
        <f t="shared" si="7"/>
        <v>CHICCO/SHAMPOO</v>
      </c>
      <c r="G208" s="36" t="s">
        <v>44</v>
      </c>
      <c r="H208" s="31" t="s">
        <v>44</v>
      </c>
      <c r="I208" s="24" t="str">
        <f>C208&amp;"/"&amp;D208&amp;"/"&amp;F208&amp;"/"&amp;H208</f>
        <v>CHICCO/ACCESSORIES/CHICCO/SHAMPOO/NA</v>
      </c>
      <c r="J208" s="36">
        <v>34011190</v>
      </c>
      <c r="K208" s="36" t="s">
        <v>45</v>
      </c>
      <c r="L208" s="36" t="s">
        <v>103</v>
      </c>
      <c r="M208" s="36" t="s">
        <v>47</v>
      </c>
      <c r="N208" s="79"/>
      <c r="O208" s="36">
        <v>249</v>
      </c>
      <c r="P208" s="36">
        <v>249</v>
      </c>
      <c r="Q208" s="94">
        <v>124.5</v>
      </c>
      <c r="R208" s="94">
        <v>124.5</v>
      </c>
      <c r="S208" s="36">
        <v>2</v>
      </c>
    </row>
    <row r="209" spans="1:19" s="22" customFormat="1" x14ac:dyDescent="0.25">
      <c r="A209" s="34"/>
      <c r="B209" s="35">
        <v>8058664152599</v>
      </c>
      <c r="C209" s="36" t="s">
        <v>112</v>
      </c>
      <c r="D209" s="36" t="s">
        <v>71</v>
      </c>
      <c r="E209" s="36" t="s">
        <v>130</v>
      </c>
      <c r="F209" s="21" t="str">
        <f t="shared" si="7"/>
        <v>CHICCO/SHAMPOO</v>
      </c>
      <c r="G209" s="36" t="s">
        <v>44</v>
      </c>
      <c r="H209" s="31" t="s">
        <v>44</v>
      </c>
      <c r="I209" s="24" t="str">
        <f>C209&amp;"/"&amp;D209&amp;"/"&amp;F209&amp;"/"&amp;H209</f>
        <v>CHICCO/ACCESSORIES/CHICCO/SHAMPOO/NA</v>
      </c>
      <c r="J209" s="36">
        <v>34011190</v>
      </c>
      <c r="K209" s="36" t="s">
        <v>45</v>
      </c>
      <c r="L209" s="36" t="s">
        <v>103</v>
      </c>
      <c r="M209" s="36" t="s">
        <v>47</v>
      </c>
      <c r="N209" s="79"/>
      <c r="O209" s="36">
        <v>549</v>
      </c>
      <c r="P209" s="36">
        <v>549</v>
      </c>
      <c r="Q209" s="94">
        <v>274.5</v>
      </c>
      <c r="R209" s="94">
        <v>274.5</v>
      </c>
      <c r="S209" s="36">
        <v>2</v>
      </c>
    </row>
    <row r="210" spans="1:19" s="22" customFormat="1" x14ac:dyDescent="0.25">
      <c r="A210" s="34"/>
      <c r="B210" s="35">
        <v>8058664152636</v>
      </c>
      <c r="C210" s="36" t="s">
        <v>112</v>
      </c>
      <c r="D210" s="36" t="s">
        <v>71</v>
      </c>
      <c r="E210" s="36" t="s">
        <v>124</v>
      </c>
      <c r="F210" s="21" t="str">
        <f t="shared" si="7"/>
        <v>CHICCO/BODY WASH</v>
      </c>
      <c r="G210" s="36" t="s">
        <v>44</v>
      </c>
      <c r="H210" s="31" t="s">
        <v>44</v>
      </c>
      <c r="I210" s="24" t="str">
        <f>C210&amp;"/"&amp;D210&amp;"/"&amp;F210&amp;"/"&amp;H210</f>
        <v>CHICCO/ACCESSORIES/CHICCO/BODY WASH/NA</v>
      </c>
      <c r="J210" s="36">
        <v>34011190</v>
      </c>
      <c r="K210" s="36" t="s">
        <v>45</v>
      </c>
      <c r="L210" s="36" t="s">
        <v>103</v>
      </c>
      <c r="M210" s="36" t="s">
        <v>47</v>
      </c>
      <c r="N210" s="79"/>
      <c r="O210" s="36">
        <v>229</v>
      </c>
      <c r="P210" s="36">
        <v>229</v>
      </c>
      <c r="Q210" s="94">
        <v>114.5</v>
      </c>
      <c r="R210" s="94">
        <v>114.5</v>
      </c>
      <c r="S210" s="36">
        <v>2</v>
      </c>
    </row>
    <row r="211" spans="1:19" s="22" customFormat="1" x14ac:dyDescent="0.25">
      <c r="A211" s="34"/>
      <c r="B211" s="35">
        <v>8058664152643</v>
      </c>
      <c r="C211" s="36" t="s">
        <v>112</v>
      </c>
      <c r="D211" s="36" t="s">
        <v>71</v>
      </c>
      <c r="E211" s="36" t="s">
        <v>124</v>
      </c>
      <c r="F211" s="21" t="str">
        <f t="shared" si="7"/>
        <v>CHICCO/BODY WASH</v>
      </c>
      <c r="G211" s="36" t="s">
        <v>44</v>
      </c>
      <c r="H211" s="31" t="s">
        <v>44</v>
      </c>
      <c r="I211" s="24" t="str">
        <f>C211&amp;"/"&amp;D211&amp;"/"&amp;F211&amp;"/"&amp;H211</f>
        <v>CHICCO/ACCESSORIES/CHICCO/BODY WASH/NA</v>
      </c>
      <c r="J211" s="36">
        <v>34011190</v>
      </c>
      <c r="K211" s="36" t="s">
        <v>45</v>
      </c>
      <c r="L211" s="36" t="s">
        <v>103</v>
      </c>
      <c r="M211" s="36" t="s">
        <v>47</v>
      </c>
      <c r="N211" s="79"/>
      <c r="O211" s="36">
        <v>499</v>
      </c>
      <c r="P211" s="36">
        <v>499</v>
      </c>
      <c r="Q211" s="94">
        <v>249.5</v>
      </c>
      <c r="R211" s="94">
        <v>249.5</v>
      </c>
      <c r="S211" s="36">
        <v>2</v>
      </c>
    </row>
    <row r="212" spans="1:19" s="22" customFormat="1" x14ac:dyDescent="0.25">
      <c r="A212" s="34"/>
      <c r="B212" s="35">
        <v>8058664153107</v>
      </c>
      <c r="C212" s="36" t="s">
        <v>112</v>
      </c>
      <c r="D212" s="36" t="s">
        <v>71</v>
      </c>
      <c r="E212" s="36" t="s">
        <v>129</v>
      </c>
      <c r="F212" s="21" t="str">
        <f t="shared" si="7"/>
        <v>CHICCO/SOAP</v>
      </c>
      <c r="G212" s="36" t="s">
        <v>44</v>
      </c>
      <c r="H212" s="31" t="s">
        <v>44</v>
      </c>
      <c r="I212" s="24" t="str">
        <f>C212&amp;"/"&amp;D212&amp;"/"&amp;F212&amp;"/"&amp;H212</f>
        <v>CHICCO/ACCESSORIES/CHICCO/SOAP/NA</v>
      </c>
      <c r="J212" s="36">
        <v>34011190</v>
      </c>
      <c r="K212" s="36" t="s">
        <v>45</v>
      </c>
      <c r="L212" s="36" t="s">
        <v>103</v>
      </c>
      <c r="M212" s="36" t="s">
        <v>47</v>
      </c>
      <c r="N212" s="79"/>
      <c r="O212" s="36">
        <v>195</v>
      </c>
      <c r="P212" s="36">
        <v>195</v>
      </c>
      <c r="Q212" s="94">
        <v>97.5</v>
      </c>
      <c r="R212" s="94">
        <v>97.5</v>
      </c>
      <c r="S212" s="36">
        <v>2</v>
      </c>
    </row>
    <row r="213" spans="1:19" s="22" customFormat="1" x14ac:dyDescent="0.25">
      <c r="A213" s="34"/>
      <c r="B213" s="35">
        <v>8058664153114</v>
      </c>
      <c r="C213" s="36" t="s">
        <v>112</v>
      </c>
      <c r="D213" s="36" t="s">
        <v>71</v>
      </c>
      <c r="E213" s="36" t="s">
        <v>129</v>
      </c>
      <c r="F213" s="21" t="str">
        <f t="shared" si="7"/>
        <v>CHICCO/SOAP</v>
      </c>
      <c r="G213" s="36" t="s">
        <v>44</v>
      </c>
      <c r="H213" s="31" t="s">
        <v>44</v>
      </c>
      <c r="I213" s="24" t="str">
        <f>C213&amp;"/"&amp;D213&amp;"/"&amp;F213&amp;"/"&amp;H213</f>
        <v>CHICCO/ACCESSORIES/CHICCO/SOAP/NA</v>
      </c>
      <c r="J213" s="36">
        <v>34011190</v>
      </c>
      <c r="K213" s="36" t="s">
        <v>45</v>
      </c>
      <c r="L213" s="36" t="s">
        <v>103</v>
      </c>
      <c r="M213" s="36" t="s">
        <v>47</v>
      </c>
      <c r="N213" s="79"/>
      <c r="O213" s="36">
        <v>297</v>
      </c>
      <c r="P213" s="36">
        <v>297</v>
      </c>
      <c r="Q213" s="94">
        <v>148.5</v>
      </c>
      <c r="R213" s="94">
        <v>148.5</v>
      </c>
      <c r="S213" s="36">
        <v>2</v>
      </c>
    </row>
    <row r="214" spans="1:19" s="22" customFormat="1" x14ac:dyDescent="0.25">
      <c r="A214" s="34"/>
      <c r="B214" s="35">
        <v>8058664153121</v>
      </c>
      <c r="C214" s="36" t="s">
        <v>112</v>
      </c>
      <c r="D214" s="36" t="s">
        <v>71</v>
      </c>
      <c r="E214" s="36" t="s">
        <v>128</v>
      </c>
      <c r="F214" s="21" t="str">
        <f t="shared" si="7"/>
        <v>CHICCO/WIPES</v>
      </c>
      <c r="G214" s="36" t="s">
        <v>44</v>
      </c>
      <c r="H214" s="31" t="s">
        <v>44</v>
      </c>
      <c r="I214" s="24" t="str">
        <f>C214&amp;"/"&amp;D214&amp;"/"&amp;F214&amp;"/"&amp;H214</f>
        <v>CHICCO/ACCESSORIES/CHICCO/WIPES/NA</v>
      </c>
      <c r="J214" s="36">
        <v>33073090</v>
      </c>
      <c r="K214" s="36" t="s">
        <v>45</v>
      </c>
      <c r="L214" s="36" t="s">
        <v>103</v>
      </c>
      <c r="M214" s="36" t="s">
        <v>47</v>
      </c>
      <c r="N214" s="79"/>
      <c r="O214" s="36">
        <v>430</v>
      </c>
      <c r="P214" s="36">
        <v>430</v>
      </c>
      <c r="Q214" s="94">
        <v>215</v>
      </c>
      <c r="R214" s="94">
        <v>215</v>
      </c>
      <c r="S214" s="36">
        <v>2</v>
      </c>
    </row>
    <row r="215" spans="1:19" s="22" customFormat="1" x14ac:dyDescent="0.25">
      <c r="A215" s="34"/>
      <c r="B215" s="35">
        <v>8058664153138</v>
      </c>
      <c r="C215" s="36" t="s">
        <v>112</v>
      </c>
      <c r="D215" s="36" t="s">
        <v>71</v>
      </c>
      <c r="E215" s="36" t="s">
        <v>117</v>
      </c>
      <c r="F215" s="21" t="str">
        <f t="shared" si="7"/>
        <v>CHICCO/MASSAGE OIL</v>
      </c>
      <c r="G215" s="36" t="s">
        <v>44</v>
      </c>
      <c r="H215" s="31" t="s">
        <v>44</v>
      </c>
      <c r="I215" s="24" t="str">
        <f>C215&amp;"/"&amp;D215&amp;"/"&amp;F215&amp;"/"&amp;H215</f>
        <v>CHICCO/ACCESSORIES/CHICCO/MASSAGE OIL/NA</v>
      </c>
      <c r="J215" s="36">
        <v>33049990</v>
      </c>
      <c r="K215" s="36" t="s">
        <v>45</v>
      </c>
      <c r="L215" s="36" t="s">
        <v>103</v>
      </c>
      <c r="M215" s="36" t="s">
        <v>47</v>
      </c>
      <c r="N215" s="79"/>
      <c r="O215" s="36">
        <v>349</v>
      </c>
      <c r="P215" s="36">
        <v>349</v>
      </c>
      <c r="Q215" s="94">
        <v>174.5</v>
      </c>
      <c r="R215" s="94">
        <v>174.5</v>
      </c>
      <c r="S215" s="36">
        <v>2</v>
      </c>
    </row>
    <row r="216" spans="1:19" s="22" customFormat="1" x14ac:dyDescent="0.25">
      <c r="A216" s="34"/>
      <c r="B216" s="35">
        <v>8058664153152</v>
      </c>
      <c r="C216" s="36" t="s">
        <v>112</v>
      </c>
      <c r="D216" s="36" t="s">
        <v>71</v>
      </c>
      <c r="E216" s="36" t="s">
        <v>131</v>
      </c>
      <c r="F216" s="21" t="str">
        <f t="shared" si="7"/>
        <v>CHICCO/POWDER</v>
      </c>
      <c r="G216" s="36" t="s">
        <v>44</v>
      </c>
      <c r="H216" s="31" t="s">
        <v>44</v>
      </c>
      <c r="I216" s="24" t="str">
        <f>C216&amp;"/"&amp;D216&amp;"/"&amp;F216&amp;"/"&amp;H216</f>
        <v>CHICCO/ACCESSORIES/CHICCO/POWDER/NA</v>
      </c>
      <c r="J216" s="36">
        <v>33073090</v>
      </c>
      <c r="K216" s="36" t="s">
        <v>45</v>
      </c>
      <c r="L216" s="36" t="s">
        <v>103</v>
      </c>
      <c r="M216" s="36" t="s">
        <v>47</v>
      </c>
      <c r="N216" s="79"/>
      <c r="O216" s="36">
        <v>99</v>
      </c>
      <c r="P216" s="36">
        <v>99</v>
      </c>
      <c r="Q216" s="94">
        <v>49.5</v>
      </c>
      <c r="R216" s="94">
        <v>49.5</v>
      </c>
      <c r="S216" s="36">
        <v>1</v>
      </c>
    </row>
    <row r="217" spans="1:19" s="22" customFormat="1" x14ac:dyDescent="0.25">
      <c r="A217" s="34"/>
      <c r="B217" s="35">
        <v>8058664153176</v>
      </c>
      <c r="C217" s="36" t="s">
        <v>112</v>
      </c>
      <c r="D217" s="36" t="s">
        <v>71</v>
      </c>
      <c r="E217" s="36" t="s">
        <v>131</v>
      </c>
      <c r="F217" s="21" t="str">
        <f t="shared" si="7"/>
        <v>CHICCO/POWDER</v>
      </c>
      <c r="G217" s="36" t="s">
        <v>44</v>
      </c>
      <c r="H217" s="31" t="s">
        <v>44</v>
      </c>
      <c r="I217" s="24" t="str">
        <f>C217&amp;"/"&amp;D217&amp;"/"&amp;F217&amp;"/"&amp;H217</f>
        <v>CHICCO/ACCESSORIES/CHICCO/POWDER/NA</v>
      </c>
      <c r="J217" s="36">
        <v>33073090</v>
      </c>
      <c r="K217" s="36" t="s">
        <v>45</v>
      </c>
      <c r="L217" s="36" t="s">
        <v>103</v>
      </c>
      <c r="M217" s="36" t="s">
        <v>47</v>
      </c>
      <c r="N217" s="79"/>
      <c r="O217" s="36">
        <v>189</v>
      </c>
      <c r="P217" s="36">
        <v>189</v>
      </c>
      <c r="Q217" s="94">
        <v>94.5</v>
      </c>
      <c r="R217" s="94">
        <v>94.5</v>
      </c>
      <c r="S217" s="36">
        <v>2</v>
      </c>
    </row>
    <row r="218" spans="1:19" s="22" customFormat="1" x14ac:dyDescent="0.25">
      <c r="A218" s="34"/>
      <c r="B218" s="35">
        <v>8058664153183</v>
      </c>
      <c r="C218" s="36" t="s">
        <v>112</v>
      </c>
      <c r="D218" s="36" t="s">
        <v>71</v>
      </c>
      <c r="E218" s="36" t="s">
        <v>131</v>
      </c>
      <c r="F218" s="21" t="str">
        <f t="shared" si="7"/>
        <v>CHICCO/POWDER</v>
      </c>
      <c r="G218" s="36" t="s">
        <v>44</v>
      </c>
      <c r="H218" s="31" t="s">
        <v>44</v>
      </c>
      <c r="I218" s="24" t="str">
        <f>C218&amp;"/"&amp;D218&amp;"/"&amp;F218&amp;"/"&amp;H218</f>
        <v>CHICCO/ACCESSORIES/CHICCO/POWDER/NA</v>
      </c>
      <c r="J218" s="36">
        <v>33073090</v>
      </c>
      <c r="K218" s="36" t="s">
        <v>45</v>
      </c>
      <c r="L218" s="36" t="s">
        <v>103</v>
      </c>
      <c r="M218" s="36" t="s">
        <v>47</v>
      </c>
      <c r="N218" s="79"/>
      <c r="O218" s="36">
        <v>299</v>
      </c>
      <c r="P218" s="36">
        <v>299</v>
      </c>
      <c r="Q218" s="94">
        <v>149.5</v>
      </c>
      <c r="R218" s="94">
        <v>149.5</v>
      </c>
      <c r="S218" s="36">
        <v>2</v>
      </c>
    </row>
    <row r="219" spans="1:19" s="22" customFormat="1" x14ac:dyDescent="0.25">
      <c r="A219" s="34"/>
      <c r="B219" s="35">
        <v>8058664155477</v>
      </c>
      <c r="C219" s="36" t="s">
        <v>112</v>
      </c>
      <c r="D219" s="36" t="s">
        <v>71</v>
      </c>
      <c r="E219" s="36" t="s">
        <v>110</v>
      </c>
      <c r="F219" s="21" t="str">
        <f t="shared" si="7"/>
        <v>CHICCO/FEEDING BOTTEL</v>
      </c>
      <c r="G219" s="36" t="s">
        <v>44</v>
      </c>
      <c r="H219" s="31" t="s">
        <v>44</v>
      </c>
      <c r="I219" s="24" t="str">
        <f>C219&amp;"/"&amp;D219&amp;"/"&amp;F219&amp;"/"&amp;H219</f>
        <v>CHICCO/ACCESSORIES/CHICCO/FEEDING BOTTEL/NA</v>
      </c>
      <c r="J219" s="36">
        <v>33073090</v>
      </c>
      <c r="K219" s="36" t="s">
        <v>45</v>
      </c>
      <c r="L219" s="36" t="s">
        <v>103</v>
      </c>
      <c r="M219" s="36" t="s">
        <v>47</v>
      </c>
      <c r="N219" s="79"/>
      <c r="O219" s="36">
        <v>599</v>
      </c>
      <c r="P219" s="36">
        <v>599</v>
      </c>
      <c r="Q219" s="94">
        <v>299.5</v>
      </c>
      <c r="R219" s="94">
        <v>299.5</v>
      </c>
      <c r="S219" s="36">
        <v>1</v>
      </c>
    </row>
    <row r="220" spans="1:19" s="22" customFormat="1" x14ac:dyDescent="0.25">
      <c r="A220" s="34"/>
      <c r="B220" s="35">
        <v>8058664155484</v>
      </c>
      <c r="C220" s="36" t="s">
        <v>112</v>
      </c>
      <c r="D220" s="36" t="s">
        <v>71</v>
      </c>
      <c r="E220" s="36" t="s">
        <v>110</v>
      </c>
      <c r="F220" s="21" t="str">
        <f t="shared" si="7"/>
        <v>CHICCO/FEEDING BOTTEL</v>
      </c>
      <c r="G220" s="36" t="s">
        <v>44</v>
      </c>
      <c r="H220" s="31" t="s">
        <v>44</v>
      </c>
      <c r="I220" s="24" t="str">
        <f>C220&amp;"/"&amp;D220&amp;"/"&amp;F220&amp;"/"&amp;H220</f>
        <v>CHICCO/ACCESSORIES/CHICCO/FEEDING BOTTEL/NA</v>
      </c>
      <c r="J220" s="36">
        <v>33073090</v>
      </c>
      <c r="K220" s="36" t="s">
        <v>45</v>
      </c>
      <c r="L220" s="36" t="s">
        <v>103</v>
      </c>
      <c r="M220" s="36" t="s">
        <v>47</v>
      </c>
      <c r="N220" s="79"/>
      <c r="O220" s="36">
        <v>649</v>
      </c>
      <c r="P220" s="36">
        <v>649</v>
      </c>
      <c r="Q220" s="94">
        <v>324.5</v>
      </c>
      <c r="R220" s="94">
        <v>324.5</v>
      </c>
      <c r="S220" s="36">
        <v>1</v>
      </c>
    </row>
    <row r="221" spans="1:19" s="22" customFormat="1" x14ac:dyDescent="0.25">
      <c r="A221" s="34"/>
      <c r="B221" s="35">
        <v>8058664155491</v>
      </c>
      <c r="C221" s="36" t="s">
        <v>112</v>
      </c>
      <c r="D221" s="36" t="s">
        <v>71</v>
      </c>
      <c r="E221" s="36" t="s">
        <v>110</v>
      </c>
      <c r="F221" s="21" t="str">
        <f t="shared" si="7"/>
        <v>CHICCO/FEEDING BOTTEL</v>
      </c>
      <c r="G221" s="36" t="s">
        <v>44</v>
      </c>
      <c r="H221" s="31" t="s">
        <v>44</v>
      </c>
      <c r="I221" s="24" t="str">
        <f>C221&amp;"/"&amp;D221&amp;"/"&amp;F221&amp;"/"&amp;H221</f>
        <v>CHICCO/ACCESSORIES/CHICCO/FEEDING BOTTEL/NA</v>
      </c>
      <c r="J221" s="36">
        <v>33073090</v>
      </c>
      <c r="K221" s="36" t="s">
        <v>45</v>
      </c>
      <c r="L221" s="36" t="s">
        <v>103</v>
      </c>
      <c r="M221" s="36" t="s">
        <v>47</v>
      </c>
      <c r="N221" s="79"/>
      <c r="O221" s="36">
        <v>649</v>
      </c>
      <c r="P221" s="36">
        <v>649</v>
      </c>
      <c r="Q221" s="94">
        <v>324.5</v>
      </c>
      <c r="R221" s="94">
        <v>324.5</v>
      </c>
      <c r="S221" s="36">
        <v>1</v>
      </c>
    </row>
    <row r="222" spans="1:19" s="22" customFormat="1" x14ac:dyDescent="0.25">
      <c r="A222" s="34"/>
      <c r="B222" s="35">
        <v>8058664155507</v>
      </c>
      <c r="C222" s="36" t="s">
        <v>112</v>
      </c>
      <c r="D222" s="36" t="s">
        <v>71</v>
      </c>
      <c r="E222" s="36" t="s">
        <v>110</v>
      </c>
      <c r="F222" s="21" t="str">
        <f t="shared" si="7"/>
        <v>CHICCO/FEEDING BOTTEL</v>
      </c>
      <c r="G222" s="36" t="s">
        <v>44</v>
      </c>
      <c r="H222" s="31" t="s">
        <v>44</v>
      </c>
      <c r="I222" s="24" t="str">
        <f>C222&amp;"/"&amp;D222&amp;"/"&amp;F222&amp;"/"&amp;H222</f>
        <v>CHICCO/ACCESSORIES/CHICCO/FEEDING BOTTEL/NA</v>
      </c>
      <c r="J222" s="36">
        <v>33073090</v>
      </c>
      <c r="K222" s="36" t="s">
        <v>45</v>
      </c>
      <c r="L222" s="36" t="s">
        <v>103</v>
      </c>
      <c r="M222" s="36" t="s">
        <v>47</v>
      </c>
      <c r="N222" s="79"/>
      <c r="O222" s="36">
        <v>699</v>
      </c>
      <c r="P222" s="36">
        <v>699</v>
      </c>
      <c r="Q222" s="94">
        <v>349.5</v>
      </c>
      <c r="R222" s="94">
        <v>349.5</v>
      </c>
      <c r="S222" s="36">
        <v>1</v>
      </c>
    </row>
    <row r="223" spans="1:19" s="22" customFormat="1" x14ac:dyDescent="0.25">
      <c r="A223" s="34"/>
      <c r="B223" s="35">
        <v>8058664155514</v>
      </c>
      <c r="C223" s="36" t="s">
        <v>112</v>
      </c>
      <c r="D223" s="36" t="s">
        <v>71</v>
      </c>
      <c r="E223" s="36" t="s">
        <v>110</v>
      </c>
      <c r="F223" s="21" t="str">
        <f t="shared" si="7"/>
        <v>CHICCO/FEEDING BOTTEL</v>
      </c>
      <c r="G223" s="36" t="s">
        <v>44</v>
      </c>
      <c r="H223" s="31" t="s">
        <v>44</v>
      </c>
      <c r="I223" s="24" t="str">
        <f>C223&amp;"/"&amp;D223&amp;"/"&amp;F223&amp;"/"&amp;H223</f>
        <v>CHICCO/ACCESSORIES/CHICCO/FEEDING BOTTEL/NA</v>
      </c>
      <c r="J223" s="36">
        <v>33073090</v>
      </c>
      <c r="K223" s="36" t="s">
        <v>45</v>
      </c>
      <c r="L223" s="36" t="s">
        <v>103</v>
      </c>
      <c r="M223" s="36" t="s">
        <v>47</v>
      </c>
      <c r="N223" s="79"/>
      <c r="O223" s="36">
        <v>699</v>
      </c>
      <c r="P223" s="36">
        <v>699</v>
      </c>
      <c r="Q223" s="94">
        <v>349.5</v>
      </c>
      <c r="R223" s="94">
        <v>349.5</v>
      </c>
      <c r="S223" s="36">
        <v>1</v>
      </c>
    </row>
    <row r="224" spans="1:19" s="22" customFormat="1" x14ac:dyDescent="0.25">
      <c r="A224" s="34"/>
      <c r="B224" s="35">
        <v>8058664161416</v>
      </c>
      <c r="C224" s="36" t="s">
        <v>112</v>
      </c>
      <c r="D224" s="36" t="s">
        <v>71</v>
      </c>
      <c r="E224" s="36" t="s">
        <v>132</v>
      </c>
      <c r="F224" s="21" t="str">
        <f t="shared" si="7"/>
        <v>CHICCO/GIFT PACK</v>
      </c>
      <c r="G224" s="36" t="s">
        <v>44</v>
      </c>
      <c r="H224" s="31" t="s">
        <v>44</v>
      </c>
      <c r="I224" s="24" t="str">
        <f>C224&amp;"/"&amp;D224&amp;"/"&amp;F224&amp;"/"&amp;H224</f>
        <v>CHICCO/ACCESSORIES/CHICCO/GIFT PACK/NA</v>
      </c>
      <c r="J224" s="36">
        <v>33073090</v>
      </c>
      <c r="K224" s="36" t="s">
        <v>45</v>
      </c>
      <c r="L224" s="36" t="s">
        <v>103</v>
      </c>
      <c r="M224" s="36" t="s">
        <v>47</v>
      </c>
      <c r="N224" s="79"/>
      <c r="O224" s="36">
        <v>395</v>
      </c>
      <c r="P224" s="36">
        <v>395</v>
      </c>
      <c r="Q224" s="94">
        <v>197.5</v>
      </c>
      <c r="R224" s="94">
        <v>197.5</v>
      </c>
      <c r="S224" s="36">
        <v>2</v>
      </c>
    </row>
    <row r="225" spans="1:19" s="22" customFormat="1" x14ac:dyDescent="0.25">
      <c r="A225" s="34"/>
      <c r="B225" s="35">
        <v>8058664161423</v>
      </c>
      <c r="C225" s="36" t="s">
        <v>112</v>
      </c>
      <c r="D225" s="36" t="s">
        <v>71</v>
      </c>
      <c r="E225" s="36" t="s">
        <v>132</v>
      </c>
      <c r="F225" s="21" t="str">
        <f t="shared" si="7"/>
        <v>CHICCO/GIFT PACK</v>
      </c>
      <c r="G225" s="36" t="s">
        <v>44</v>
      </c>
      <c r="H225" s="31" t="s">
        <v>44</v>
      </c>
      <c r="I225" s="24" t="str">
        <f>C225&amp;"/"&amp;D225&amp;"/"&amp;F225&amp;"/"&amp;H225</f>
        <v>CHICCO/ACCESSORIES/CHICCO/GIFT PACK/NA</v>
      </c>
      <c r="J225" s="36">
        <v>33073090</v>
      </c>
      <c r="K225" s="36" t="s">
        <v>45</v>
      </c>
      <c r="L225" s="36" t="s">
        <v>103</v>
      </c>
      <c r="M225" s="36" t="s">
        <v>47</v>
      </c>
      <c r="N225" s="79"/>
      <c r="O225" s="36">
        <v>590</v>
      </c>
      <c r="P225" s="36">
        <v>590</v>
      </c>
      <c r="Q225" s="94">
        <v>295</v>
      </c>
      <c r="R225" s="94">
        <v>295</v>
      </c>
      <c r="S225" s="36">
        <v>1</v>
      </c>
    </row>
    <row r="226" spans="1:19" s="22" customFormat="1" x14ac:dyDescent="0.25">
      <c r="A226" s="34"/>
      <c r="B226" s="35">
        <v>8058664161430</v>
      </c>
      <c r="C226" s="36" t="s">
        <v>112</v>
      </c>
      <c r="D226" s="36" t="s">
        <v>71</v>
      </c>
      <c r="E226" s="36" t="s">
        <v>132</v>
      </c>
      <c r="F226" s="21" t="str">
        <f t="shared" si="7"/>
        <v>CHICCO/GIFT PACK</v>
      </c>
      <c r="G226" s="36" t="s">
        <v>44</v>
      </c>
      <c r="H226" s="31" t="s">
        <v>44</v>
      </c>
      <c r="I226" s="24" t="str">
        <f>C226&amp;"/"&amp;D226&amp;"/"&amp;F226&amp;"/"&amp;H226</f>
        <v>CHICCO/ACCESSORIES/CHICCO/GIFT PACK/NA</v>
      </c>
      <c r="J226" s="36">
        <v>33073090</v>
      </c>
      <c r="K226" s="36" t="s">
        <v>45</v>
      </c>
      <c r="L226" s="36" t="s">
        <v>103</v>
      </c>
      <c r="M226" s="36" t="s">
        <v>47</v>
      </c>
      <c r="N226" s="79"/>
      <c r="O226" s="36">
        <v>590</v>
      </c>
      <c r="P226" s="36">
        <v>590</v>
      </c>
      <c r="Q226" s="94">
        <v>295</v>
      </c>
      <c r="R226" s="94">
        <v>295</v>
      </c>
      <c r="S226" s="36">
        <v>1</v>
      </c>
    </row>
    <row r="227" spans="1:19" s="22" customFormat="1" x14ac:dyDescent="0.25">
      <c r="A227" s="34"/>
      <c r="B227" s="35">
        <v>8058664161447</v>
      </c>
      <c r="C227" s="36" t="s">
        <v>112</v>
      </c>
      <c r="D227" s="36" t="s">
        <v>71</v>
      </c>
      <c r="E227" s="36" t="s">
        <v>132</v>
      </c>
      <c r="F227" s="21" t="str">
        <f t="shared" si="7"/>
        <v>CHICCO/GIFT PACK</v>
      </c>
      <c r="G227" s="36" t="s">
        <v>44</v>
      </c>
      <c r="H227" s="31" t="s">
        <v>44</v>
      </c>
      <c r="I227" s="24" t="str">
        <f>C227&amp;"/"&amp;D227&amp;"/"&amp;F227&amp;"/"&amp;H227</f>
        <v>CHICCO/ACCESSORIES/CHICCO/GIFT PACK/NA</v>
      </c>
      <c r="J227" s="36">
        <v>33073090</v>
      </c>
      <c r="K227" s="36" t="s">
        <v>45</v>
      </c>
      <c r="L227" s="36" t="s">
        <v>103</v>
      </c>
      <c r="M227" s="36" t="s">
        <v>47</v>
      </c>
      <c r="N227" s="79"/>
      <c r="O227" s="36">
        <v>590</v>
      </c>
      <c r="P227" s="36">
        <v>590</v>
      </c>
      <c r="Q227" s="94">
        <v>295</v>
      </c>
      <c r="R227" s="94">
        <v>295</v>
      </c>
      <c r="S227" s="36">
        <v>1</v>
      </c>
    </row>
    <row r="228" spans="1:19" s="22" customFormat="1" x14ac:dyDescent="0.25">
      <c r="A228" s="34"/>
      <c r="B228" s="35">
        <v>8058664161454</v>
      </c>
      <c r="C228" s="36" t="s">
        <v>112</v>
      </c>
      <c r="D228" s="36" t="s">
        <v>71</v>
      </c>
      <c r="E228" s="36" t="s">
        <v>132</v>
      </c>
      <c r="F228" s="21" t="str">
        <f t="shared" si="7"/>
        <v>CHICCO/GIFT PACK</v>
      </c>
      <c r="G228" s="36" t="s">
        <v>44</v>
      </c>
      <c r="H228" s="31" t="s">
        <v>44</v>
      </c>
      <c r="I228" s="24" t="str">
        <f>C228&amp;"/"&amp;D228&amp;"/"&amp;F228&amp;"/"&amp;H228</f>
        <v>CHICCO/ACCESSORIES/CHICCO/GIFT PACK/NA</v>
      </c>
      <c r="J228" s="36">
        <v>33073090</v>
      </c>
      <c r="K228" s="36" t="s">
        <v>45</v>
      </c>
      <c r="L228" s="36" t="s">
        <v>103</v>
      </c>
      <c r="M228" s="36" t="s">
        <v>47</v>
      </c>
      <c r="N228" s="79"/>
      <c r="O228" s="36">
        <v>995</v>
      </c>
      <c r="P228" s="36">
        <v>995</v>
      </c>
      <c r="Q228" s="94">
        <v>497.5</v>
      </c>
      <c r="R228" s="94">
        <v>497.5</v>
      </c>
      <c r="S228" s="36">
        <v>1</v>
      </c>
    </row>
    <row r="229" spans="1:19" s="22" customFormat="1" x14ac:dyDescent="0.25">
      <c r="A229" s="34"/>
      <c r="B229" s="35">
        <v>8058664161461</v>
      </c>
      <c r="C229" s="36" t="s">
        <v>112</v>
      </c>
      <c r="D229" s="36" t="s">
        <v>71</v>
      </c>
      <c r="E229" s="36" t="s">
        <v>132</v>
      </c>
      <c r="F229" s="21" t="str">
        <f t="shared" si="7"/>
        <v>CHICCO/GIFT PACK</v>
      </c>
      <c r="G229" s="36" t="s">
        <v>44</v>
      </c>
      <c r="H229" s="31" t="s">
        <v>44</v>
      </c>
      <c r="I229" s="24" t="str">
        <f>C229&amp;"/"&amp;D229&amp;"/"&amp;F229&amp;"/"&amp;H229</f>
        <v>CHICCO/ACCESSORIES/CHICCO/GIFT PACK/NA</v>
      </c>
      <c r="J229" s="36">
        <v>33073090</v>
      </c>
      <c r="K229" s="36" t="s">
        <v>45</v>
      </c>
      <c r="L229" s="36" t="s">
        <v>103</v>
      </c>
      <c r="M229" s="36" t="s">
        <v>47</v>
      </c>
      <c r="N229" s="79"/>
      <c r="O229" s="36">
        <v>995</v>
      </c>
      <c r="P229" s="36">
        <v>995</v>
      </c>
      <c r="Q229" s="94">
        <v>497.5</v>
      </c>
      <c r="R229" s="94">
        <v>497.5</v>
      </c>
      <c r="S229" s="36">
        <v>1</v>
      </c>
    </row>
    <row r="230" spans="1:19" s="22" customFormat="1" x14ac:dyDescent="0.25">
      <c r="A230" s="34"/>
      <c r="B230" s="35">
        <v>8058664161478</v>
      </c>
      <c r="C230" s="36" t="s">
        <v>112</v>
      </c>
      <c r="D230" s="36" t="s">
        <v>71</v>
      </c>
      <c r="E230" s="36" t="s">
        <v>121</v>
      </c>
      <c r="F230" s="21" t="str">
        <f t="shared" si="7"/>
        <v>CHICCO/TOOTHBRUSH</v>
      </c>
      <c r="G230" s="36" t="s">
        <v>44</v>
      </c>
      <c r="H230" s="31" t="s">
        <v>44</v>
      </c>
      <c r="I230" s="24" t="str">
        <f>C230&amp;"/"&amp;D230&amp;"/"&amp;F230&amp;"/"&amp;H230</f>
        <v>CHICCO/ACCESSORIES/CHICCO/TOOTHBRUSH/NA</v>
      </c>
      <c r="J230" s="36">
        <v>33073090</v>
      </c>
      <c r="K230" s="36" t="s">
        <v>45</v>
      </c>
      <c r="L230" s="36" t="s">
        <v>103</v>
      </c>
      <c r="M230" s="36" t="s">
        <v>47</v>
      </c>
      <c r="N230" s="79"/>
      <c r="O230" s="36">
        <v>119</v>
      </c>
      <c r="P230" s="36">
        <v>119</v>
      </c>
      <c r="Q230" s="94">
        <v>59.5</v>
      </c>
      <c r="R230" s="94">
        <v>59.5</v>
      </c>
      <c r="S230" s="36">
        <v>2</v>
      </c>
    </row>
    <row r="231" spans="1:19" s="22" customFormat="1" x14ac:dyDescent="0.25">
      <c r="A231" s="34"/>
      <c r="B231" s="35">
        <v>8058664161485</v>
      </c>
      <c r="C231" s="36" t="s">
        <v>112</v>
      </c>
      <c r="D231" s="36" t="s">
        <v>71</v>
      </c>
      <c r="E231" s="36" t="s">
        <v>121</v>
      </c>
      <c r="F231" s="21" t="str">
        <f t="shared" si="7"/>
        <v>CHICCO/TOOTHBRUSH</v>
      </c>
      <c r="G231" s="36" t="s">
        <v>44</v>
      </c>
      <c r="H231" s="31" t="s">
        <v>44</v>
      </c>
      <c r="I231" s="24" t="str">
        <f>C231&amp;"/"&amp;D231&amp;"/"&amp;F231&amp;"/"&amp;H231</f>
        <v>CHICCO/ACCESSORIES/CHICCO/TOOTHBRUSH/NA</v>
      </c>
      <c r="J231" s="36">
        <v>33073090</v>
      </c>
      <c r="K231" s="36" t="s">
        <v>45</v>
      </c>
      <c r="L231" s="36" t="s">
        <v>103</v>
      </c>
      <c r="M231" s="36" t="s">
        <v>47</v>
      </c>
      <c r="N231" s="79"/>
      <c r="O231" s="36">
        <v>119</v>
      </c>
      <c r="P231" s="36">
        <v>119</v>
      </c>
      <c r="Q231" s="94">
        <v>59.5</v>
      </c>
      <c r="R231" s="94">
        <v>59.5</v>
      </c>
      <c r="S231" s="36">
        <v>1</v>
      </c>
    </row>
    <row r="232" spans="1:19" s="22" customFormat="1" x14ac:dyDescent="0.25">
      <c r="A232" s="34"/>
      <c r="B232" s="35">
        <v>8058664163458</v>
      </c>
      <c r="C232" s="36" t="s">
        <v>112</v>
      </c>
      <c r="D232" s="36" t="s">
        <v>71</v>
      </c>
      <c r="E232" s="36" t="s">
        <v>128</v>
      </c>
      <c r="F232" s="21" t="str">
        <f t="shared" si="7"/>
        <v>CHICCO/WIPES</v>
      </c>
      <c r="G232" s="36" t="s">
        <v>44</v>
      </c>
      <c r="H232" s="31" t="s">
        <v>44</v>
      </c>
      <c r="I232" s="24" t="str">
        <f>C232&amp;"/"&amp;D232&amp;"/"&amp;F232&amp;"/"&amp;H232</f>
        <v>CHICCO/ACCESSORIES/CHICCO/WIPES/NA</v>
      </c>
      <c r="J232" s="36">
        <v>33073090</v>
      </c>
      <c r="K232" s="36" t="s">
        <v>45</v>
      </c>
      <c r="L232" s="36" t="s">
        <v>103</v>
      </c>
      <c r="M232" s="36" t="s">
        <v>47</v>
      </c>
      <c r="N232" s="79"/>
      <c r="O232" s="36">
        <v>99</v>
      </c>
      <c r="P232" s="36">
        <v>99</v>
      </c>
      <c r="Q232" s="94">
        <v>49.5</v>
      </c>
      <c r="R232" s="94">
        <v>49.5</v>
      </c>
      <c r="S232" s="36">
        <v>6</v>
      </c>
    </row>
    <row r="233" spans="1:19" s="22" customFormat="1" x14ac:dyDescent="0.25">
      <c r="A233" s="34"/>
      <c r="B233" s="35">
        <v>8058664169405</v>
      </c>
      <c r="C233" s="36" t="s">
        <v>112</v>
      </c>
      <c r="D233" s="36" t="s">
        <v>71</v>
      </c>
      <c r="E233" s="36" t="s">
        <v>133</v>
      </c>
      <c r="F233" s="21" t="str">
        <f t="shared" si="7"/>
        <v>CHICCO/PERFUME</v>
      </c>
      <c r="G233" s="36" t="s">
        <v>44</v>
      </c>
      <c r="H233" s="31" t="s">
        <v>44</v>
      </c>
      <c r="I233" s="24" t="str">
        <f>C233&amp;"/"&amp;D233&amp;"/"&amp;F233&amp;"/"&amp;H233</f>
        <v>CHICCO/ACCESSORIES/CHICCO/PERFUME/NA</v>
      </c>
      <c r="J233" s="36">
        <v>33073090</v>
      </c>
      <c r="K233" s="36" t="s">
        <v>45</v>
      </c>
      <c r="L233" s="36" t="s">
        <v>103</v>
      </c>
      <c r="M233" s="36" t="s">
        <v>47</v>
      </c>
      <c r="N233" s="79"/>
      <c r="O233" s="36">
        <v>499</v>
      </c>
      <c r="P233" s="36">
        <v>499</v>
      </c>
      <c r="Q233" s="94">
        <v>249.5</v>
      </c>
      <c r="R233" s="94">
        <v>249.5</v>
      </c>
      <c r="S233" s="36">
        <v>1</v>
      </c>
    </row>
    <row r="234" spans="1:19" s="22" customFormat="1" x14ac:dyDescent="0.25">
      <c r="A234" s="34"/>
      <c r="B234" s="35">
        <v>8058664175109</v>
      </c>
      <c r="C234" s="36" t="s">
        <v>112</v>
      </c>
      <c r="D234" s="36" t="s">
        <v>71</v>
      </c>
      <c r="E234" s="36" t="s">
        <v>119</v>
      </c>
      <c r="F234" s="21" t="str">
        <f t="shared" si="7"/>
        <v>CHICCO/TOOTHPASTE</v>
      </c>
      <c r="G234" s="36" t="s">
        <v>44</v>
      </c>
      <c r="H234" s="31" t="s">
        <v>44</v>
      </c>
      <c r="I234" s="24" t="str">
        <f>C234&amp;"/"&amp;D234&amp;"/"&amp;F234&amp;"/"&amp;H234</f>
        <v>CHICCO/ACCESSORIES/CHICCO/TOOTHPASTE/NA</v>
      </c>
      <c r="J234" s="36">
        <v>33073090</v>
      </c>
      <c r="K234" s="36" t="s">
        <v>45</v>
      </c>
      <c r="L234" s="36" t="s">
        <v>103</v>
      </c>
      <c r="M234" s="36" t="s">
        <v>47</v>
      </c>
      <c r="N234" s="79"/>
      <c r="O234" s="36">
        <v>179</v>
      </c>
      <c r="P234" s="36">
        <v>179</v>
      </c>
      <c r="Q234" s="94">
        <v>89.5</v>
      </c>
      <c r="R234" s="94">
        <v>89.5</v>
      </c>
      <c r="S234" s="36">
        <v>1</v>
      </c>
    </row>
    <row r="235" spans="1:19" s="22" customFormat="1" x14ac:dyDescent="0.25">
      <c r="A235" s="34"/>
      <c r="B235" s="35">
        <v>8058664175123</v>
      </c>
      <c r="C235" s="36" t="s">
        <v>112</v>
      </c>
      <c r="D235" s="36" t="s">
        <v>71</v>
      </c>
      <c r="E235" s="36" t="s">
        <v>119</v>
      </c>
      <c r="F235" s="21" t="str">
        <f t="shared" si="7"/>
        <v>CHICCO/TOOTHPASTE</v>
      </c>
      <c r="G235" s="36" t="s">
        <v>44</v>
      </c>
      <c r="H235" s="31" t="s">
        <v>44</v>
      </c>
      <c r="I235" s="24" t="str">
        <f>C235&amp;"/"&amp;D235&amp;"/"&amp;F235&amp;"/"&amp;H235</f>
        <v>CHICCO/ACCESSORIES/CHICCO/TOOTHPASTE/NA</v>
      </c>
      <c r="J235" s="36">
        <v>33073090</v>
      </c>
      <c r="K235" s="36" t="s">
        <v>45</v>
      </c>
      <c r="L235" s="36" t="s">
        <v>103</v>
      </c>
      <c r="M235" s="36" t="s">
        <v>47</v>
      </c>
      <c r="N235" s="79"/>
      <c r="O235" s="36">
        <v>179</v>
      </c>
      <c r="P235" s="36">
        <v>179</v>
      </c>
      <c r="Q235" s="94">
        <v>89.5</v>
      </c>
      <c r="R235" s="94">
        <v>89.5</v>
      </c>
      <c r="S235" s="36">
        <v>2</v>
      </c>
    </row>
    <row r="236" spans="1:19" s="22" customFormat="1" x14ac:dyDescent="0.25">
      <c r="A236" s="34"/>
      <c r="B236" s="35">
        <v>8058664177318</v>
      </c>
      <c r="C236" s="36" t="s">
        <v>112</v>
      </c>
      <c r="D236" s="36" t="s">
        <v>71</v>
      </c>
      <c r="E236" s="36" t="s">
        <v>125</v>
      </c>
      <c r="F236" s="21" t="str">
        <f t="shared" si="7"/>
        <v>CHICCO/BODY LOTION</v>
      </c>
      <c r="G236" s="36" t="s">
        <v>44</v>
      </c>
      <c r="H236" s="31" t="s">
        <v>44</v>
      </c>
      <c r="I236" s="24" t="str">
        <f>C236&amp;"/"&amp;D236&amp;"/"&amp;F236&amp;"/"&amp;H236</f>
        <v>CHICCO/ACCESSORIES/CHICCO/BODY LOTION/NA</v>
      </c>
      <c r="J236" s="36">
        <v>34011190</v>
      </c>
      <c r="K236" s="36" t="s">
        <v>45</v>
      </c>
      <c r="L236" s="36" t="s">
        <v>103</v>
      </c>
      <c r="M236" s="36" t="s">
        <v>47</v>
      </c>
      <c r="N236" s="79"/>
      <c r="O236" s="36">
        <v>299</v>
      </c>
      <c r="P236" s="36">
        <v>299</v>
      </c>
      <c r="Q236" s="94">
        <v>149.5</v>
      </c>
      <c r="R236" s="94">
        <v>149.5</v>
      </c>
      <c r="S236" s="36">
        <v>2</v>
      </c>
    </row>
    <row r="237" spans="1:19" s="22" customFormat="1" x14ac:dyDescent="0.25">
      <c r="A237" s="34"/>
      <c r="B237" s="35">
        <v>8904103153729</v>
      </c>
      <c r="C237" s="36" t="s">
        <v>134</v>
      </c>
      <c r="D237" s="36" t="s">
        <v>71</v>
      </c>
      <c r="E237" s="36" t="s">
        <v>135</v>
      </c>
      <c r="F237" s="21" t="str">
        <f t="shared" si="7"/>
        <v>TOY ZONE/RIDE ON</v>
      </c>
      <c r="G237" s="36" t="s">
        <v>136</v>
      </c>
      <c r="H237" s="31" t="s">
        <v>44</v>
      </c>
      <c r="I237" s="24" t="str">
        <f>C237&amp;"/"&amp;D237&amp;"/"&amp;F237&amp;"/"&amp;H237</f>
        <v>TOY ZONE/ACCESSORIES/TOY ZONE/RIDE ON/NA</v>
      </c>
      <c r="J237" s="36">
        <v>95030090</v>
      </c>
      <c r="K237" s="36" t="s">
        <v>45</v>
      </c>
      <c r="L237" s="36" t="s">
        <v>103</v>
      </c>
      <c r="M237" s="36" t="s">
        <v>47</v>
      </c>
      <c r="N237" s="79"/>
      <c r="O237" s="36">
        <v>1799</v>
      </c>
      <c r="P237" s="36">
        <v>1799</v>
      </c>
      <c r="Q237" s="94">
        <v>899.5</v>
      </c>
      <c r="R237" s="94">
        <v>899.5</v>
      </c>
      <c r="S237" s="36">
        <v>1</v>
      </c>
    </row>
    <row r="238" spans="1:19" s="22" customFormat="1" x14ac:dyDescent="0.25">
      <c r="A238" s="34"/>
      <c r="B238" s="35">
        <v>8904139805401</v>
      </c>
      <c r="C238" s="36" t="s">
        <v>137</v>
      </c>
      <c r="D238" s="36" t="s">
        <v>71</v>
      </c>
      <c r="E238" s="36" t="s">
        <v>138</v>
      </c>
      <c r="F238" s="21" t="str">
        <f t="shared" si="7"/>
        <v>MR TOOTHY/TEETHER</v>
      </c>
      <c r="G238" s="36" t="s">
        <v>44</v>
      </c>
      <c r="H238" s="31" t="s">
        <v>44</v>
      </c>
      <c r="I238" s="24" t="str">
        <f>C238&amp;"/"&amp;D238&amp;"/"&amp;F238&amp;"/"&amp;H238</f>
        <v>MR TOOTHY/ACCESSORIES/MR TOOTHY/TEETHER/NA</v>
      </c>
      <c r="J238" s="36">
        <v>95030030</v>
      </c>
      <c r="K238" s="36" t="s">
        <v>45</v>
      </c>
      <c r="L238" s="36" t="s">
        <v>103</v>
      </c>
      <c r="M238" s="36" t="s">
        <v>47</v>
      </c>
      <c r="N238" s="79"/>
      <c r="O238" s="36">
        <v>90</v>
      </c>
      <c r="P238" s="36">
        <v>90</v>
      </c>
      <c r="Q238" s="94">
        <v>45</v>
      </c>
      <c r="R238" s="94">
        <v>45</v>
      </c>
      <c r="S238" s="36">
        <v>1</v>
      </c>
    </row>
    <row r="239" spans="1:19" s="22" customFormat="1" x14ac:dyDescent="0.25">
      <c r="A239" s="34"/>
      <c r="B239" s="35">
        <v>8904139805425</v>
      </c>
      <c r="C239" s="36" t="s">
        <v>137</v>
      </c>
      <c r="D239" s="36" t="s">
        <v>71</v>
      </c>
      <c r="E239" s="36" t="s">
        <v>138</v>
      </c>
      <c r="F239" s="21" t="str">
        <f t="shared" si="7"/>
        <v>MR TOOTHY/TEETHER</v>
      </c>
      <c r="G239" s="36" t="s">
        <v>44</v>
      </c>
      <c r="H239" s="31" t="s">
        <v>44</v>
      </c>
      <c r="I239" s="24" t="str">
        <f>C239&amp;"/"&amp;D239&amp;"/"&amp;F239&amp;"/"&amp;H239</f>
        <v>MR TOOTHY/ACCESSORIES/MR TOOTHY/TEETHER/NA</v>
      </c>
      <c r="J239" s="36">
        <v>95030030</v>
      </c>
      <c r="K239" s="36" t="s">
        <v>45</v>
      </c>
      <c r="L239" s="36" t="s">
        <v>103</v>
      </c>
      <c r="M239" s="36" t="s">
        <v>47</v>
      </c>
      <c r="N239" s="79"/>
      <c r="O239" s="36">
        <v>90</v>
      </c>
      <c r="P239" s="36">
        <v>90</v>
      </c>
      <c r="Q239" s="94">
        <v>45</v>
      </c>
      <c r="R239" s="94">
        <v>45</v>
      </c>
      <c r="S239" s="36">
        <v>1</v>
      </c>
    </row>
    <row r="240" spans="1:19" s="22" customFormat="1" x14ac:dyDescent="0.25">
      <c r="A240" s="34"/>
      <c r="B240" s="35">
        <v>8904139805579</v>
      </c>
      <c r="C240" s="36" t="s">
        <v>137</v>
      </c>
      <c r="D240" s="36" t="s">
        <v>71</v>
      </c>
      <c r="E240" s="36" t="s">
        <v>138</v>
      </c>
      <c r="F240" s="21" t="str">
        <f t="shared" si="7"/>
        <v>MR TOOTHY/TEETHER</v>
      </c>
      <c r="G240" s="36" t="s">
        <v>44</v>
      </c>
      <c r="H240" s="31" t="s">
        <v>44</v>
      </c>
      <c r="I240" s="24" t="str">
        <f>C240&amp;"/"&amp;D240&amp;"/"&amp;F240&amp;"/"&amp;H240</f>
        <v>MR TOOTHY/ACCESSORIES/MR TOOTHY/TEETHER/NA</v>
      </c>
      <c r="J240" s="36">
        <v>95030030</v>
      </c>
      <c r="K240" s="36" t="s">
        <v>45</v>
      </c>
      <c r="L240" s="36" t="s">
        <v>103</v>
      </c>
      <c r="M240" s="36" t="s">
        <v>47</v>
      </c>
      <c r="N240" s="79"/>
      <c r="O240" s="36">
        <v>90</v>
      </c>
      <c r="P240" s="36">
        <v>90</v>
      </c>
      <c r="Q240" s="94">
        <v>45</v>
      </c>
      <c r="R240" s="94">
        <v>45</v>
      </c>
      <c r="S240" s="36">
        <v>1</v>
      </c>
    </row>
    <row r="241" spans="1:19" s="22" customFormat="1" x14ac:dyDescent="0.25">
      <c r="A241" s="34"/>
      <c r="B241" s="35">
        <v>8904139805609</v>
      </c>
      <c r="C241" s="36" t="s">
        <v>137</v>
      </c>
      <c r="D241" s="36" t="s">
        <v>71</v>
      </c>
      <c r="E241" s="36" t="s">
        <v>138</v>
      </c>
      <c r="F241" s="21" t="str">
        <f t="shared" si="7"/>
        <v>MR TOOTHY/TEETHER</v>
      </c>
      <c r="G241" s="36" t="s">
        <v>44</v>
      </c>
      <c r="H241" s="31" t="s">
        <v>44</v>
      </c>
      <c r="I241" s="24" t="str">
        <f>C241&amp;"/"&amp;D241&amp;"/"&amp;F241&amp;"/"&amp;H241</f>
        <v>MR TOOTHY/ACCESSORIES/MR TOOTHY/TEETHER/NA</v>
      </c>
      <c r="J241" s="36">
        <v>95030030</v>
      </c>
      <c r="K241" s="36" t="s">
        <v>45</v>
      </c>
      <c r="L241" s="36" t="s">
        <v>103</v>
      </c>
      <c r="M241" s="36" t="s">
        <v>47</v>
      </c>
      <c r="N241" s="79"/>
      <c r="O241" s="36">
        <v>90</v>
      </c>
      <c r="P241" s="36">
        <v>90</v>
      </c>
      <c r="Q241" s="94">
        <v>45</v>
      </c>
      <c r="R241" s="94">
        <v>45</v>
      </c>
      <c r="S241" s="36">
        <v>1</v>
      </c>
    </row>
    <row r="242" spans="1:19" s="22" customFormat="1" x14ac:dyDescent="0.25">
      <c r="A242" s="34"/>
      <c r="B242" s="35">
        <v>8904139805616</v>
      </c>
      <c r="C242" s="36" t="s">
        <v>137</v>
      </c>
      <c r="D242" s="36" t="s">
        <v>71</v>
      </c>
      <c r="E242" s="36" t="s">
        <v>138</v>
      </c>
      <c r="F242" s="21" t="str">
        <f t="shared" si="7"/>
        <v>MR TOOTHY/TEETHER</v>
      </c>
      <c r="G242" s="36" t="s">
        <v>44</v>
      </c>
      <c r="H242" s="31" t="s">
        <v>44</v>
      </c>
      <c r="I242" s="24" t="str">
        <f>C242&amp;"/"&amp;D242&amp;"/"&amp;F242&amp;"/"&amp;H242</f>
        <v>MR TOOTHY/ACCESSORIES/MR TOOTHY/TEETHER/NA</v>
      </c>
      <c r="J242" s="36">
        <v>95030030</v>
      </c>
      <c r="K242" s="36" t="s">
        <v>45</v>
      </c>
      <c r="L242" s="36" t="s">
        <v>103</v>
      </c>
      <c r="M242" s="36" t="s">
        <v>47</v>
      </c>
      <c r="N242" s="79"/>
      <c r="O242" s="36">
        <v>90</v>
      </c>
      <c r="P242" s="36">
        <v>90</v>
      </c>
      <c r="Q242" s="94">
        <v>45</v>
      </c>
      <c r="R242" s="94">
        <v>45</v>
      </c>
      <c r="S242" s="36">
        <v>1</v>
      </c>
    </row>
    <row r="243" spans="1:19" s="22" customFormat="1" x14ac:dyDescent="0.25">
      <c r="A243" s="34"/>
      <c r="B243" s="35">
        <v>8904148300614</v>
      </c>
      <c r="C243" s="36" t="s">
        <v>139</v>
      </c>
      <c r="D243" s="36" t="s">
        <v>71</v>
      </c>
      <c r="E243" s="36" t="s">
        <v>140</v>
      </c>
      <c r="F243" s="21" t="str">
        <f t="shared" si="7"/>
        <v>T20/CRICKET BAT</v>
      </c>
      <c r="G243" s="36" t="s">
        <v>44</v>
      </c>
      <c r="H243" s="31" t="s">
        <v>44</v>
      </c>
      <c r="I243" s="24" t="str">
        <f>C243&amp;"/"&amp;D243&amp;"/"&amp;F243&amp;"/"&amp;H243</f>
        <v>T20/ACCESSORIES/T20/CRICKET BAT/NA</v>
      </c>
      <c r="J243" s="36">
        <v>95069920</v>
      </c>
      <c r="K243" s="36" t="s">
        <v>45</v>
      </c>
      <c r="L243" s="36" t="s">
        <v>103</v>
      </c>
      <c r="M243" s="36" t="s">
        <v>47</v>
      </c>
      <c r="N243" s="79"/>
      <c r="O243" s="36">
        <v>649</v>
      </c>
      <c r="P243" s="36">
        <v>649</v>
      </c>
      <c r="Q243" s="94">
        <v>324.5</v>
      </c>
      <c r="R243" s="94">
        <v>324.5</v>
      </c>
      <c r="S243" s="36">
        <v>1</v>
      </c>
    </row>
    <row r="244" spans="1:19" s="22" customFormat="1" x14ac:dyDescent="0.25">
      <c r="A244" s="34"/>
      <c r="B244" s="35">
        <v>8904148300836</v>
      </c>
      <c r="C244" s="36" t="s">
        <v>139</v>
      </c>
      <c r="D244" s="36" t="s">
        <v>71</v>
      </c>
      <c r="E244" s="36" t="s">
        <v>140</v>
      </c>
      <c r="F244" s="21" t="str">
        <f t="shared" si="7"/>
        <v>T20/CRICKET BAT</v>
      </c>
      <c r="G244" s="36" t="s">
        <v>44</v>
      </c>
      <c r="H244" s="31" t="s">
        <v>44</v>
      </c>
      <c r="I244" s="24" t="str">
        <f>C244&amp;"/"&amp;D244&amp;"/"&amp;F244&amp;"/"&amp;H244</f>
        <v>T20/ACCESSORIES/T20/CRICKET BAT/NA</v>
      </c>
      <c r="J244" s="36">
        <v>95069920</v>
      </c>
      <c r="K244" s="36" t="s">
        <v>45</v>
      </c>
      <c r="L244" s="36" t="s">
        <v>103</v>
      </c>
      <c r="M244" s="36" t="s">
        <v>47</v>
      </c>
      <c r="N244" s="79"/>
      <c r="O244" s="36">
        <v>599</v>
      </c>
      <c r="P244" s="36">
        <v>599</v>
      </c>
      <c r="Q244" s="94">
        <v>299.5</v>
      </c>
      <c r="R244" s="94">
        <v>299.5</v>
      </c>
      <c r="S244" s="36">
        <v>1</v>
      </c>
    </row>
    <row r="245" spans="1:19" s="22" customFormat="1" x14ac:dyDescent="0.25">
      <c r="A245" s="34"/>
      <c r="B245" s="35">
        <v>8904148300874</v>
      </c>
      <c r="C245" s="36" t="s">
        <v>139</v>
      </c>
      <c r="D245" s="36" t="s">
        <v>71</v>
      </c>
      <c r="E245" s="36" t="s">
        <v>140</v>
      </c>
      <c r="F245" s="21" t="str">
        <f t="shared" si="7"/>
        <v>T20/CRICKET BAT</v>
      </c>
      <c r="G245" s="36" t="s">
        <v>44</v>
      </c>
      <c r="H245" s="31" t="s">
        <v>44</v>
      </c>
      <c r="I245" s="24" t="str">
        <f>C245&amp;"/"&amp;D245&amp;"/"&amp;F245&amp;"/"&amp;H245</f>
        <v>T20/ACCESSORIES/T20/CRICKET BAT/NA</v>
      </c>
      <c r="J245" s="36">
        <v>95069920</v>
      </c>
      <c r="K245" s="36" t="s">
        <v>45</v>
      </c>
      <c r="L245" s="36" t="s">
        <v>103</v>
      </c>
      <c r="M245" s="36" t="s">
        <v>47</v>
      </c>
      <c r="N245" s="79"/>
      <c r="O245" s="36">
        <v>749</v>
      </c>
      <c r="P245" s="36">
        <v>749</v>
      </c>
      <c r="Q245" s="94">
        <v>374.5</v>
      </c>
      <c r="R245" s="94">
        <v>374.5</v>
      </c>
      <c r="S245" s="36">
        <v>2</v>
      </c>
    </row>
    <row r="246" spans="1:19" s="22" customFormat="1" x14ac:dyDescent="0.25">
      <c r="A246" s="34"/>
      <c r="B246" s="35">
        <v>8904148300881</v>
      </c>
      <c r="C246" s="36" t="s">
        <v>139</v>
      </c>
      <c r="D246" s="36" t="s">
        <v>71</v>
      </c>
      <c r="E246" s="36" t="s">
        <v>140</v>
      </c>
      <c r="F246" s="21" t="str">
        <f t="shared" si="7"/>
        <v>T20/CRICKET BAT</v>
      </c>
      <c r="G246" s="36" t="s">
        <v>44</v>
      </c>
      <c r="H246" s="31" t="s">
        <v>44</v>
      </c>
      <c r="I246" s="24" t="str">
        <f>C246&amp;"/"&amp;D246&amp;"/"&amp;F246&amp;"/"&amp;H246</f>
        <v>T20/ACCESSORIES/T20/CRICKET BAT/NA</v>
      </c>
      <c r="J246" s="36">
        <v>95069920</v>
      </c>
      <c r="K246" s="36" t="s">
        <v>45</v>
      </c>
      <c r="L246" s="36" t="s">
        <v>103</v>
      </c>
      <c r="M246" s="36" t="s">
        <v>47</v>
      </c>
      <c r="N246" s="79"/>
      <c r="O246" s="36">
        <v>599</v>
      </c>
      <c r="P246" s="36">
        <v>599</v>
      </c>
      <c r="Q246" s="94">
        <v>299.5</v>
      </c>
      <c r="R246" s="94">
        <v>299.5</v>
      </c>
      <c r="S246" s="36">
        <v>2</v>
      </c>
    </row>
    <row r="247" spans="1:19" s="22" customFormat="1" x14ac:dyDescent="0.25">
      <c r="A247" s="34"/>
      <c r="B247" s="35">
        <v>8904432204642</v>
      </c>
      <c r="C247" s="36" t="s">
        <v>141</v>
      </c>
      <c r="D247" s="36" t="s">
        <v>71</v>
      </c>
      <c r="E247" s="36" t="s">
        <v>142</v>
      </c>
      <c r="F247" s="21" t="str">
        <f t="shared" ref="F247:F310" si="8">C247&amp;"/"&amp;E247&amp;""</f>
        <v>MY LITTLE PONY/MEDICAL SET</v>
      </c>
      <c r="G247" s="36" t="s">
        <v>44</v>
      </c>
      <c r="H247" s="31" t="s">
        <v>44</v>
      </c>
      <c r="I247" s="24" t="str">
        <f>C247&amp;"/"&amp;D247&amp;"/"&amp;F247&amp;"/"&amp;H247</f>
        <v>MY LITTLE PONY/ACCESSORIES/MY LITTLE PONY/MEDICAL SET/NA</v>
      </c>
      <c r="J247" s="36">
        <v>95050030</v>
      </c>
      <c r="K247" s="36" t="s">
        <v>45</v>
      </c>
      <c r="L247" s="36" t="s">
        <v>103</v>
      </c>
      <c r="M247" s="36" t="s">
        <v>47</v>
      </c>
      <c r="N247" s="79"/>
      <c r="O247" s="36">
        <v>999</v>
      </c>
      <c r="P247" s="36">
        <v>999</v>
      </c>
      <c r="Q247" s="94">
        <v>499.5</v>
      </c>
      <c r="R247" s="94">
        <v>499.5</v>
      </c>
      <c r="S247" s="36">
        <v>1</v>
      </c>
    </row>
    <row r="248" spans="1:19" s="22" customFormat="1" x14ac:dyDescent="0.25">
      <c r="A248" s="34"/>
      <c r="B248" s="35">
        <v>8904432206332</v>
      </c>
      <c r="C248" s="36" t="s">
        <v>143</v>
      </c>
      <c r="D248" s="36" t="s">
        <v>71</v>
      </c>
      <c r="E248" s="36" t="s">
        <v>144</v>
      </c>
      <c r="F248" s="21" t="str">
        <f t="shared" si="8"/>
        <v>NICKELODEON/TEA SET</v>
      </c>
      <c r="G248" s="36" t="s">
        <v>44</v>
      </c>
      <c r="H248" s="31" t="s">
        <v>44</v>
      </c>
      <c r="I248" s="24" t="str">
        <f>C248&amp;"/"&amp;D248&amp;"/"&amp;F248&amp;"/"&amp;H248</f>
        <v>NICKELODEON/ACCESSORIES/NICKELODEON/TEA SET/NA</v>
      </c>
      <c r="J248" s="36">
        <v>95030030</v>
      </c>
      <c r="K248" s="36" t="s">
        <v>45</v>
      </c>
      <c r="L248" s="36" t="s">
        <v>103</v>
      </c>
      <c r="M248" s="36" t="s">
        <v>47</v>
      </c>
      <c r="N248" s="79"/>
      <c r="O248" s="36">
        <v>599</v>
      </c>
      <c r="P248" s="36">
        <v>599</v>
      </c>
      <c r="Q248" s="94">
        <v>299.5</v>
      </c>
      <c r="R248" s="94">
        <v>299.5</v>
      </c>
      <c r="S248" s="36">
        <v>1</v>
      </c>
    </row>
    <row r="249" spans="1:19" s="22" customFormat="1" x14ac:dyDescent="0.25">
      <c r="A249" s="34"/>
      <c r="B249" s="35">
        <v>8904432206349</v>
      </c>
      <c r="C249" s="36" t="s">
        <v>143</v>
      </c>
      <c r="D249" s="36" t="s">
        <v>71</v>
      </c>
      <c r="E249" s="36" t="s">
        <v>142</v>
      </c>
      <c r="F249" s="21" t="str">
        <f t="shared" si="8"/>
        <v>NICKELODEON/MEDICAL SET</v>
      </c>
      <c r="G249" s="36" t="s">
        <v>44</v>
      </c>
      <c r="H249" s="31" t="s">
        <v>44</v>
      </c>
      <c r="I249" s="24" t="str">
        <f>C249&amp;"/"&amp;D249&amp;"/"&amp;F249&amp;"/"&amp;H249</f>
        <v>NICKELODEON/ACCESSORIES/NICKELODEON/MEDICAL SET/NA</v>
      </c>
      <c r="J249" s="36">
        <v>95030010</v>
      </c>
      <c r="K249" s="36" t="s">
        <v>45</v>
      </c>
      <c r="L249" s="36" t="s">
        <v>103</v>
      </c>
      <c r="M249" s="36" t="s">
        <v>47</v>
      </c>
      <c r="N249" s="79"/>
      <c r="O249" s="36">
        <v>999</v>
      </c>
      <c r="P249" s="36">
        <v>999</v>
      </c>
      <c r="Q249" s="94">
        <v>499.5</v>
      </c>
      <c r="R249" s="94">
        <v>499.5</v>
      </c>
      <c r="S249" s="36">
        <v>1</v>
      </c>
    </row>
    <row r="250" spans="1:19" s="22" customFormat="1" x14ac:dyDescent="0.25">
      <c r="A250" s="34"/>
      <c r="B250" s="35">
        <v>8904432206424</v>
      </c>
      <c r="C250" s="36" t="s">
        <v>141</v>
      </c>
      <c r="D250" s="36" t="s">
        <v>71</v>
      </c>
      <c r="E250" s="36" t="s">
        <v>145</v>
      </c>
      <c r="F250" s="21" t="str">
        <f t="shared" si="8"/>
        <v>MY LITTLE PONY/TEA PARTY SET</v>
      </c>
      <c r="G250" s="36" t="s">
        <v>44</v>
      </c>
      <c r="H250" s="31" t="s">
        <v>44</v>
      </c>
      <c r="I250" s="24" t="str">
        <f>C250&amp;"/"&amp;D250&amp;"/"&amp;F250&amp;"/"&amp;H250</f>
        <v>MY LITTLE PONY/ACCESSORIES/MY LITTLE PONY/TEA PARTY SET/NA</v>
      </c>
      <c r="J250" s="36">
        <v>95050030</v>
      </c>
      <c r="K250" s="36" t="s">
        <v>45</v>
      </c>
      <c r="L250" s="36" t="s">
        <v>103</v>
      </c>
      <c r="M250" s="36" t="s">
        <v>47</v>
      </c>
      <c r="N250" s="79"/>
      <c r="O250" s="36">
        <v>999</v>
      </c>
      <c r="P250" s="36">
        <v>999</v>
      </c>
      <c r="Q250" s="94">
        <v>499.5</v>
      </c>
      <c r="R250" s="94">
        <v>499.5</v>
      </c>
      <c r="S250" s="36">
        <v>1</v>
      </c>
    </row>
    <row r="251" spans="1:19" s="22" customFormat="1" x14ac:dyDescent="0.25">
      <c r="A251" s="34"/>
      <c r="B251" s="35">
        <v>8904432207704</v>
      </c>
      <c r="C251" s="36" t="s">
        <v>146</v>
      </c>
      <c r="D251" s="36" t="s">
        <v>71</v>
      </c>
      <c r="E251" s="36" t="s">
        <v>147</v>
      </c>
      <c r="F251" s="21" t="str">
        <f t="shared" si="8"/>
        <v>PEPPA PIG/DOCTOR BAG</v>
      </c>
      <c r="G251" s="36" t="s">
        <v>44</v>
      </c>
      <c r="H251" s="31" t="s">
        <v>44</v>
      </c>
      <c r="I251" s="24" t="str">
        <f>C251&amp;"/"&amp;D251&amp;"/"&amp;F251&amp;"/"&amp;H251</f>
        <v>PEPPA PIG/ACCESSORIES/PEPPA PIG/DOCTOR BAG/NA</v>
      </c>
      <c r="J251" s="36">
        <v>39241010</v>
      </c>
      <c r="K251" s="36" t="s">
        <v>45</v>
      </c>
      <c r="L251" s="36" t="s">
        <v>103</v>
      </c>
      <c r="M251" s="36" t="s">
        <v>47</v>
      </c>
      <c r="N251" s="79"/>
      <c r="O251" s="36">
        <v>1699</v>
      </c>
      <c r="P251" s="36">
        <v>1699</v>
      </c>
      <c r="Q251" s="94">
        <v>849.5</v>
      </c>
      <c r="R251" s="94">
        <v>849.5</v>
      </c>
      <c r="S251" s="36">
        <v>1</v>
      </c>
    </row>
    <row r="252" spans="1:19" s="22" customFormat="1" x14ac:dyDescent="0.25">
      <c r="A252" s="34"/>
      <c r="B252" s="35">
        <v>8904432207902</v>
      </c>
      <c r="C252" s="36" t="s">
        <v>148</v>
      </c>
      <c r="D252" s="36" t="s">
        <v>71</v>
      </c>
      <c r="E252" s="36" t="s">
        <v>142</v>
      </c>
      <c r="F252" s="21" t="str">
        <f t="shared" si="8"/>
        <v>LOL/MEDICAL SET</v>
      </c>
      <c r="G252" s="36" t="s">
        <v>44</v>
      </c>
      <c r="H252" s="31" t="s">
        <v>44</v>
      </c>
      <c r="I252" s="24" t="str">
        <f>C252&amp;"/"&amp;D252&amp;"/"&amp;F252&amp;"/"&amp;H252</f>
        <v>LOL/ACCESSORIES/LOL/MEDICAL SET/NA</v>
      </c>
      <c r="J252" s="36">
        <v>39241010</v>
      </c>
      <c r="K252" s="36" t="s">
        <v>45</v>
      </c>
      <c r="L252" s="36" t="s">
        <v>103</v>
      </c>
      <c r="M252" s="36" t="s">
        <v>47</v>
      </c>
      <c r="N252" s="79"/>
      <c r="O252" s="36">
        <v>999</v>
      </c>
      <c r="P252" s="36">
        <v>999</v>
      </c>
      <c r="Q252" s="94">
        <v>499.5</v>
      </c>
      <c r="R252" s="94">
        <v>499.5</v>
      </c>
      <c r="S252" s="36">
        <v>1</v>
      </c>
    </row>
    <row r="253" spans="1:19" s="22" customFormat="1" x14ac:dyDescent="0.25">
      <c r="A253" s="34"/>
      <c r="B253" s="35">
        <v>8904432207919</v>
      </c>
      <c r="C253" s="36" t="s">
        <v>148</v>
      </c>
      <c r="D253" s="36" t="s">
        <v>71</v>
      </c>
      <c r="E253" s="36" t="s">
        <v>147</v>
      </c>
      <c r="F253" s="21" t="str">
        <f t="shared" si="8"/>
        <v>LOL/DOCTOR BAG</v>
      </c>
      <c r="G253" s="36" t="s">
        <v>44</v>
      </c>
      <c r="H253" s="31" t="s">
        <v>44</v>
      </c>
      <c r="I253" s="24" t="str">
        <f>C253&amp;"/"&amp;D253&amp;"/"&amp;F253&amp;"/"&amp;H253</f>
        <v>LOL/ACCESSORIES/LOL/DOCTOR BAG/NA</v>
      </c>
      <c r="J253" s="36">
        <v>39241010</v>
      </c>
      <c r="K253" s="36" t="s">
        <v>45</v>
      </c>
      <c r="L253" s="36" t="s">
        <v>103</v>
      </c>
      <c r="M253" s="36" t="s">
        <v>47</v>
      </c>
      <c r="N253" s="79"/>
      <c r="O253" s="36">
        <v>1699</v>
      </c>
      <c r="P253" s="36">
        <v>1699</v>
      </c>
      <c r="Q253" s="94">
        <v>849.5</v>
      </c>
      <c r="R253" s="94">
        <v>849.5</v>
      </c>
      <c r="S253" s="36">
        <v>1</v>
      </c>
    </row>
    <row r="254" spans="1:19" s="22" customFormat="1" x14ac:dyDescent="0.25">
      <c r="A254" s="34"/>
      <c r="B254" s="35">
        <v>8904432207926</v>
      </c>
      <c r="C254" s="36" t="s">
        <v>148</v>
      </c>
      <c r="D254" s="36" t="s">
        <v>71</v>
      </c>
      <c r="E254" s="36" t="s">
        <v>149</v>
      </c>
      <c r="F254" s="21" t="str">
        <f t="shared" si="8"/>
        <v>LOL/LOL PART SET</v>
      </c>
      <c r="G254" s="36" t="s">
        <v>44</v>
      </c>
      <c r="H254" s="31" t="s">
        <v>44</v>
      </c>
      <c r="I254" s="24" t="str">
        <f>C254&amp;"/"&amp;D254&amp;"/"&amp;F254&amp;"/"&amp;H254</f>
        <v>LOL/ACCESSORIES/LOL/LOL PART SET/NA</v>
      </c>
      <c r="J254" s="36">
        <v>39241010</v>
      </c>
      <c r="K254" s="36" t="s">
        <v>45</v>
      </c>
      <c r="L254" s="36" t="s">
        <v>103</v>
      </c>
      <c r="M254" s="36" t="s">
        <v>47</v>
      </c>
      <c r="N254" s="79"/>
      <c r="O254" s="36">
        <v>999</v>
      </c>
      <c r="P254" s="36">
        <v>999</v>
      </c>
      <c r="Q254" s="94">
        <v>499.5</v>
      </c>
      <c r="R254" s="94">
        <v>499.5</v>
      </c>
      <c r="S254" s="36">
        <v>1</v>
      </c>
    </row>
    <row r="255" spans="1:19" s="22" customFormat="1" x14ac:dyDescent="0.25">
      <c r="A255" s="34"/>
      <c r="B255" s="35">
        <v>8904432208008</v>
      </c>
      <c r="C255" s="36" t="s">
        <v>143</v>
      </c>
      <c r="D255" s="36" t="s">
        <v>71</v>
      </c>
      <c r="E255" s="36" t="s">
        <v>142</v>
      </c>
      <c r="F255" s="21" t="str">
        <f t="shared" si="8"/>
        <v>NICKELODEON/MEDICAL SET</v>
      </c>
      <c r="G255" s="36" t="s">
        <v>44</v>
      </c>
      <c r="H255" s="31" t="s">
        <v>44</v>
      </c>
      <c r="I255" s="24" t="str">
        <f>C255&amp;"/"&amp;D255&amp;"/"&amp;F255&amp;"/"&amp;H255</f>
        <v>NICKELODEON/ACCESSORIES/NICKELODEON/MEDICAL SET/NA</v>
      </c>
      <c r="J255" s="36">
        <v>95030010</v>
      </c>
      <c r="K255" s="36" t="s">
        <v>45</v>
      </c>
      <c r="L255" s="36" t="s">
        <v>103</v>
      </c>
      <c r="M255" s="36" t="s">
        <v>47</v>
      </c>
      <c r="N255" s="79"/>
      <c r="O255" s="36">
        <v>999</v>
      </c>
      <c r="P255" s="36">
        <v>999</v>
      </c>
      <c r="Q255" s="94">
        <v>499.5</v>
      </c>
      <c r="R255" s="94">
        <v>499.5</v>
      </c>
      <c r="S255" s="36">
        <v>1</v>
      </c>
    </row>
    <row r="256" spans="1:19" s="22" customFormat="1" x14ac:dyDescent="0.25">
      <c r="A256" s="34"/>
      <c r="B256" s="35">
        <v>8904432213347</v>
      </c>
      <c r="C256" s="36" t="s">
        <v>150</v>
      </c>
      <c r="D256" s="36" t="s">
        <v>71</v>
      </c>
      <c r="E256" s="36" t="s">
        <v>151</v>
      </c>
      <c r="F256" s="21" t="str">
        <f t="shared" si="8"/>
        <v>AVENGERS/LUNCH BOX</v>
      </c>
      <c r="G256" s="36" t="s">
        <v>44</v>
      </c>
      <c r="H256" s="31" t="s">
        <v>44</v>
      </c>
      <c r="I256" s="24" t="str">
        <f>C256&amp;"/"&amp;D256&amp;"/"&amp;F256&amp;"/"&amp;H256</f>
        <v>AVENGERS/ACCESSORIES/AVENGERS/LUNCH BOX/NA</v>
      </c>
      <c r="J256" s="36">
        <v>39241010</v>
      </c>
      <c r="K256" s="36" t="s">
        <v>45</v>
      </c>
      <c r="L256" s="36" t="s">
        <v>103</v>
      </c>
      <c r="M256" s="36" t="s">
        <v>47</v>
      </c>
      <c r="N256" s="79"/>
      <c r="O256" s="36">
        <v>1099</v>
      </c>
      <c r="P256" s="36">
        <v>1099</v>
      </c>
      <c r="Q256" s="94">
        <v>549.5</v>
      </c>
      <c r="R256" s="94">
        <v>549.5</v>
      </c>
      <c r="S256" s="36">
        <v>1</v>
      </c>
    </row>
    <row r="257" spans="1:19" s="22" customFormat="1" x14ac:dyDescent="0.25">
      <c r="A257" s="34"/>
      <c r="B257" s="35">
        <v>8904432213354</v>
      </c>
      <c r="C257" s="36" t="s">
        <v>152</v>
      </c>
      <c r="D257" s="36" t="s">
        <v>71</v>
      </c>
      <c r="E257" s="36" t="s">
        <v>151</v>
      </c>
      <c r="F257" s="21" t="str">
        <f t="shared" si="8"/>
        <v>MARVEL/LUNCH BOX</v>
      </c>
      <c r="G257" s="36" t="s">
        <v>44</v>
      </c>
      <c r="H257" s="31" t="s">
        <v>44</v>
      </c>
      <c r="I257" s="24" t="str">
        <f>C257&amp;"/"&amp;D257&amp;"/"&amp;F257&amp;"/"&amp;H257</f>
        <v>MARVEL/ACCESSORIES/MARVEL/LUNCH BOX/NA</v>
      </c>
      <c r="J257" s="36">
        <v>95066210</v>
      </c>
      <c r="K257" s="36" t="s">
        <v>45</v>
      </c>
      <c r="L257" s="36" t="s">
        <v>103</v>
      </c>
      <c r="M257" s="36" t="s">
        <v>47</v>
      </c>
      <c r="N257" s="79"/>
      <c r="O257" s="36">
        <v>899</v>
      </c>
      <c r="P257" s="36">
        <v>899</v>
      </c>
      <c r="Q257" s="94">
        <v>449.5</v>
      </c>
      <c r="R257" s="94">
        <v>449.5</v>
      </c>
      <c r="S257" s="36">
        <v>1</v>
      </c>
    </row>
    <row r="258" spans="1:19" s="22" customFormat="1" x14ac:dyDescent="0.25">
      <c r="A258" s="34"/>
      <c r="B258" s="35">
        <v>8904432213361</v>
      </c>
      <c r="C258" s="36" t="s">
        <v>153</v>
      </c>
      <c r="D258" s="36" t="s">
        <v>71</v>
      </c>
      <c r="E258" s="36" t="s">
        <v>151</v>
      </c>
      <c r="F258" s="21" t="str">
        <f t="shared" si="8"/>
        <v>BARBIE/LUNCH BOX</v>
      </c>
      <c r="G258" s="36" t="s">
        <v>44</v>
      </c>
      <c r="H258" s="31" t="s">
        <v>44</v>
      </c>
      <c r="I258" s="24" t="str">
        <f>C258&amp;"/"&amp;D258&amp;"/"&amp;F258&amp;"/"&amp;H258</f>
        <v>BARBIE/ACCESSORIES/BARBIE/LUNCH BOX/NA</v>
      </c>
      <c r="J258" s="36">
        <v>39241010</v>
      </c>
      <c r="K258" s="36" t="s">
        <v>45</v>
      </c>
      <c r="L258" s="36" t="s">
        <v>103</v>
      </c>
      <c r="M258" s="36" t="s">
        <v>47</v>
      </c>
      <c r="N258" s="79"/>
      <c r="O258" s="36">
        <v>1099</v>
      </c>
      <c r="P258" s="36">
        <v>1099</v>
      </c>
      <c r="Q258" s="94">
        <v>549.5</v>
      </c>
      <c r="R258" s="94">
        <v>549.5</v>
      </c>
      <c r="S258" s="36">
        <v>1</v>
      </c>
    </row>
    <row r="259" spans="1:19" s="22" customFormat="1" x14ac:dyDescent="0.25">
      <c r="A259" s="34"/>
      <c r="B259" s="35">
        <v>8904432213378</v>
      </c>
      <c r="C259" s="36" t="s">
        <v>153</v>
      </c>
      <c r="D259" s="36" t="s">
        <v>71</v>
      </c>
      <c r="E259" s="36" t="s">
        <v>151</v>
      </c>
      <c r="F259" s="21" t="str">
        <f t="shared" si="8"/>
        <v>BARBIE/LUNCH BOX</v>
      </c>
      <c r="G259" s="36" t="s">
        <v>44</v>
      </c>
      <c r="H259" s="31" t="s">
        <v>44</v>
      </c>
      <c r="I259" s="24" t="str">
        <f>C259&amp;"/"&amp;D259&amp;"/"&amp;F259&amp;"/"&amp;H259</f>
        <v>BARBIE/ACCESSORIES/BARBIE/LUNCH BOX/NA</v>
      </c>
      <c r="J259" s="36">
        <v>39241010</v>
      </c>
      <c r="K259" s="36" t="s">
        <v>45</v>
      </c>
      <c r="L259" s="36" t="s">
        <v>103</v>
      </c>
      <c r="M259" s="36" t="s">
        <v>47</v>
      </c>
      <c r="N259" s="79"/>
      <c r="O259" s="36">
        <v>899</v>
      </c>
      <c r="P259" s="36">
        <v>899</v>
      </c>
      <c r="Q259" s="94">
        <v>449.5</v>
      </c>
      <c r="R259" s="94">
        <v>449.5</v>
      </c>
      <c r="S259" s="36">
        <v>1</v>
      </c>
    </row>
    <row r="260" spans="1:19" s="22" customFormat="1" x14ac:dyDescent="0.25">
      <c r="A260" s="34"/>
      <c r="B260" s="35">
        <v>8904432213392</v>
      </c>
      <c r="C260" s="36" t="s">
        <v>154</v>
      </c>
      <c r="D260" s="36" t="s">
        <v>71</v>
      </c>
      <c r="E260" s="36" t="s">
        <v>151</v>
      </c>
      <c r="F260" s="21" t="str">
        <f t="shared" si="8"/>
        <v>DISNEY/LUNCH BOX</v>
      </c>
      <c r="G260" s="36" t="s">
        <v>44</v>
      </c>
      <c r="H260" s="31" t="s">
        <v>44</v>
      </c>
      <c r="I260" s="24" t="str">
        <f>C260&amp;"/"&amp;D260&amp;"/"&amp;F260&amp;"/"&amp;H260</f>
        <v>DISNEY/ACCESSORIES/DISNEY/LUNCH BOX/NA</v>
      </c>
      <c r="J260" s="36">
        <v>39241010</v>
      </c>
      <c r="K260" s="36" t="s">
        <v>45</v>
      </c>
      <c r="L260" s="36" t="s">
        <v>103</v>
      </c>
      <c r="M260" s="36" t="s">
        <v>47</v>
      </c>
      <c r="N260" s="79"/>
      <c r="O260" s="36">
        <v>899</v>
      </c>
      <c r="P260" s="36">
        <v>899</v>
      </c>
      <c r="Q260" s="94">
        <v>449.5</v>
      </c>
      <c r="R260" s="94">
        <v>449.5</v>
      </c>
      <c r="S260" s="36">
        <v>1</v>
      </c>
    </row>
    <row r="261" spans="1:19" s="22" customFormat="1" x14ac:dyDescent="0.25">
      <c r="A261" s="34"/>
      <c r="B261" s="35">
        <v>8904432213422</v>
      </c>
      <c r="C261" s="36" t="s">
        <v>155</v>
      </c>
      <c r="D261" s="36" t="s">
        <v>71</v>
      </c>
      <c r="E261" s="36" t="s">
        <v>151</v>
      </c>
      <c r="F261" s="21" t="str">
        <f t="shared" si="8"/>
        <v>DREAMWORKS/LUNCH BOX</v>
      </c>
      <c r="G261" s="36" t="s">
        <v>44</v>
      </c>
      <c r="H261" s="31" t="s">
        <v>44</v>
      </c>
      <c r="I261" s="24" t="str">
        <f>C261&amp;"/"&amp;D261&amp;"/"&amp;F261&amp;"/"&amp;H261</f>
        <v>DREAMWORKS/ACCESSORIES/DREAMWORKS/LUNCH BOX/NA</v>
      </c>
      <c r="J261" s="36">
        <v>39241010</v>
      </c>
      <c r="K261" s="36" t="s">
        <v>45</v>
      </c>
      <c r="L261" s="36" t="s">
        <v>103</v>
      </c>
      <c r="M261" s="36" t="s">
        <v>47</v>
      </c>
      <c r="N261" s="79"/>
      <c r="O261" s="36">
        <v>899</v>
      </c>
      <c r="P261" s="36">
        <v>899</v>
      </c>
      <c r="Q261" s="94">
        <v>449.5</v>
      </c>
      <c r="R261" s="94">
        <v>449.5</v>
      </c>
      <c r="S261" s="36">
        <v>1</v>
      </c>
    </row>
    <row r="262" spans="1:19" s="22" customFormat="1" x14ac:dyDescent="0.25">
      <c r="A262" s="34"/>
      <c r="B262" s="35">
        <v>8904432213439</v>
      </c>
      <c r="C262" s="36" t="s">
        <v>148</v>
      </c>
      <c r="D262" s="36" t="s">
        <v>71</v>
      </c>
      <c r="E262" s="36" t="s">
        <v>151</v>
      </c>
      <c r="F262" s="21" t="str">
        <f t="shared" si="8"/>
        <v>LOL/LUNCH BOX</v>
      </c>
      <c r="G262" s="36" t="s">
        <v>44</v>
      </c>
      <c r="H262" s="31" t="s">
        <v>44</v>
      </c>
      <c r="I262" s="24" t="str">
        <f>C262&amp;"/"&amp;D262&amp;"/"&amp;F262&amp;"/"&amp;H262</f>
        <v>LOL/ACCESSORIES/LOL/LUNCH BOX/NA</v>
      </c>
      <c r="J262" s="36">
        <v>39241010</v>
      </c>
      <c r="K262" s="36" t="s">
        <v>45</v>
      </c>
      <c r="L262" s="36" t="s">
        <v>103</v>
      </c>
      <c r="M262" s="36" t="s">
        <v>47</v>
      </c>
      <c r="N262" s="79"/>
      <c r="O262" s="36">
        <v>899</v>
      </c>
      <c r="P262" s="36">
        <v>899</v>
      </c>
      <c r="Q262" s="94">
        <v>449.5</v>
      </c>
      <c r="R262" s="94">
        <v>449.5</v>
      </c>
      <c r="S262" s="36">
        <v>1</v>
      </c>
    </row>
    <row r="263" spans="1:19" s="22" customFormat="1" x14ac:dyDescent="0.25">
      <c r="A263" s="34"/>
      <c r="B263" s="35">
        <v>8904432213446</v>
      </c>
      <c r="C263" s="36" t="s">
        <v>141</v>
      </c>
      <c r="D263" s="36" t="s">
        <v>71</v>
      </c>
      <c r="E263" s="36" t="s">
        <v>151</v>
      </c>
      <c r="F263" s="21" t="str">
        <f t="shared" si="8"/>
        <v>MY LITTLE PONY/LUNCH BOX</v>
      </c>
      <c r="G263" s="36" t="s">
        <v>44</v>
      </c>
      <c r="H263" s="31" t="s">
        <v>44</v>
      </c>
      <c r="I263" s="24" t="str">
        <f>C263&amp;"/"&amp;D263&amp;"/"&amp;F263&amp;"/"&amp;H263</f>
        <v>MY LITTLE PONY/ACCESSORIES/MY LITTLE PONY/LUNCH BOX/NA</v>
      </c>
      <c r="J263" s="36">
        <v>95050030</v>
      </c>
      <c r="K263" s="36" t="s">
        <v>45</v>
      </c>
      <c r="L263" s="36" t="s">
        <v>103</v>
      </c>
      <c r="M263" s="36" t="s">
        <v>47</v>
      </c>
      <c r="N263" s="79"/>
      <c r="O263" s="36">
        <v>1099</v>
      </c>
      <c r="P263" s="36">
        <v>1099</v>
      </c>
      <c r="Q263" s="94">
        <v>549.5</v>
      </c>
      <c r="R263" s="94">
        <v>549.5</v>
      </c>
      <c r="S263" s="36">
        <v>1</v>
      </c>
    </row>
    <row r="264" spans="1:19" s="22" customFormat="1" x14ac:dyDescent="0.25">
      <c r="A264" s="34"/>
      <c r="B264" s="35">
        <v>8904432213460</v>
      </c>
      <c r="C264" s="36" t="s">
        <v>156</v>
      </c>
      <c r="D264" s="36" t="s">
        <v>71</v>
      </c>
      <c r="E264" s="36" t="s">
        <v>151</v>
      </c>
      <c r="F264" s="21" t="str">
        <f t="shared" si="8"/>
        <v>NARUTO/LUNCH BOX</v>
      </c>
      <c r="G264" s="36" t="s">
        <v>44</v>
      </c>
      <c r="H264" s="31" t="s">
        <v>44</v>
      </c>
      <c r="I264" s="24" t="str">
        <f>C264&amp;"/"&amp;D264&amp;"/"&amp;F264&amp;"/"&amp;H264</f>
        <v>NARUTO/ACCESSORIES/NARUTO/LUNCH BOX/NA</v>
      </c>
      <c r="J264" s="36">
        <v>39241010</v>
      </c>
      <c r="K264" s="36" t="s">
        <v>45</v>
      </c>
      <c r="L264" s="36" t="s">
        <v>103</v>
      </c>
      <c r="M264" s="36" t="s">
        <v>47</v>
      </c>
      <c r="N264" s="79"/>
      <c r="O264" s="36">
        <v>1099</v>
      </c>
      <c r="P264" s="36">
        <v>1099</v>
      </c>
      <c r="Q264" s="94">
        <v>549.5</v>
      </c>
      <c r="R264" s="94">
        <v>549.5</v>
      </c>
      <c r="S264" s="36">
        <v>1</v>
      </c>
    </row>
    <row r="265" spans="1:19" s="22" customFormat="1" x14ac:dyDescent="0.25">
      <c r="A265" s="34"/>
      <c r="B265" s="35">
        <v>8904432213484</v>
      </c>
      <c r="C265" s="36" t="s">
        <v>146</v>
      </c>
      <c r="D265" s="36" t="s">
        <v>71</v>
      </c>
      <c r="E265" s="36" t="s">
        <v>151</v>
      </c>
      <c r="F265" s="21" t="str">
        <f t="shared" si="8"/>
        <v>PEPPA PIG/LUNCH BOX</v>
      </c>
      <c r="G265" s="36" t="s">
        <v>44</v>
      </c>
      <c r="H265" s="31" t="s">
        <v>44</v>
      </c>
      <c r="I265" s="24" t="str">
        <f>C265&amp;"/"&amp;D265&amp;"/"&amp;F265&amp;"/"&amp;H265</f>
        <v>PEPPA PIG/ACCESSORIES/PEPPA PIG/LUNCH BOX/NA</v>
      </c>
      <c r="J265" s="36">
        <v>39241010</v>
      </c>
      <c r="K265" s="36" t="s">
        <v>45</v>
      </c>
      <c r="L265" s="36" t="s">
        <v>103</v>
      </c>
      <c r="M265" s="36" t="s">
        <v>47</v>
      </c>
      <c r="N265" s="79"/>
      <c r="O265" s="36">
        <v>899</v>
      </c>
      <c r="P265" s="36">
        <v>899</v>
      </c>
      <c r="Q265" s="94">
        <v>449.5</v>
      </c>
      <c r="R265" s="94">
        <v>449.5</v>
      </c>
      <c r="S265" s="36">
        <v>1</v>
      </c>
    </row>
    <row r="266" spans="1:19" s="22" customFormat="1" x14ac:dyDescent="0.25">
      <c r="A266" s="34"/>
      <c r="B266" s="35">
        <v>8904432213491</v>
      </c>
      <c r="C266" s="36" t="s">
        <v>152</v>
      </c>
      <c r="D266" s="36" t="s">
        <v>71</v>
      </c>
      <c r="E266" s="36" t="s">
        <v>151</v>
      </c>
      <c r="F266" s="21" t="str">
        <f t="shared" si="8"/>
        <v>MARVEL/LUNCH BOX</v>
      </c>
      <c r="G266" s="36" t="s">
        <v>44</v>
      </c>
      <c r="H266" s="31" t="s">
        <v>44</v>
      </c>
      <c r="I266" s="24" t="str">
        <f>C266&amp;"/"&amp;D266&amp;"/"&amp;F266&amp;"/"&amp;H266</f>
        <v>MARVEL/ACCESSORIES/MARVEL/LUNCH BOX/NA</v>
      </c>
      <c r="J266" s="36">
        <v>95066210</v>
      </c>
      <c r="K266" s="36" t="s">
        <v>45</v>
      </c>
      <c r="L266" s="36" t="s">
        <v>103</v>
      </c>
      <c r="M266" s="36" t="s">
        <v>47</v>
      </c>
      <c r="N266" s="79"/>
      <c r="O266" s="36">
        <v>1099</v>
      </c>
      <c r="P266" s="36">
        <v>1099</v>
      </c>
      <c r="Q266" s="94">
        <v>549.5</v>
      </c>
      <c r="R266" s="94">
        <v>549.5</v>
      </c>
      <c r="S266" s="36">
        <v>1</v>
      </c>
    </row>
    <row r="267" spans="1:19" s="22" customFormat="1" x14ac:dyDescent="0.25">
      <c r="A267" s="34"/>
      <c r="B267" s="35">
        <v>8904432213514</v>
      </c>
      <c r="C267" s="36" t="s">
        <v>157</v>
      </c>
      <c r="D267" s="36" t="s">
        <v>71</v>
      </c>
      <c r="E267" s="36" t="s">
        <v>151</v>
      </c>
      <c r="F267" s="21" t="str">
        <f t="shared" si="8"/>
        <v>TRANSFORMES/LUNCH BOX</v>
      </c>
      <c r="G267" s="36" t="s">
        <v>44</v>
      </c>
      <c r="H267" s="31" t="s">
        <v>44</v>
      </c>
      <c r="I267" s="24" t="str">
        <f>C267&amp;"/"&amp;D267&amp;"/"&amp;F267&amp;"/"&amp;H267</f>
        <v>TRANSFORMES/ACCESSORIES/TRANSFORMES/LUNCH BOX/NA</v>
      </c>
      <c r="J267" s="36">
        <v>39241010</v>
      </c>
      <c r="K267" s="36" t="s">
        <v>45</v>
      </c>
      <c r="L267" s="36" t="s">
        <v>103</v>
      </c>
      <c r="M267" s="36" t="s">
        <v>47</v>
      </c>
      <c r="N267" s="79"/>
      <c r="O267" s="36">
        <v>1099</v>
      </c>
      <c r="P267" s="36">
        <v>1099</v>
      </c>
      <c r="Q267" s="94">
        <v>549.5</v>
      </c>
      <c r="R267" s="94">
        <v>549.5</v>
      </c>
      <c r="S267" s="36">
        <v>1</v>
      </c>
    </row>
    <row r="268" spans="1:19" s="22" customFormat="1" x14ac:dyDescent="0.25">
      <c r="A268" s="34"/>
      <c r="B268" s="35">
        <v>8905039187697</v>
      </c>
      <c r="C268" s="36" t="s">
        <v>158</v>
      </c>
      <c r="D268" s="36" t="s">
        <v>71</v>
      </c>
      <c r="E268" s="36" t="s">
        <v>159</v>
      </c>
      <c r="F268" s="21" t="str">
        <f t="shared" si="8"/>
        <v>PLAYZU/TRACK</v>
      </c>
      <c r="G268" s="36" t="s">
        <v>44</v>
      </c>
      <c r="H268" s="31" t="s">
        <v>44</v>
      </c>
      <c r="I268" s="24" t="str">
        <f>C268&amp;"/"&amp;D268&amp;"/"&amp;F268&amp;"/"&amp;H268</f>
        <v>PLAYZU/ACCESSORIES/PLAYZU/TRACK/NA</v>
      </c>
      <c r="J268" s="36">
        <v>39241010</v>
      </c>
      <c r="K268" s="36" t="s">
        <v>45</v>
      </c>
      <c r="L268" s="36" t="s">
        <v>103</v>
      </c>
      <c r="M268" s="36" t="s">
        <v>47</v>
      </c>
      <c r="N268" s="79"/>
      <c r="O268" s="36">
        <v>749</v>
      </c>
      <c r="P268" s="36">
        <v>749</v>
      </c>
      <c r="Q268" s="94">
        <v>374.5</v>
      </c>
      <c r="R268" s="94">
        <v>374.5</v>
      </c>
      <c r="S268" s="36">
        <v>1</v>
      </c>
    </row>
    <row r="269" spans="1:19" s="22" customFormat="1" x14ac:dyDescent="0.25">
      <c r="A269" s="34"/>
      <c r="B269" s="35">
        <v>8905039207708</v>
      </c>
      <c r="C269" s="36" t="s">
        <v>158</v>
      </c>
      <c r="D269" s="36" t="s">
        <v>71</v>
      </c>
      <c r="E269" s="36" t="s">
        <v>159</v>
      </c>
      <c r="F269" s="21" t="str">
        <f t="shared" si="8"/>
        <v>PLAYZU/TRACK</v>
      </c>
      <c r="G269" s="36" t="s">
        <v>44</v>
      </c>
      <c r="H269" s="31" t="s">
        <v>44</v>
      </c>
      <c r="I269" s="24" t="str">
        <f>C269&amp;"/"&amp;D269&amp;"/"&amp;F269&amp;"/"&amp;H269</f>
        <v>PLAYZU/ACCESSORIES/PLAYZU/TRACK/NA</v>
      </c>
      <c r="J269" s="36">
        <v>39241010</v>
      </c>
      <c r="K269" s="36" t="s">
        <v>45</v>
      </c>
      <c r="L269" s="36" t="s">
        <v>103</v>
      </c>
      <c r="M269" s="36" t="s">
        <v>47</v>
      </c>
      <c r="N269" s="79"/>
      <c r="O269" s="36">
        <v>649</v>
      </c>
      <c r="P269" s="36">
        <v>649</v>
      </c>
      <c r="Q269" s="94">
        <v>324.5</v>
      </c>
      <c r="R269" s="94">
        <v>324.5</v>
      </c>
      <c r="S269" s="36">
        <v>1</v>
      </c>
    </row>
    <row r="270" spans="1:19" s="22" customFormat="1" x14ac:dyDescent="0.25">
      <c r="A270" s="34"/>
      <c r="B270" s="35">
        <v>8905039207715</v>
      </c>
      <c r="C270" s="36" t="s">
        <v>158</v>
      </c>
      <c r="D270" s="36" t="s">
        <v>71</v>
      </c>
      <c r="E270" s="36" t="s">
        <v>159</v>
      </c>
      <c r="F270" s="21" t="str">
        <f t="shared" si="8"/>
        <v>PLAYZU/TRACK</v>
      </c>
      <c r="G270" s="36" t="s">
        <v>44</v>
      </c>
      <c r="H270" s="31" t="s">
        <v>44</v>
      </c>
      <c r="I270" s="24" t="str">
        <f>C270&amp;"/"&amp;D270&amp;"/"&amp;F270&amp;"/"&amp;H270</f>
        <v>PLAYZU/ACCESSORIES/PLAYZU/TRACK/NA</v>
      </c>
      <c r="J270" s="36">
        <v>39241010</v>
      </c>
      <c r="K270" s="36" t="s">
        <v>45</v>
      </c>
      <c r="L270" s="36" t="s">
        <v>103</v>
      </c>
      <c r="M270" s="36" t="s">
        <v>47</v>
      </c>
      <c r="N270" s="79"/>
      <c r="O270" s="36">
        <v>1099</v>
      </c>
      <c r="P270" s="36">
        <v>1099</v>
      </c>
      <c r="Q270" s="94">
        <v>549.5</v>
      </c>
      <c r="R270" s="94">
        <v>549.5</v>
      </c>
      <c r="S270" s="36">
        <v>1</v>
      </c>
    </row>
    <row r="271" spans="1:19" s="22" customFormat="1" x14ac:dyDescent="0.25">
      <c r="A271" s="34"/>
      <c r="B271" s="35">
        <v>8905039207722</v>
      </c>
      <c r="C271" s="36" t="s">
        <v>158</v>
      </c>
      <c r="D271" s="36" t="s">
        <v>71</v>
      </c>
      <c r="E271" s="36" t="s">
        <v>159</v>
      </c>
      <c r="F271" s="21" t="str">
        <f t="shared" si="8"/>
        <v>PLAYZU/TRACK</v>
      </c>
      <c r="G271" s="36" t="s">
        <v>44</v>
      </c>
      <c r="H271" s="31" t="s">
        <v>44</v>
      </c>
      <c r="I271" s="24" t="str">
        <f>C271&amp;"/"&amp;D271&amp;"/"&amp;F271&amp;"/"&amp;H271</f>
        <v>PLAYZU/ACCESSORIES/PLAYZU/TRACK/NA</v>
      </c>
      <c r="J271" s="36">
        <v>39241010</v>
      </c>
      <c r="K271" s="36" t="s">
        <v>45</v>
      </c>
      <c r="L271" s="36" t="s">
        <v>103</v>
      </c>
      <c r="M271" s="36" t="s">
        <v>47</v>
      </c>
      <c r="N271" s="79"/>
      <c r="O271" s="36">
        <v>1099</v>
      </c>
      <c r="P271" s="36">
        <v>1099</v>
      </c>
      <c r="Q271" s="94">
        <v>549.5</v>
      </c>
      <c r="R271" s="94">
        <v>549.5</v>
      </c>
      <c r="S271" s="36">
        <v>1</v>
      </c>
    </row>
    <row r="272" spans="1:19" s="22" customFormat="1" x14ac:dyDescent="0.25">
      <c r="A272" s="34"/>
      <c r="B272" s="35">
        <v>8905039207746</v>
      </c>
      <c r="C272" s="36" t="s">
        <v>158</v>
      </c>
      <c r="D272" s="36" t="s">
        <v>71</v>
      </c>
      <c r="E272" s="36" t="s">
        <v>159</v>
      </c>
      <c r="F272" s="21" t="str">
        <f t="shared" si="8"/>
        <v>PLAYZU/TRACK</v>
      </c>
      <c r="G272" s="36" t="s">
        <v>44</v>
      </c>
      <c r="H272" s="31" t="s">
        <v>44</v>
      </c>
      <c r="I272" s="24" t="str">
        <f>C272&amp;"/"&amp;D272&amp;"/"&amp;F272&amp;"/"&amp;H272</f>
        <v>PLAYZU/ACCESSORIES/PLAYZU/TRACK/NA</v>
      </c>
      <c r="J272" s="36">
        <v>39241010</v>
      </c>
      <c r="K272" s="36" t="s">
        <v>45</v>
      </c>
      <c r="L272" s="36" t="s">
        <v>103</v>
      </c>
      <c r="M272" s="36" t="s">
        <v>47</v>
      </c>
      <c r="N272" s="79"/>
      <c r="O272" s="36">
        <v>1499</v>
      </c>
      <c r="P272" s="36">
        <v>1499</v>
      </c>
      <c r="Q272" s="94">
        <v>749.5</v>
      </c>
      <c r="R272" s="94">
        <v>749.5</v>
      </c>
      <c r="S272" s="36">
        <v>1</v>
      </c>
    </row>
    <row r="273" spans="1:19" s="22" customFormat="1" x14ac:dyDescent="0.25">
      <c r="A273" s="34"/>
      <c r="B273" s="35">
        <v>8905039207753</v>
      </c>
      <c r="C273" s="36" t="s">
        <v>158</v>
      </c>
      <c r="D273" s="36" t="s">
        <v>71</v>
      </c>
      <c r="E273" s="36" t="s">
        <v>159</v>
      </c>
      <c r="F273" s="21" t="str">
        <f t="shared" si="8"/>
        <v>PLAYZU/TRACK</v>
      </c>
      <c r="G273" s="36" t="s">
        <v>44</v>
      </c>
      <c r="H273" s="31" t="s">
        <v>44</v>
      </c>
      <c r="I273" s="24" t="str">
        <f>C273&amp;"/"&amp;D273&amp;"/"&amp;F273&amp;"/"&amp;H273</f>
        <v>PLAYZU/ACCESSORIES/PLAYZU/TRACK/NA</v>
      </c>
      <c r="J273" s="36">
        <v>39241010</v>
      </c>
      <c r="K273" s="36" t="s">
        <v>45</v>
      </c>
      <c r="L273" s="36" t="s">
        <v>103</v>
      </c>
      <c r="M273" s="36" t="s">
        <v>47</v>
      </c>
      <c r="N273" s="79"/>
      <c r="O273" s="36">
        <v>1799</v>
      </c>
      <c r="P273" s="36">
        <v>1799</v>
      </c>
      <c r="Q273" s="94">
        <v>899.5</v>
      </c>
      <c r="R273" s="94">
        <v>899.5</v>
      </c>
      <c r="S273" s="36">
        <v>1</v>
      </c>
    </row>
    <row r="274" spans="1:19" s="22" customFormat="1" x14ac:dyDescent="0.25">
      <c r="A274" s="34"/>
      <c r="B274" s="35">
        <v>8905450027312</v>
      </c>
      <c r="C274" s="36" t="s">
        <v>160</v>
      </c>
      <c r="D274" s="36" t="s">
        <v>71</v>
      </c>
      <c r="E274" s="36" t="s">
        <v>161</v>
      </c>
      <c r="F274" s="21" t="str">
        <f t="shared" si="8"/>
        <v>FUZZBUZZ/PUGS PLAY</v>
      </c>
      <c r="G274" s="36" t="s">
        <v>44</v>
      </c>
      <c r="H274" s="31" t="s">
        <v>44</v>
      </c>
      <c r="I274" s="24" t="str">
        <f>C274&amp;"/"&amp;D274&amp;"/"&amp;F274&amp;"/"&amp;H274</f>
        <v>FUZZBUZZ/ACCESSORIES/FUZZBUZZ/PUGS PLAY/NA</v>
      </c>
      <c r="J274" s="36">
        <v>95030090</v>
      </c>
      <c r="K274" s="36" t="s">
        <v>45</v>
      </c>
      <c r="L274" s="36" t="s">
        <v>103</v>
      </c>
      <c r="M274" s="36" t="s">
        <v>47</v>
      </c>
      <c r="N274" s="79"/>
      <c r="O274" s="36">
        <v>1299</v>
      </c>
      <c r="P274" s="36">
        <v>1299</v>
      </c>
      <c r="Q274" s="94">
        <v>649.5</v>
      </c>
      <c r="R274" s="94">
        <v>649.5</v>
      </c>
      <c r="S274" s="36">
        <v>1</v>
      </c>
    </row>
    <row r="275" spans="1:19" s="22" customFormat="1" x14ac:dyDescent="0.25">
      <c r="A275" s="34"/>
      <c r="B275" s="35">
        <v>8905450027329</v>
      </c>
      <c r="C275" s="36" t="s">
        <v>160</v>
      </c>
      <c r="D275" s="36" t="s">
        <v>71</v>
      </c>
      <c r="E275" s="36" t="s">
        <v>161</v>
      </c>
      <c r="F275" s="21" t="str">
        <f t="shared" si="8"/>
        <v>FUZZBUZZ/PUGS PLAY</v>
      </c>
      <c r="G275" s="36" t="s">
        <v>44</v>
      </c>
      <c r="H275" s="31" t="s">
        <v>44</v>
      </c>
      <c r="I275" s="24" t="str">
        <f>C275&amp;"/"&amp;D275&amp;"/"&amp;F275&amp;"/"&amp;H275</f>
        <v>FUZZBUZZ/ACCESSORIES/FUZZBUZZ/PUGS PLAY/NA</v>
      </c>
      <c r="J275" s="36">
        <v>95030090</v>
      </c>
      <c r="K275" s="36" t="s">
        <v>45</v>
      </c>
      <c r="L275" s="36" t="s">
        <v>103</v>
      </c>
      <c r="M275" s="36" t="s">
        <v>47</v>
      </c>
      <c r="N275" s="79"/>
      <c r="O275" s="36">
        <v>1299</v>
      </c>
      <c r="P275" s="36">
        <v>1299</v>
      </c>
      <c r="Q275" s="94">
        <v>649.5</v>
      </c>
      <c r="R275" s="94">
        <v>649.5</v>
      </c>
      <c r="S275" s="36">
        <v>1</v>
      </c>
    </row>
    <row r="276" spans="1:19" s="22" customFormat="1" x14ac:dyDescent="0.25">
      <c r="A276" s="34"/>
      <c r="B276" s="35">
        <v>8905450027350</v>
      </c>
      <c r="C276" s="36" t="s">
        <v>160</v>
      </c>
      <c r="D276" s="36" t="s">
        <v>71</v>
      </c>
      <c r="E276" s="36" t="s">
        <v>161</v>
      </c>
      <c r="F276" s="21" t="str">
        <f t="shared" si="8"/>
        <v>FUZZBUZZ/PUGS PLAY</v>
      </c>
      <c r="G276" s="36" t="s">
        <v>44</v>
      </c>
      <c r="H276" s="31" t="s">
        <v>44</v>
      </c>
      <c r="I276" s="24" t="str">
        <f>C276&amp;"/"&amp;D276&amp;"/"&amp;F276&amp;"/"&amp;H276</f>
        <v>FUZZBUZZ/ACCESSORIES/FUZZBUZZ/PUGS PLAY/NA</v>
      </c>
      <c r="J276" s="36">
        <v>95030090</v>
      </c>
      <c r="K276" s="36" t="s">
        <v>45</v>
      </c>
      <c r="L276" s="36" t="s">
        <v>103</v>
      </c>
      <c r="M276" s="36" t="s">
        <v>47</v>
      </c>
      <c r="N276" s="79"/>
      <c r="O276" s="36">
        <v>1299</v>
      </c>
      <c r="P276" s="36">
        <v>1299</v>
      </c>
      <c r="Q276" s="94">
        <v>649.5</v>
      </c>
      <c r="R276" s="94">
        <v>649.5</v>
      </c>
      <c r="S276" s="36">
        <v>1</v>
      </c>
    </row>
    <row r="277" spans="1:19" s="22" customFormat="1" x14ac:dyDescent="0.25">
      <c r="A277" s="34"/>
      <c r="B277" s="35">
        <v>8905450074064</v>
      </c>
      <c r="C277" s="36" t="s">
        <v>162</v>
      </c>
      <c r="D277" s="36" t="s">
        <v>71</v>
      </c>
      <c r="E277" s="36" t="s">
        <v>163</v>
      </c>
      <c r="F277" s="21" t="str">
        <f t="shared" si="8"/>
        <v>ROWAN/BUBBLE BLASTER</v>
      </c>
      <c r="G277" s="36" t="s">
        <v>44</v>
      </c>
      <c r="H277" s="31" t="s">
        <v>44</v>
      </c>
      <c r="I277" s="24" t="str">
        <f>C277&amp;"/"&amp;D277&amp;"/"&amp;F277&amp;"/"&amp;H277</f>
        <v>ROWAN/ACCESSORIES/ROWAN/BUBBLE BLASTER/NA</v>
      </c>
      <c r="J277" s="36">
        <v>39241010</v>
      </c>
      <c r="K277" s="36" t="s">
        <v>45</v>
      </c>
      <c r="L277" s="36" t="s">
        <v>103</v>
      </c>
      <c r="M277" s="36" t="s">
        <v>47</v>
      </c>
      <c r="N277" s="79"/>
      <c r="O277" s="36">
        <v>49</v>
      </c>
      <c r="P277" s="36">
        <v>49</v>
      </c>
      <c r="Q277" s="94">
        <v>24.5</v>
      </c>
      <c r="R277" s="94">
        <v>24.5</v>
      </c>
      <c r="S277" s="36">
        <v>24</v>
      </c>
    </row>
    <row r="278" spans="1:19" s="22" customFormat="1" x14ac:dyDescent="0.25">
      <c r="A278" s="34"/>
      <c r="B278" s="35">
        <v>8905450075573</v>
      </c>
      <c r="C278" s="36" t="s">
        <v>143</v>
      </c>
      <c r="D278" s="36" t="s">
        <v>71</v>
      </c>
      <c r="E278" s="36" t="s">
        <v>164</v>
      </c>
      <c r="F278" s="21" t="str">
        <f t="shared" si="8"/>
        <v>NICKELODEON/FOOTBALL</v>
      </c>
      <c r="G278" s="36" t="s">
        <v>44</v>
      </c>
      <c r="H278" s="31" t="s">
        <v>44</v>
      </c>
      <c r="I278" s="24" t="str">
        <f>C278&amp;"/"&amp;D278&amp;"/"&amp;F278&amp;"/"&amp;H278</f>
        <v>NICKELODEON/ACCESSORIES/NICKELODEON/FOOTBALL/NA</v>
      </c>
      <c r="J278" s="36">
        <v>95066210</v>
      </c>
      <c r="K278" s="36" t="s">
        <v>45</v>
      </c>
      <c r="L278" s="36" t="s">
        <v>103</v>
      </c>
      <c r="M278" s="36" t="s">
        <v>47</v>
      </c>
      <c r="N278" s="79"/>
      <c r="O278" s="36">
        <v>599</v>
      </c>
      <c r="P278" s="36">
        <v>599</v>
      </c>
      <c r="Q278" s="94">
        <v>299.5</v>
      </c>
      <c r="R278" s="94">
        <v>299.5</v>
      </c>
      <c r="S278" s="36">
        <v>1</v>
      </c>
    </row>
    <row r="279" spans="1:19" s="22" customFormat="1" x14ac:dyDescent="0.25">
      <c r="A279" s="34"/>
      <c r="B279" s="35">
        <v>8905450075597</v>
      </c>
      <c r="C279" s="36" t="s">
        <v>146</v>
      </c>
      <c r="D279" s="36" t="s">
        <v>71</v>
      </c>
      <c r="E279" s="36" t="s">
        <v>164</v>
      </c>
      <c r="F279" s="21" t="str">
        <f t="shared" si="8"/>
        <v>PEPPA PIG/FOOTBALL</v>
      </c>
      <c r="G279" s="36" t="s">
        <v>44</v>
      </c>
      <c r="H279" s="31" t="s">
        <v>44</v>
      </c>
      <c r="I279" s="24" t="str">
        <f>C279&amp;"/"&amp;D279&amp;"/"&amp;F279&amp;"/"&amp;H279</f>
        <v>PEPPA PIG/ACCESSORIES/PEPPA PIG/FOOTBALL/NA</v>
      </c>
      <c r="J279" s="36">
        <v>95066210</v>
      </c>
      <c r="K279" s="36" t="s">
        <v>45</v>
      </c>
      <c r="L279" s="36" t="s">
        <v>103</v>
      </c>
      <c r="M279" s="36" t="s">
        <v>47</v>
      </c>
      <c r="N279" s="79"/>
      <c r="O279" s="36">
        <v>499</v>
      </c>
      <c r="P279" s="36">
        <v>499</v>
      </c>
      <c r="Q279" s="94">
        <v>249.5</v>
      </c>
      <c r="R279" s="94">
        <v>249.5</v>
      </c>
      <c r="S279" s="36">
        <v>1</v>
      </c>
    </row>
    <row r="280" spans="1:19" s="22" customFormat="1" x14ac:dyDescent="0.25">
      <c r="A280" s="34"/>
      <c r="B280" s="35">
        <v>8905450075603</v>
      </c>
      <c r="C280" s="36" t="s">
        <v>146</v>
      </c>
      <c r="D280" s="36" t="s">
        <v>71</v>
      </c>
      <c r="E280" s="36" t="s">
        <v>164</v>
      </c>
      <c r="F280" s="21" t="str">
        <f t="shared" si="8"/>
        <v>PEPPA PIG/FOOTBALL</v>
      </c>
      <c r="G280" s="36" t="s">
        <v>44</v>
      </c>
      <c r="H280" s="31" t="s">
        <v>44</v>
      </c>
      <c r="I280" s="24" t="str">
        <f>C280&amp;"/"&amp;D280&amp;"/"&amp;F280&amp;"/"&amp;H280</f>
        <v>PEPPA PIG/ACCESSORIES/PEPPA PIG/FOOTBALL/NA</v>
      </c>
      <c r="J280" s="36">
        <v>95066210</v>
      </c>
      <c r="K280" s="36" t="s">
        <v>45</v>
      </c>
      <c r="L280" s="36" t="s">
        <v>103</v>
      </c>
      <c r="M280" s="36" t="s">
        <v>47</v>
      </c>
      <c r="N280" s="79"/>
      <c r="O280" s="36">
        <v>599</v>
      </c>
      <c r="P280" s="36">
        <v>599</v>
      </c>
      <c r="Q280" s="94">
        <v>299.5</v>
      </c>
      <c r="R280" s="94">
        <v>299.5</v>
      </c>
      <c r="S280" s="36">
        <v>1</v>
      </c>
    </row>
    <row r="281" spans="1:19" s="22" customFormat="1" x14ac:dyDescent="0.25">
      <c r="A281" s="34"/>
      <c r="B281" s="35">
        <v>8905450075610</v>
      </c>
      <c r="C281" s="36" t="s">
        <v>146</v>
      </c>
      <c r="D281" s="36" t="s">
        <v>71</v>
      </c>
      <c r="E281" s="36" t="s">
        <v>164</v>
      </c>
      <c r="F281" s="21" t="str">
        <f t="shared" si="8"/>
        <v>PEPPA PIG/FOOTBALL</v>
      </c>
      <c r="G281" s="36" t="s">
        <v>44</v>
      </c>
      <c r="H281" s="31" t="s">
        <v>44</v>
      </c>
      <c r="I281" s="24" t="str">
        <f>C281&amp;"/"&amp;D281&amp;"/"&amp;F281&amp;"/"&amp;H281</f>
        <v>PEPPA PIG/ACCESSORIES/PEPPA PIG/FOOTBALL/NA</v>
      </c>
      <c r="J281" s="36">
        <v>95066210</v>
      </c>
      <c r="K281" s="36" t="s">
        <v>45</v>
      </c>
      <c r="L281" s="36" t="s">
        <v>103</v>
      </c>
      <c r="M281" s="36" t="s">
        <v>47</v>
      </c>
      <c r="N281" s="79"/>
      <c r="O281" s="36">
        <v>599</v>
      </c>
      <c r="P281" s="36">
        <v>599</v>
      </c>
      <c r="Q281" s="94">
        <v>299.5</v>
      </c>
      <c r="R281" s="94">
        <v>299.5</v>
      </c>
      <c r="S281" s="36">
        <v>1</v>
      </c>
    </row>
    <row r="282" spans="1:19" s="22" customFormat="1" x14ac:dyDescent="0.25">
      <c r="A282" s="34"/>
      <c r="B282" s="35">
        <v>8905450075641</v>
      </c>
      <c r="C282" s="36" t="s">
        <v>165</v>
      </c>
      <c r="D282" s="36" t="s">
        <v>71</v>
      </c>
      <c r="E282" s="36" t="s">
        <v>164</v>
      </c>
      <c r="F282" s="21" t="str">
        <f t="shared" si="8"/>
        <v>STARTER/FOOTBALL</v>
      </c>
      <c r="G282" s="36" t="s">
        <v>44</v>
      </c>
      <c r="H282" s="31" t="s">
        <v>44</v>
      </c>
      <c r="I282" s="24" t="str">
        <f>C282&amp;"/"&amp;D282&amp;"/"&amp;F282&amp;"/"&amp;H282</f>
        <v>STARTER/ACCESSORIES/STARTER/FOOTBALL/NA</v>
      </c>
      <c r="J282" s="36">
        <v>95066210</v>
      </c>
      <c r="K282" s="36" t="s">
        <v>45</v>
      </c>
      <c r="L282" s="36" t="s">
        <v>103</v>
      </c>
      <c r="M282" s="36" t="s">
        <v>47</v>
      </c>
      <c r="N282" s="79"/>
      <c r="O282" s="36">
        <v>649</v>
      </c>
      <c r="P282" s="36">
        <v>649</v>
      </c>
      <c r="Q282" s="94">
        <v>324.5</v>
      </c>
      <c r="R282" s="94">
        <v>324.5</v>
      </c>
      <c r="S282" s="36">
        <v>1</v>
      </c>
    </row>
    <row r="283" spans="1:19" s="22" customFormat="1" x14ac:dyDescent="0.25">
      <c r="A283" s="34"/>
      <c r="B283" s="35">
        <v>8905450075733</v>
      </c>
      <c r="C283" s="36" t="s">
        <v>165</v>
      </c>
      <c r="D283" s="36" t="s">
        <v>71</v>
      </c>
      <c r="E283" s="36" t="s">
        <v>164</v>
      </c>
      <c r="F283" s="21" t="str">
        <f t="shared" si="8"/>
        <v>STARTER/FOOTBALL</v>
      </c>
      <c r="G283" s="36" t="s">
        <v>44</v>
      </c>
      <c r="H283" s="31" t="s">
        <v>44</v>
      </c>
      <c r="I283" s="24" t="str">
        <f>C283&amp;"/"&amp;D283&amp;"/"&amp;F283&amp;"/"&amp;H283</f>
        <v>STARTER/ACCESSORIES/STARTER/FOOTBALL/NA</v>
      </c>
      <c r="J283" s="36">
        <v>95066210</v>
      </c>
      <c r="K283" s="36" t="s">
        <v>45</v>
      </c>
      <c r="L283" s="36" t="s">
        <v>103</v>
      </c>
      <c r="M283" s="36" t="s">
        <v>47</v>
      </c>
      <c r="N283" s="79"/>
      <c r="O283" s="36">
        <v>1049</v>
      </c>
      <c r="P283" s="36">
        <v>1049</v>
      </c>
      <c r="Q283" s="94">
        <v>524.5</v>
      </c>
      <c r="R283" s="94">
        <v>524.5</v>
      </c>
      <c r="S283" s="36">
        <v>1</v>
      </c>
    </row>
    <row r="284" spans="1:19" s="22" customFormat="1" x14ac:dyDescent="0.25">
      <c r="A284" s="34"/>
      <c r="B284" s="35">
        <v>8905450075849</v>
      </c>
      <c r="C284" s="36" t="s">
        <v>143</v>
      </c>
      <c r="D284" s="36" t="s">
        <v>71</v>
      </c>
      <c r="E284" s="36" t="s">
        <v>164</v>
      </c>
      <c r="F284" s="21" t="str">
        <f t="shared" si="8"/>
        <v>NICKELODEON/FOOTBALL</v>
      </c>
      <c r="G284" s="36" t="s">
        <v>44</v>
      </c>
      <c r="H284" s="31" t="s">
        <v>44</v>
      </c>
      <c r="I284" s="24" t="str">
        <f>C284&amp;"/"&amp;D284&amp;"/"&amp;F284&amp;"/"&amp;H284</f>
        <v>NICKELODEON/ACCESSORIES/NICKELODEON/FOOTBALL/NA</v>
      </c>
      <c r="J284" s="36">
        <v>95066210</v>
      </c>
      <c r="K284" s="36" t="s">
        <v>45</v>
      </c>
      <c r="L284" s="36" t="s">
        <v>103</v>
      </c>
      <c r="M284" s="36" t="s">
        <v>47</v>
      </c>
      <c r="N284" s="79"/>
      <c r="O284" s="36">
        <v>499</v>
      </c>
      <c r="P284" s="36">
        <v>499</v>
      </c>
      <c r="Q284" s="94">
        <v>249.5</v>
      </c>
      <c r="R284" s="94">
        <v>249.5</v>
      </c>
      <c r="S284" s="36">
        <v>1</v>
      </c>
    </row>
    <row r="285" spans="1:19" s="22" customFormat="1" x14ac:dyDescent="0.25">
      <c r="A285" s="34"/>
      <c r="B285" s="35">
        <v>8905450075856</v>
      </c>
      <c r="C285" s="36" t="s">
        <v>143</v>
      </c>
      <c r="D285" s="36" t="s">
        <v>71</v>
      </c>
      <c r="E285" s="36" t="s">
        <v>164</v>
      </c>
      <c r="F285" s="21" t="str">
        <f t="shared" si="8"/>
        <v>NICKELODEON/FOOTBALL</v>
      </c>
      <c r="G285" s="36" t="s">
        <v>44</v>
      </c>
      <c r="H285" s="31" t="s">
        <v>44</v>
      </c>
      <c r="I285" s="24" t="str">
        <f>C285&amp;"/"&amp;D285&amp;"/"&amp;F285&amp;"/"&amp;H285</f>
        <v>NICKELODEON/ACCESSORIES/NICKELODEON/FOOTBALL/NA</v>
      </c>
      <c r="J285" s="36">
        <v>95066210</v>
      </c>
      <c r="K285" s="36" t="s">
        <v>45</v>
      </c>
      <c r="L285" s="36" t="s">
        <v>103</v>
      </c>
      <c r="M285" s="36" t="s">
        <v>47</v>
      </c>
      <c r="N285" s="79"/>
      <c r="O285" s="36">
        <v>599</v>
      </c>
      <c r="P285" s="36">
        <v>599</v>
      </c>
      <c r="Q285" s="94">
        <v>299.5</v>
      </c>
      <c r="R285" s="94">
        <v>299.5</v>
      </c>
      <c r="S285" s="36">
        <v>1</v>
      </c>
    </row>
    <row r="286" spans="1:19" s="22" customFormat="1" x14ac:dyDescent="0.25">
      <c r="A286" s="34"/>
      <c r="B286" s="35">
        <v>8905450075955</v>
      </c>
      <c r="C286" s="36" t="s">
        <v>160</v>
      </c>
      <c r="D286" s="36" t="s">
        <v>71</v>
      </c>
      <c r="E286" s="36" t="s">
        <v>161</v>
      </c>
      <c r="F286" s="21" t="str">
        <f t="shared" si="8"/>
        <v>FUZZBUZZ/PUGS PLAY</v>
      </c>
      <c r="G286" s="36" t="s">
        <v>44</v>
      </c>
      <c r="H286" s="31" t="s">
        <v>44</v>
      </c>
      <c r="I286" s="24" t="str">
        <f>C286&amp;"/"&amp;D286&amp;"/"&amp;F286&amp;"/"&amp;H286</f>
        <v>FUZZBUZZ/ACCESSORIES/FUZZBUZZ/PUGS PLAY/NA</v>
      </c>
      <c r="J286" s="36">
        <v>95030090</v>
      </c>
      <c r="K286" s="36" t="s">
        <v>45</v>
      </c>
      <c r="L286" s="36" t="s">
        <v>103</v>
      </c>
      <c r="M286" s="36" t="s">
        <v>47</v>
      </c>
      <c r="N286" s="79"/>
      <c r="O286" s="36">
        <v>1299</v>
      </c>
      <c r="P286" s="36">
        <v>1299</v>
      </c>
      <c r="Q286" s="94">
        <v>649.5</v>
      </c>
      <c r="R286" s="94">
        <v>649.5</v>
      </c>
      <c r="S286" s="36">
        <v>1</v>
      </c>
    </row>
    <row r="287" spans="1:19" s="22" customFormat="1" x14ac:dyDescent="0.25">
      <c r="A287" s="34"/>
      <c r="B287" s="35">
        <v>8905450075986</v>
      </c>
      <c r="C287" s="36" t="s">
        <v>160</v>
      </c>
      <c r="D287" s="36" t="s">
        <v>71</v>
      </c>
      <c r="E287" s="36" t="s">
        <v>161</v>
      </c>
      <c r="F287" s="21" t="str">
        <f t="shared" si="8"/>
        <v>FUZZBUZZ/PUGS PLAY</v>
      </c>
      <c r="G287" s="36" t="s">
        <v>44</v>
      </c>
      <c r="H287" s="31" t="s">
        <v>44</v>
      </c>
      <c r="I287" s="24" t="str">
        <f>C287&amp;"/"&amp;D287&amp;"/"&amp;F287&amp;"/"&amp;H287</f>
        <v>FUZZBUZZ/ACCESSORIES/FUZZBUZZ/PUGS PLAY/NA</v>
      </c>
      <c r="J287" s="36">
        <v>95030090</v>
      </c>
      <c r="K287" s="36" t="s">
        <v>45</v>
      </c>
      <c r="L287" s="36" t="s">
        <v>103</v>
      </c>
      <c r="M287" s="36" t="s">
        <v>47</v>
      </c>
      <c r="N287" s="79"/>
      <c r="O287" s="36">
        <v>1299</v>
      </c>
      <c r="P287" s="36">
        <v>1299</v>
      </c>
      <c r="Q287" s="94">
        <v>649.5</v>
      </c>
      <c r="R287" s="94">
        <v>649.5</v>
      </c>
      <c r="S287" s="36">
        <v>1</v>
      </c>
    </row>
    <row r="288" spans="1:19" s="22" customFormat="1" x14ac:dyDescent="0.25">
      <c r="A288" s="34"/>
      <c r="B288" s="35">
        <v>8905450219519</v>
      </c>
      <c r="C288" s="36" t="s">
        <v>152</v>
      </c>
      <c r="D288" s="36" t="s">
        <v>71</v>
      </c>
      <c r="E288" s="36" t="s">
        <v>164</v>
      </c>
      <c r="F288" s="21" t="str">
        <f t="shared" si="8"/>
        <v>MARVEL/FOOTBALL</v>
      </c>
      <c r="G288" s="36" t="s">
        <v>44</v>
      </c>
      <c r="H288" s="31" t="s">
        <v>44</v>
      </c>
      <c r="I288" s="24" t="str">
        <f>C288&amp;"/"&amp;D288&amp;"/"&amp;F288&amp;"/"&amp;H288</f>
        <v>MARVEL/ACCESSORIES/MARVEL/FOOTBALL/NA</v>
      </c>
      <c r="J288" s="36">
        <v>95066210</v>
      </c>
      <c r="K288" s="36" t="s">
        <v>45</v>
      </c>
      <c r="L288" s="36" t="s">
        <v>103</v>
      </c>
      <c r="M288" s="36" t="s">
        <v>47</v>
      </c>
      <c r="N288" s="79"/>
      <c r="O288" s="36">
        <v>599</v>
      </c>
      <c r="P288" s="36">
        <v>599</v>
      </c>
      <c r="Q288" s="94">
        <v>299.5</v>
      </c>
      <c r="R288" s="94">
        <v>299.5</v>
      </c>
      <c r="S288" s="36">
        <v>1</v>
      </c>
    </row>
    <row r="289" spans="1:19" s="22" customFormat="1" x14ac:dyDescent="0.25">
      <c r="A289" s="34"/>
      <c r="B289" s="35">
        <v>8905450811997</v>
      </c>
      <c r="C289" s="36" t="s">
        <v>166</v>
      </c>
      <c r="D289" s="36" t="s">
        <v>71</v>
      </c>
      <c r="E289" s="36" t="s">
        <v>163</v>
      </c>
      <c r="F289" s="21" t="str">
        <f t="shared" si="8"/>
        <v>SHOOTING STAR/BUBBLE BLASTER</v>
      </c>
      <c r="G289" s="36" t="s">
        <v>44</v>
      </c>
      <c r="H289" s="31" t="s">
        <v>44</v>
      </c>
      <c r="I289" s="24" t="str">
        <f>C289&amp;"/"&amp;D289&amp;"/"&amp;F289&amp;"/"&amp;H289</f>
        <v>SHOOTING STAR/ACCESSORIES/SHOOTING STAR/BUBBLE BLASTER/NA</v>
      </c>
      <c r="J289" s="36">
        <v>39241010</v>
      </c>
      <c r="K289" s="36" t="s">
        <v>45</v>
      </c>
      <c r="L289" s="36" t="s">
        <v>103</v>
      </c>
      <c r="M289" s="36" t="s">
        <v>47</v>
      </c>
      <c r="N289" s="79"/>
      <c r="O289" s="36">
        <v>999</v>
      </c>
      <c r="P289" s="36">
        <v>999</v>
      </c>
      <c r="Q289" s="94">
        <v>499.5</v>
      </c>
      <c r="R289" s="94">
        <v>499.5</v>
      </c>
      <c r="S289" s="36">
        <v>1</v>
      </c>
    </row>
    <row r="290" spans="1:19" s="22" customFormat="1" x14ac:dyDescent="0.25">
      <c r="A290" s="34"/>
      <c r="B290" s="35">
        <v>8906042880858</v>
      </c>
      <c r="C290" s="36" t="s">
        <v>106</v>
      </c>
      <c r="D290" s="36" t="s">
        <v>71</v>
      </c>
      <c r="E290" s="36" t="s">
        <v>110</v>
      </c>
      <c r="F290" s="21" t="str">
        <f t="shared" si="8"/>
        <v>PIGEON/FEEDING BOTTEL</v>
      </c>
      <c r="G290" s="36" t="s">
        <v>44</v>
      </c>
      <c r="H290" s="31" t="s">
        <v>44</v>
      </c>
      <c r="I290" s="24" t="str">
        <f>C290&amp;"/"&amp;D290&amp;"/"&amp;F290&amp;"/"&amp;H290</f>
        <v>PIGEON/ACCESSORIES/PIGEON/FEEDING BOTTEL/NA</v>
      </c>
      <c r="J290" s="36">
        <v>39269099</v>
      </c>
      <c r="K290" s="36" t="s">
        <v>45</v>
      </c>
      <c r="L290" s="36" t="s">
        <v>103</v>
      </c>
      <c r="M290" s="36" t="s">
        <v>47</v>
      </c>
      <c r="N290" s="79"/>
      <c r="O290" s="36">
        <v>235</v>
      </c>
      <c r="P290" s="36">
        <v>235</v>
      </c>
      <c r="Q290" s="94">
        <v>117.5</v>
      </c>
      <c r="R290" s="94">
        <v>117.5</v>
      </c>
      <c r="S290" s="36">
        <v>1</v>
      </c>
    </row>
    <row r="291" spans="1:19" s="22" customFormat="1" x14ac:dyDescent="0.25">
      <c r="A291" s="34"/>
      <c r="B291" s="35">
        <v>8906042880865</v>
      </c>
      <c r="C291" s="36" t="s">
        <v>106</v>
      </c>
      <c r="D291" s="36" t="s">
        <v>71</v>
      </c>
      <c r="E291" s="36" t="s">
        <v>110</v>
      </c>
      <c r="F291" s="21" t="str">
        <f t="shared" si="8"/>
        <v>PIGEON/FEEDING BOTTEL</v>
      </c>
      <c r="G291" s="36" t="s">
        <v>44</v>
      </c>
      <c r="H291" s="31" t="s">
        <v>44</v>
      </c>
      <c r="I291" s="24" t="str">
        <f>C291&amp;"/"&amp;D291&amp;"/"&amp;F291&amp;"/"&amp;H291</f>
        <v>PIGEON/ACCESSORIES/PIGEON/FEEDING BOTTEL/NA</v>
      </c>
      <c r="J291" s="36">
        <v>39269099</v>
      </c>
      <c r="K291" s="36" t="s">
        <v>45</v>
      </c>
      <c r="L291" s="36" t="s">
        <v>103</v>
      </c>
      <c r="M291" s="36" t="s">
        <v>47</v>
      </c>
      <c r="N291" s="79"/>
      <c r="O291" s="36">
        <v>245</v>
      </c>
      <c r="P291" s="36">
        <v>245</v>
      </c>
      <c r="Q291" s="94">
        <v>122.5</v>
      </c>
      <c r="R291" s="94">
        <v>122.5</v>
      </c>
      <c r="S291" s="36">
        <v>1</v>
      </c>
    </row>
    <row r="292" spans="1:19" s="22" customFormat="1" x14ac:dyDescent="0.25">
      <c r="A292" s="34"/>
      <c r="B292" s="35">
        <v>8906042880889</v>
      </c>
      <c r="C292" s="36" t="s">
        <v>106</v>
      </c>
      <c r="D292" s="36" t="s">
        <v>71</v>
      </c>
      <c r="E292" s="36" t="s">
        <v>110</v>
      </c>
      <c r="F292" s="21" t="str">
        <f t="shared" si="8"/>
        <v>PIGEON/FEEDING BOTTEL</v>
      </c>
      <c r="G292" s="36" t="s">
        <v>44</v>
      </c>
      <c r="H292" s="31" t="s">
        <v>44</v>
      </c>
      <c r="I292" s="24" t="str">
        <f>C292&amp;"/"&amp;D292&amp;"/"&amp;F292&amp;"/"&amp;H292</f>
        <v>PIGEON/ACCESSORIES/PIGEON/FEEDING BOTTEL/NA</v>
      </c>
      <c r="J292" s="36">
        <v>39269099</v>
      </c>
      <c r="K292" s="36" t="s">
        <v>45</v>
      </c>
      <c r="L292" s="36" t="s">
        <v>103</v>
      </c>
      <c r="M292" s="36" t="s">
        <v>47</v>
      </c>
      <c r="N292" s="79"/>
      <c r="O292" s="36">
        <v>255</v>
      </c>
      <c r="P292" s="36">
        <v>255</v>
      </c>
      <c r="Q292" s="94">
        <v>127.5</v>
      </c>
      <c r="R292" s="94">
        <v>127.5</v>
      </c>
      <c r="S292" s="36">
        <v>1</v>
      </c>
    </row>
    <row r="293" spans="1:19" s="22" customFormat="1" x14ac:dyDescent="0.25">
      <c r="A293" s="34"/>
      <c r="B293" s="35">
        <v>8906042880896</v>
      </c>
      <c r="C293" s="36" t="s">
        <v>106</v>
      </c>
      <c r="D293" s="36" t="s">
        <v>71</v>
      </c>
      <c r="E293" s="36" t="s">
        <v>110</v>
      </c>
      <c r="F293" s="21" t="str">
        <f t="shared" si="8"/>
        <v>PIGEON/FEEDING BOTTEL</v>
      </c>
      <c r="G293" s="36" t="s">
        <v>44</v>
      </c>
      <c r="H293" s="31" t="s">
        <v>44</v>
      </c>
      <c r="I293" s="24" t="str">
        <f>C293&amp;"/"&amp;D293&amp;"/"&amp;F293&amp;"/"&amp;H293</f>
        <v>PIGEON/ACCESSORIES/PIGEON/FEEDING BOTTEL/NA</v>
      </c>
      <c r="J293" s="36">
        <v>39269099</v>
      </c>
      <c r="K293" s="36" t="s">
        <v>45</v>
      </c>
      <c r="L293" s="36" t="s">
        <v>103</v>
      </c>
      <c r="M293" s="36" t="s">
        <v>47</v>
      </c>
      <c r="N293" s="79"/>
      <c r="O293" s="36">
        <v>235</v>
      </c>
      <c r="P293" s="36">
        <v>235</v>
      </c>
      <c r="Q293" s="94">
        <v>117.5</v>
      </c>
      <c r="R293" s="94">
        <v>117.5</v>
      </c>
      <c r="S293" s="36">
        <v>1</v>
      </c>
    </row>
    <row r="294" spans="1:19" s="22" customFormat="1" x14ac:dyDescent="0.25">
      <c r="A294" s="34"/>
      <c r="B294" s="35">
        <v>8906042880919</v>
      </c>
      <c r="C294" s="36" t="s">
        <v>106</v>
      </c>
      <c r="D294" s="36" t="s">
        <v>71</v>
      </c>
      <c r="E294" s="36" t="s">
        <v>110</v>
      </c>
      <c r="F294" s="21" t="str">
        <f t="shared" si="8"/>
        <v>PIGEON/FEEDING BOTTEL</v>
      </c>
      <c r="G294" s="36" t="s">
        <v>44</v>
      </c>
      <c r="H294" s="31" t="s">
        <v>44</v>
      </c>
      <c r="I294" s="24" t="str">
        <f>C294&amp;"/"&amp;D294&amp;"/"&amp;F294&amp;"/"&amp;H294</f>
        <v>PIGEON/ACCESSORIES/PIGEON/FEEDING BOTTEL/NA</v>
      </c>
      <c r="J294" s="36">
        <v>39269099</v>
      </c>
      <c r="K294" s="36" t="s">
        <v>45</v>
      </c>
      <c r="L294" s="36" t="s">
        <v>103</v>
      </c>
      <c r="M294" s="36" t="s">
        <v>47</v>
      </c>
      <c r="N294" s="79"/>
      <c r="O294" s="36">
        <v>255</v>
      </c>
      <c r="P294" s="36">
        <v>255</v>
      </c>
      <c r="Q294" s="94">
        <v>127.5</v>
      </c>
      <c r="R294" s="94">
        <v>127.5</v>
      </c>
      <c r="S294" s="36">
        <v>1</v>
      </c>
    </row>
    <row r="295" spans="1:19" s="22" customFormat="1" x14ac:dyDescent="0.25">
      <c r="A295" s="34"/>
      <c r="B295" s="35">
        <v>8906042880926</v>
      </c>
      <c r="C295" s="36" t="s">
        <v>106</v>
      </c>
      <c r="D295" s="36" t="s">
        <v>71</v>
      </c>
      <c r="E295" s="36" t="s">
        <v>110</v>
      </c>
      <c r="F295" s="21" t="str">
        <f t="shared" si="8"/>
        <v>PIGEON/FEEDING BOTTEL</v>
      </c>
      <c r="G295" s="36" t="s">
        <v>44</v>
      </c>
      <c r="H295" s="31" t="s">
        <v>44</v>
      </c>
      <c r="I295" s="24" t="str">
        <f>C295&amp;"/"&amp;D295&amp;"/"&amp;F295&amp;"/"&amp;H295</f>
        <v>PIGEON/ACCESSORIES/PIGEON/FEEDING BOTTEL/NA</v>
      </c>
      <c r="J295" s="36">
        <v>39269099</v>
      </c>
      <c r="K295" s="36" t="s">
        <v>45</v>
      </c>
      <c r="L295" s="36" t="s">
        <v>103</v>
      </c>
      <c r="M295" s="36" t="s">
        <v>47</v>
      </c>
      <c r="N295" s="79"/>
      <c r="O295" s="36">
        <v>235</v>
      </c>
      <c r="P295" s="36">
        <v>235</v>
      </c>
      <c r="Q295" s="94">
        <v>117.5</v>
      </c>
      <c r="R295" s="94">
        <v>117.5</v>
      </c>
      <c r="S295" s="36">
        <v>1</v>
      </c>
    </row>
    <row r="296" spans="1:19" s="22" customFormat="1" x14ac:dyDescent="0.25">
      <c r="A296" s="34"/>
      <c r="B296" s="35">
        <v>8906042880940</v>
      </c>
      <c r="C296" s="36" t="s">
        <v>106</v>
      </c>
      <c r="D296" s="36" t="s">
        <v>71</v>
      </c>
      <c r="E296" s="36" t="s">
        <v>110</v>
      </c>
      <c r="F296" s="21" t="str">
        <f t="shared" si="8"/>
        <v>PIGEON/FEEDING BOTTEL</v>
      </c>
      <c r="G296" s="36" t="s">
        <v>44</v>
      </c>
      <c r="H296" s="31" t="s">
        <v>44</v>
      </c>
      <c r="I296" s="24" t="str">
        <f>C296&amp;"/"&amp;D296&amp;"/"&amp;F296&amp;"/"&amp;H296</f>
        <v>PIGEON/ACCESSORIES/PIGEON/FEEDING BOTTEL/NA</v>
      </c>
      <c r="J296" s="36">
        <v>39269099</v>
      </c>
      <c r="K296" s="36" t="s">
        <v>45</v>
      </c>
      <c r="L296" s="36" t="s">
        <v>103</v>
      </c>
      <c r="M296" s="36" t="s">
        <v>47</v>
      </c>
      <c r="N296" s="79"/>
      <c r="O296" s="36">
        <v>255</v>
      </c>
      <c r="P296" s="36">
        <v>255</v>
      </c>
      <c r="Q296" s="94">
        <v>127.5</v>
      </c>
      <c r="R296" s="94">
        <v>127.5</v>
      </c>
      <c r="S296" s="36">
        <v>1</v>
      </c>
    </row>
    <row r="297" spans="1:19" s="22" customFormat="1" x14ac:dyDescent="0.25">
      <c r="A297" s="34"/>
      <c r="B297" s="35">
        <v>8906042880971</v>
      </c>
      <c r="C297" s="36" t="s">
        <v>106</v>
      </c>
      <c r="D297" s="36" t="s">
        <v>71</v>
      </c>
      <c r="E297" s="36" t="s">
        <v>110</v>
      </c>
      <c r="F297" s="21" t="str">
        <f t="shared" si="8"/>
        <v>PIGEON/FEEDING BOTTEL</v>
      </c>
      <c r="G297" s="36" t="s">
        <v>44</v>
      </c>
      <c r="H297" s="31" t="s">
        <v>44</v>
      </c>
      <c r="I297" s="24" t="str">
        <f>C297&amp;"/"&amp;D297&amp;"/"&amp;F297&amp;"/"&amp;H297</f>
        <v>PIGEON/ACCESSORIES/PIGEON/FEEDING BOTTEL/NA</v>
      </c>
      <c r="J297" s="36">
        <v>39269099</v>
      </c>
      <c r="K297" s="36" t="s">
        <v>45</v>
      </c>
      <c r="L297" s="36" t="s">
        <v>103</v>
      </c>
      <c r="M297" s="36" t="s">
        <v>47</v>
      </c>
      <c r="N297" s="79"/>
      <c r="O297" s="36">
        <v>245</v>
      </c>
      <c r="P297" s="36">
        <v>245</v>
      </c>
      <c r="Q297" s="94">
        <v>122.5</v>
      </c>
      <c r="R297" s="94">
        <v>122.5</v>
      </c>
      <c r="S297" s="36">
        <v>1</v>
      </c>
    </row>
    <row r="298" spans="1:19" s="22" customFormat="1" x14ac:dyDescent="0.25">
      <c r="A298" s="34"/>
      <c r="B298" s="35">
        <v>8906042880988</v>
      </c>
      <c r="C298" s="36" t="s">
        <v>106</v>
      </c>
      <c r="D298" s="36" t="s">
        <v>71</v>
      </c>
      <c r="E298" s="36" t="s">
        <v>110</v>
      </c>
      <c r="F298" s="21" t="str">
        <f t="shared" si="8"/>
        <v>PIGEON/FEEDING BOTTEL</v>
      </c>
      <c r="G298" s="36" t="s">
        <v>44</v>
      </c>
      <c r="H298" s="31" t="s">
        <v>44</v>
      </c>
      <c r="I298" s="24" t="str">
        <f>C298&amp;"/"&amp;D298&amp;"/"&amp;F298&amp;"/"&amp;H298</f>
        <v>PIGEON/ACCESSORIES/PIGEON/FEEDING BOTTEL/NA</v>
      </c>
      <c r="J298" s="36">
        <v>39269099</v>
      </c>
      <c r="K298" s="36" t="s">
        <v>45</v>
      </c>
      <c r="L298" s="36" t="s">
        <v>103</v>
      </c>
      <c r="M298" s="36" t="s">
        <v>47</v>
      </c>
      <c r="N298" s="79"/>
      <c r="O298" s="36">
        <v>245</v>
      </c>
      <c r="P298" s="36">
        <v>245</v>
      </c>
      <c r="Q298" s="94">
        <v>122.5</v>
      </c>
      <c r="R298" s="94">
        <v>122.5</v>
      </c>
      <c r="S298" s="36">
        <v>1</v>
      </c>
    </row>
    <row r="299" spans="1:19" s="22" customFormat="1" x14ac:dyDescent="0.25">
      <c r="A299" s="34"/>
      <c r="B299" s="35">
        <v>8906042881183</v>
      </c>
      <c r="C299" s="36" t="s">
        <v>106</v>
      </c>
      <c r="D299" s="36" t="s">
        <v>71</v>
      </c>
      <c r="E299" s="36" t="s">
        <v>111</v>
      </c>
      <c r="F299" s="21" t="str">
        <f t="shared" si="8"/>
        <v>PIGEON/NIPPLE</v>
      </c>
      <c r="G299" s="36" t="s">
        <v>44</v>
      </c>
      <c r="H299" s="31" t="s">
        <v>44</v>
      </c>
      <c r="I299" s="24" t="str">
        <f>C299&amp;"/"&amp;D299&amp;"/"&amp;F299&amp;"/"&amp;H299</f>
        <v>PIGEON/ACCESSORIES/PIGEON/NIPPLE/NA</v>
      </c>
      <c r="J299" s="36">
        <v>40149030</v>
      </c>
      <c r="K299" s="36" t="s">
        <v>45</v>
      </c>
      <c r="L299" s="36" t="s">
        <v>103</v>
      </c>
      <c r="M299" s="36" t="s">
        <v>47</v>
      </c>
      <c r="N299" s="79"/>
      <c r="O299" s="36">
        <v>99</v>
      </c>
      <c r="P299" s="36">
        <v>99</v>
      </c>
      <c r="Q299" s="94">
        <v>49.5</v>
      </c>
      <c r="R299" s="94">
        <v>49.5</v>
      </c>
      <c r="S299" s="36">
        <v>3</v>
      </c>
    </row>
    <row r="300" spans="1:19" s="22" customFormat="1" x14ac:dyDescent="0.25">
      <c r="A300" s="34"/>
      <c r="B300" s="35">
        <v>8906042881190</v>
      </c>
      <c r="C300" s="36" t="s">
        <v>106</v>
      </c>
      <c r="D300" s="36" t="s">
        <v>71</v>
      </c>
      <c r="E300" s="36" t="s">
        <v>111</v>
      </c>
      <c r="F300" s="21" t="str">
        <f t="shared" si="8"/>
        <v>PIGEON/NIPPLE</v>
      </c>
      <c r="G300" s="36" t="s">
        <v>44</v>
      </c>
      <c r="H300" s="31" t="s">
        <v>44</v>
      </c>
      <c r="I300" s="24" t="str">
        <f>C300&amp;"/"&amp;D300&amp;"/"&amp;F300&amp;"/"&amp;H300</f>
        <v>PIGEON/ACCESSORIES/PIGEON/NIPPLE/NA</v>
      </c>
      <c r="J300" s="36">
        <v>40149030</v>
      </c>
      <c r="K300" s="36" t="s">
        <v>45</v>
      </c>
      <c r="L300" s="36" t="s">
        <v>103</v>
      </c>
      <c r="M300" s="36" t="s">
        <v>47</v>
      </c>
      <c r="N300" s="79"/>
      <c r="O300" s="36">
        <v>99</v>
      </c>
      <c r="P300" s="36">
        <v>99</v>
      </c>
      <c r="Q300" s="94">
        <v>49.5</v>
      </c>
      <c r="R300" s="94">
        <v>49.5</v>
      </c>
      <c r="S300" s="36">
        <v>3</v>
      </c>
    </row>
    <row r="301" spans="1:19" s="22" customFormat="1" x14ac:dyDescent="0.25">
      <c r="A301" s="34"/>
      <c r="B301" s="35">
        <v>8906042881206</v>
      </c>
      <c r="C301" s="36" t="s">
        <v>106</v>
      </c>
      <c r="D301" s="36" t="s">
        <v>71</v>
      </c>
      <c r="E301" s="36" t="s">
        <v>111</v>
      </c>
      <c r="F301" s="21" t="str">
        <f t="shared" si="8"/>
        <v>PIGEON/NIPPLE</v>
      </c>
      <c r="G301" s="36" t="s">
        <v>44</v>
      </c>
      <c r="H301" s="31" t="s">
        <v>44</v>
      </c>
      <c r="I301" s="24" t="str">
        <f>C301&amp;"/"&amp;D301&amp;"/"&amp;F301&amp;"/"&amp;H301</f>
        <v>PIGEON/ACCESSORIES/PIGEON/NIPPLE/NA</v>
      </c>
      <c r="J301" s="36">
        <v>40149030</v>
      </c>
      <c r="K301" s="36" t="s">
        <v>45</v>
      </c>
      <c r="L301" s="36" t="s">
        <v>103</v>
      </c>
      <c r="M301" s="36" t="s">
        <v>47</v>
      </c>
      <c r="N301" s="79"/>
      <c r="O301" s="36">
        <v>99</v>
      </c>
      <c r="P301" s="36">
        <v>99</v>
      </c>
      <c r="Q301" s="94">
        <v>49.5</v>
      </c>
      <c r="R301" s="94">
        <v>49.5</v>
      </c>
      <c r="S301" s="36">
        <v>3</v>
      </c>
    </row>
    <row r="302" spans="1:19" s="22" customFormat="1" x14ac:dyDescent="0.25">
      <c r="A302" s="34"/>
      <c r="B302" s="35">
        <v>8906042881213</v>
      </c>
      <c r="C302" s="36" t="s">
        <v>106</v>
      </c>
      <c r="D302" s="36" t="s">
        <v>71</v>
      </c>
      <c r="E302" s="36" t="s">
        <v>111</v>
      </c>
      <c r="F302" s="21" t="str">
        <f t="shared" si="8"/>
        <v>PIGEON/NIPPLE</v>
      </c>
      <c r="G302" s="36" t="s">
        <v>44</v>
      </c>
      <c r="H302" s="31" t="s">
        <v>44</v>
      </c>
      <c r="I302" s="24" t="str">
        <f>C302&amp;"/"&amp;D302&amp;"/"&amp;F302&amp;"/"&amp;H302</f>
        <v>PIGEON/ACCESSORIES/PIGEON/NIPPLE/NA</v>
      </c>
      <c r="J302" s="36">
        <v>40149030</v>
      </c>
      <c r="K302" s="36" t="s">
        <v>45</v>
      </c>
      <c r="L302" s="36" t="s">
        <v>103</v>
      </c>
      <c r="M302" s="36" t="s">
        <v>47</v>
      </c>
      <c r="N302" s="79"/>
      <c r="O302" s="36">
        <v>99</v>
      </c>
      <c r="P302" s="36">
        <v>99</v>
      </c>
      <c r="Q302" s="94">
        <v>49.5</v>
      </c>
      <c r="R302" s="94">
        <v>49.5</v>
      </c>
      <c r="S302" s="36">
        <v>3</v>
      </c>
    </row>
    <row r="303" spans="1:19" s="22" customFormat="1" x14ac:dyDescent="0.25">
      <c r="A303" s="34"/>
      <c r="B303" s="35">
        <v>8906042881220</v>
      </c>
      <c r="C303" s="36" t="s">
        <v>106</v>
      </c>
      <c r="D303" s="36" t="s">
        <v>71</v>
      </c>
      <c r="E303" s="36" t="s">
        <v>111</v>
      </c>
      <c r="F303" s="21" t="str">
        <f t="shared" si="8"/>
        <v>PIGEON/NIPPLE</v>
      </c>
      <c r="G303" s="36" t="s">
        <v>44</v>
      </c>
      <c r="H303" s="31" t="s">
        <v>44</v>
      </c>
      <c r="I303" s="24" t="str">
        <f>C303&amp;"/"&amp;D303&amp;"/"&amp;F303&amp;"/"&amp;H303</f>
        <v>PIGEON/ACCESSORIES/PIGEON/NIPPLE/NA</v>
      </c>
      <c r="J303" s="36">
        <v>40149030</v>
      </c>
      <c r="K303" s="36" t="s">
        <v>45</v>
      </c>
      <c r="L303" s="36" t="s">
        <v>103</v>
      </c>
      <c r="M303" s="36" t="s">
        <v>47</v>
      </c>
      <c r="N303" s="79"/>
      <c r="O303" s="36">
        <v>190</v>
      </c>
      <c r="P303" s="36">
        <v>190</v>
      </c>
      <c r="Q303" s="94">
        <v>95</v>
      </c>
      <c r="R303" s="94">
        <v>95</v>
      </c>
      <c r="S303" s="36">
        <v>2</v>
      </c>
    </row>
    <row r="304" spans="1:19" s="22" customFormat="1" x14ac:dyDescent="0.25">
      <c r="A304" s="34"/>
      <c r="B304" s="35">
        <v>8906042881237</v>
      </c>
      <c r="C304" s="36" t="s">
        <v>106</v>
      </c>
      <c r="D304" s="36" t="s">
        <v>71</v>
      </c>
      <c r="E304" s="36" t="s">
        <v>111</v>
      </c>
      <c r="F304" s="21" t="str">
        <f t="shared" si="8"/>
        <v>PIGEON/NIPPLE</v>
      </c>
      <c r="G304" s="36" t="s">
        <v>44</v>
      </c>
      <c r="H304" s="31" t="s">
        <v>44</v>
      </c>
      <c r="I304" s="24" t="str">
        <f>C304&amp;"/"&amp;D304&amp;"/"&amp;F304&amp;"/"&amp;H304</f>
        <v>PIGEON/ACCESSORIES/PIGEON/NIPPLE/NA</v>
      </c>
      <c r="J304" s="36">
        <v>40149030</v>
      </c>
      <c r="K304" s="36" t="s">
        <v>45</v>
      </c>
      <c r="L304" s="36" t="s">
        <v>103</v>
      </c>
      <c r="M304" s="36" t="s">
        <v>47</v>
      </c>
      <c r="N304" s="79"/>
      <c r="O304" s="36">
        <v>190</v>
      </c>
      <c r="P304" s="36">
        <v>190</v>
      </c>
      <c r="Q304" s="94">
        <v>95</v>
      </c>
      <c r="R304" s="94">
        <v>95</v>
      </c>
      <c r="S304" s="36">
        <v>2</v>
      </c>
    </row>
    <row r="305" spans="1:19" s="22" customFormat="1" x14ac:dyDescent="0.25">
      <c r="A305" s="34"/>
      <c r="B305" s="35">
        <v>8906042881244</v>
      </c>
      <c r="C305" s="36" t="s">
        <v>106</v>
      </c>
      <c r="D305" s="36" t="s">
        <v>71</v>
      </c>
      <c r="E305" s="36" t="s">
        <v>111</v>
      </c>
      <c r="F305" s="21" t="str">
        <f t="shared" si="8"/>
        <v>PIGEON/NIPPLE</v>
      </c>
      <c r="G305" s="36" t="s">
        <v>44</v>
      </c>
      <c r="H305" s="31" t="s">
        <v>44</v>
      </c>
      <c r="I305" s="24" t="str">
        <f>C305&amp;"/"&amp;D305&amp;"/"&amp;F305&amp;"/"&amp;H305</f>
        <v>PIGEON/ACCESSORIES/PIGEON/NIPPLE/NA</v>
      </c>
      <c r="J305" s="36">
        <v>40149030</v>
      </c>
      <c r="K305" s="36" t="s">
        <v>45</v>
      </c>
      <c r="L305" s="36" t="s">
        <v>103</v>
      </c>
      <c r="M305" s="36" t="s">
        <v>47</v>
      </c>
      <c r="N305" s="79"/>
      <c r="O305" s="36">
        <v>190</v>
      </c>
      <c r="P305" s="36">
        <v>190</v>
      </c>
      <c r="Q305" s="94">
        <v>95</v>
      </c>
      <c r="R305" s="94">
        <v>95</v>
      </c>
      <c r="S305" s="36">
        <v>2</v>
      </c>
    </row>
    <row r="306" spans="1:19" s="22" customFormat="1" x14ac:dyDescent="0.25">
      <c r="A306" s="34"/>
      <c r="B306" s="35">
        <v>8906042881251</v>
      </c>
      <c r="C306" s="36" t="s">
        <v>106</v>
      </c>
      <c r="D306" s="36" t="s">
        <v>71</v>
      </c>
      <c r="E306" s="36" t="s">
        <v>111</v>
      </c>
      <c r="F306" s="21" t="str">
        <f t="shared" si="8"/>
        <v>PIGEON/NIPPLE</v>
      </c>
      <c r="G306" s="36" t="s">
        <v>44</v>
      </c>
      <c r="H306" s="31" t="s">
        <v>44</v>
      </c>
      <c r="I306" s="24" t="str">
        <f>C306&amp;"/"&amp;D306&amp;"/"&amp;F306&amp;"/"&amp;H306</f>
        <v>PIGEON/ACCESSORIES/PIGEON/NIPPLE/NA</v>
      </c>
      <c r="J306" s="36">
        <v>40149030</v>
      </c>
      <c r="K306" s="36" t="s">
        <v>45</v>
      </c>
      <c r="L306" s="36" t="s">
        <v>103</v>
      </c>
      <c r="M306" s="36" t="s">
        <v>47</v>
      </c>
      <c r="N306" s="79"/>
      <c r="O306" s="36">
        <v>190</v>
      </c>
      <c r="P306" s="36">
        <v>190</v>
      </c>
      <c r="Q306" s="94">
        <v>95</v>
      </c>
      <c r="R306" s="94">
        <v>95</v>
      </c>
      <c r="S306" s="36">
        <v>1</v>
      </c>
    </row>
    <row r="307" spans="1:19" s="22" customFormat="1" x14ac:dyDescent="0.25">
      <c r="A307" s="34"/>
      <c r="B307" s="35">
        <v>8906042881404</v>
      </c>
      <c r="C307" s="36" t="s">
        <v>106</v>
      </c>
      <c r="D307" s="36" t="s">
        <v>71</v>
      </c>
      <c r="E307" s="36" t="s">
        <v>111</v>
      </c>
      <c r="F307" s="21" t="str">
        <f t="shared" si="8"/>
        <v>PIGEON/NIPPLE</v>
      </c>
      <c r="G307" s="36" t="s">
        <v>44</v>
      </c>
      <c r="H307" s="31" t="s">
        <v>44</v>
      </c>
      <c r="I307" s="24" t="str">
        <f>C307&amp;"/"&amp;D307&amp;"/"&amp;F307&amp;"/"&amp;H307</f>
        <v>PIGEON/ACCESSORIES/PIGEON/NIPPLE/NA</v>
      </c>
      <c r="J307" s="36">
        <v>40149030</v>
      </c>
      <c r="K307" s="36" t="s">
        <v>45</v>
      </c>
      <c r="L307" s="36" t="s">
        <v>103</v>
      </c>
      <c r="M307" s="36" t="s">
        <v>47</v>
      </c>
      <c r="N307" s="79"/>
      <c r="O307" s="36">
        <v>99</v>
      </c>
      <c r="P307" s="36">
        <v>99</v>
      </c>
      <c r="Q307" s="94">
        <v>49.5</v>
      </c>
      <c r="R307" s="94">
        <v>49.5</v>
      </c>
      <c r="S307" s="36">
        <v>3</v>
      </c>
    </row>
    <row r="308" spans="1:19" s="22" customFormat="1" x14ac:dyDescent="0.25">
      <c r="A308" s="34"/>
      <c r="B308" s="35">
        <v>8906042881435</v>
      </c>
      <c r="C308" s="36" t="s">
        <v>106</v>
      </c>
      <c r="D308" s="36" t="s">
        <v>71</v>
      </c>
      <c r="E308" s="36" t="s">
        <v>110</v>
      </c>
      <c r="F308" s="21" t="str">
        <f t="shared" si="8"/>
        <v>PIGEON/FEEDING BOTTEL</v>
      </c>
      <c r="G308" s="36" t="s">
        <v>44</v>
      </c>
      <c r="H308" s="31" t="s">
        <v>44</v>
      </c>
      <c r="I308" s="24" t="str">
        <f>C308&amp;"/"&amp;D308&amp;"/"&amp;F308&amp;"/"&amp;H308</f>
        <v>PIGEON/ACCESSORIES/PIGEON/FEEDING BOTTEL/NA</v>
      </c>
      <c r="J308" s="36">
        <v>39269099</v>
      </c>
      <c r="K308" s="36" t="s">
        <v>45</v>
      </c>
      <c r="L308" s="36" t="s">
        <v>103</v>
      </c>
      <c r="M308" s="36" t="s">
        <v>47</v>
      </c>
      <c r="N308" s="79"/>
      <c r="O308" s="36">
        <v>255</v>
      </c>
      <c r="P308" s="36">
        <v>255</v>
      </c>
      <c r="Q308" s="94">
        <v>127.5</v>
      </c>
      <c r="R308" s="94">
        <v>127.5</v>
      </c>
      <c r="S308" s="36">
        <v>1</v>
      </c>
    </row>
    <row r="309" spans="1:19" s="22" customFormat="1" x14ac:dyDescent="0.25">
      <c r="A309" s="34"/>
      <c r="B309" s="35">
        <v>8906042881459</v>
      </c>
      <c r="C309" s="36" t="s">
        <v>106</v>
      </c>
      <c r="D309" s="36" t="s">
        <v>71</v>
      </c>
      <c r="E309" s="36" t="s">
        <v>110</v>
      </c>
      <c r="F309" s="21" t="str">
        <f t="shared" si="8"/>
        <v>PIGEON/FEEDING BOTTEL</v>
      </c>
      <c r="G309" s="36" t="s">
        <v>44</v>
      </c>
      <c r="H309" s="31" t="s">
        <v>44</v>
      </c>
      <c r="I309" s="24" t="str">
        <f>C309&amp;"/"&amp;D309&amp;"/"&amp;F309&amp;"/"&amp;H309</f>
        <v>PIGEON/ACCESSORIES/PIGEON/FEEDING BOTTEL/NA</v>
      </c>
      <c r="J309" s="36">
        <v>39269099</v>
      </c>
      <c r="K309" s="36" t="s">
        <v>45</v>
      </c>
      <c r="L309" s="36" t="s">
        <v>103</v>
      </c>
      <c r="M309" s="36" t="s">
        <v>47</v>
      </c>
      <c r="N309" s="79"/>
      <c r="O309" s="36">
        <v>255</v>
      </c>
      <c r="P309" s="36">
        <v>255</v>
      </c>
      <c r="Q309" s="94">
        <v>127.5</v>
      </c>
      <c r="R309" s="94">
        <v>127.5</v>
      </c>
      <c r="S309" s="36">
        <v>1</v>
      </c>
    </row>
    <row r="310" spans="1:19" s="22" customFormat="1" x14ac:dyDescent="0.25">
      <c r="A310" s="34"/>
      <c r="B310" s="35">
        <v>8906106990479</v>
      </c>
      <c r="C310" s="36" t="s">
        <v>167</v>
      </c>
      <c r="D310" s="36" t="s">
        <v>71</v>
      </c>
      <c r="E310" s="36" t="s">
        <v>168</v>
      </c>
      <c r="F310" s="21" t="str">
        <f t="shared" si="8"/>
        <v>R FOR RABBIT/CAR SEAT</v>
      </c>
      <c r="G310" s="36" t="s">
        <v>169</v>
      </c>
      <c r="H310" s="31" t="s">
        <v>44</v>
      </c>
      <c r="I310" s="24" t="str">
        <f>C310&amp;"/"&amp;D310&amp;"/"&amp;F310&amp;"/"&amp;H310</f>
        <v>R FOR RABBIT/ACCESSORIES/R FOR RABBIT/CAR SEAT/NA</v>
      </c>
      <c r="J310" s="36">
        <v>95030090</v>
      </c>
      <c r="K310" s="36" t="s">
        <v>45</v>
      </c>
      <c r="L310" s="36" t="s">
        <v>103</v>
      </c>
      <c r="M310" s="36" t="s">
        <v>47</v>
      </c>
      <c r="N310" s="79"/>
      <c r="O310" s="36">
        <v>4797</v>
      </c>
      <c r="P310" s="36">
        <v>4797</v>
      </c>
      <c r="Q310" s="94">
        <v>2398.5</v>
      </c>
      <c r="R310" s="94">
        <v>2398.5</v>
      </c>
      <c r="S310" s="36">
        <v>1</v>
      </c>
    </row>
    <row r="311" spans="1:19" s="22" customFormat="1" x14ac:dyDescent="0.25">
      <c r="A311" s="34"/>
      <c r="B311" s="35">
        <v>8906106990554</v>
      </c>
      <c r="C311" s="36" t="s">
        <v>167</v>
      </c>
      <c r="D311" s="36" t="s">
        <v>71</v>
      </c>
      <c r="E311" s="36" t="s">
        <v>170</v>
      </c>
      <c r="F311" s="21" t="str">
        <f t="shared" ref="F311:F374" si="9">C311&amp;"/"&amp;E311&amp;""</f>
        <v>R FOR RABBIT/STROLLER</v>
      </c>
      <c r="G311" s="36" t="s">
        <v>169</v>
      </c>
      <c r="H311" s="31" t="s">
        <v>44</v>
      </c>
      <c r="I311" s="24" t="str">
        <f>C311&amp;"/"&amp;D311&amp;"/"&amp;F311&amp;"/"&amp;H311</f>
        <v>R FOR RABBIT/ACCESSORIES/R FOR RABBIT/STROLLER/NA</v>
      </c>
      <c r="J311" s="36">
        <v>95030090</v>
      </c>
      <c r="K311" s="36" t="s">
        <v>45</v>
      </c>
      <c r="L311" s="36" t="s">
        <v>103</v>
      </c>
      <c r="M311" s="36" t="s">
        <v>47</v>
      </c>
      <c r="N311" s="79"/>
      <c r="O311" s="36">
        <v>5994</v>
      </c>
      <c r="P311" s="36">
        <v>5994</v>
      </c>
      <c r="Q311" s="94">
        <v>2997</v>
      </c>
      <c r="R311" s="94">
        <v>2997</v>
      </c>
      <c r="S311" s="36">
        <v>1</v>
      </c>
    </row>
    <row r="312" spans="1:19" s="22" customFormat="1" x14ac:dyDescent="0.25">
      <c r="A312" s="34"/>
      <c r="B312" s="35">
        <v>8906106990561</v>
      </c>
      <c r="C312" s="36" t="s">
        <v>167</v>
      </c>
      <c r="D312" s="36" t="s">
        <v>71</v>
      </c>
      <c r="E312" s="36" t="s">
        <v>170</v>
      </c>
      <c r="F312" s="21" t="str">
        <f t="shared" si="9"/>
        <v>R FOR RABBIT/STROLLER</v>
      </c>
      <c r="G312" s="36" t="s">
        <v>43</v>
      </c>
      <c r="H312" s="31" t="s">
        <v>44</v>
      </c>
      <c r="I312" s="24" t="str">
        <f>C312&amp;"/"&amp;D312&amp;"/"&amp;F312&amp;"/"&amp;H312</f>
        <v>R FOR RABBIT/ACCESSORIES/R FOR RABBIT/STROLLER/NA</v>
      </c>
      <c r="J312" s="36">
        <v>95030090</v>
      </c>
      <c r="K312" s="36" t="s">
        <v>45</v>
      </c>
      <c r="L312" s="36" t="s">
        <v>103</v>
      </c>
      <c r="M312" s="36" t="s">
        <v>47</v>
      </c>
      <c r="N312" s="79"/>
      <c r="O312" s="36">
        <v>5964</v>
      </c>
      <c r="P312" s="36">
        <v>5964</v>
      </c>
      <c r="Q312" s="94">
        <v>2982</v>
      </c>
      <c r="R312" s="94">
        <v>2982</v>
      </c>
      <c r="S312" s="36">
        <v>1</v>
      </c>
    </row>
    <row r="313" spans="1:19" s="22" customFormat="1" x14ac:dyDescent="0.25">
      <c r="A313" s="34"/>
      <c r="B313" s="35">
        <v>8906106990769</v>
      </c>
      <c r="C313" s="36" t="s">
        <v>167</v>
      </c>
      <c r="D313" s="36" t="s">
        <v>71</v>
      </c>
      <c r="E313" s="36" t="s">
        <v>168</v>
      </c>
      <c r="F313" s="21" t="str">
        <f t="shared" si="9"/>
        <v>R FOR RABBIT/CAR SEAT</v>
      </c>
      <c r="G313" s="36" t="s">
        <v>171</v>
      </c>
      <c r="H313" s="31" t="s">
        <v>44</v>
      </c>
      <c r="I313" s="24" t="str">
        <f>C313&amp;"/"&amp;D313&amp;"/"&amp;F313&amp;"/"&amp;H313</f>
        <v>R FOR RABBIT/ACCESSORIES/R FOR RABBIT/CAR SEAT/NA</v>
      </c>
      <c r="J313" s="36">
        <v>95030090</v>
      </c>
      <c r="K313" s="36" t="s">
        <v>45</v>
      </c>
      <c r="L313" s="36" t="s">
        <v>103</v>
      </c>
      <c r="M313" s="36" t="s">
        <v>47</v>
      </c>
      <c r="N313" s="79"/>
      <c r="O313" s="36">
        <v>6993</v>
      </c>
      <c r="P313" s="36">
        <v>6993</v>
      </c>
      <c r="Q313" s="94">
        <v>3496.5</v>
      </c>
      <c r="R313" s="94">
        <v>3496.5</v>
      </c>
      <c r="S313" s="36">
        <v>1</v>
      </c>
    </row>
    <row r="314" spans="1:19" s="22" customFormat="1" x14ac:dyDescent="0.25">
      <c r="A314" s="34"/>
      <c r="B314" s="35">
        <v>8906106990916</v>
      </c>
      <c r="C314" s="36" t="s">
        <v>167</v>
      </c>
      <c r="D314" s="36" t="s">
        <v>71</v>
      </c>
      <c r="E314" s="36" t="s">
        <v>170</v>
      </c>
      <c r="F314" s="21" t="str">
        <f t="shared" si="9"/>
        <v>R FOR RABBIT/STROLLER</v>
      </c>
      <c r="G314" s="36" t="s">
        <v>171</v>
      </c>
      <c r="H314" s="31" t="s">
        <v>44</v>
      </c>
      <c r="I314" s="24" t="str">
        <f>C314&amp;"/"&amp;D314&amp;"/"&amp;F314&amp;"/"&amp;H314</f>
        <v>R FOR RABBIT/ACCESSORIES/R FOR RABBIT/STROLLER/NA</v>
      </c>
      <c r="J314" s="36">
        <v>95030090</v>
      </c>
      <c r="K314" s="36" t="s">
        <v>45</v>
      </c>
      <c r="L314" s="36" t="s">
        <v>103</v>
      </c>
      <c r="M314" s="36" t="s">
        <v>47</v>
      </c>
      <c r="N314" s="79"/>
      <c r="O314" s="36">
        <v>6597</v>
      </c>
      <c r="P314" s="36">
        <v>6597</v>
      </c>
      <c r="Q314" s="94">
        <v>3298.5</v>
      </c>
      <c r="R314" s="94">
        <v>3298.5</v>
      </c>
      <c r="S314" s="36">
        <v>1</v>
      </c>
    </row>
    <row r="315" spans="1:19" s="22" customFormat="1" x14ac:dyDescent="0.25">
      <c r="A315" s="34"/>
      <c r="B315" s="35">
        <v>8906106990950</v>
      </c>
      <c r="C315" s="36" t="s">
        <v>167</v>
      </c>
      <c r="D315" s="36" t="s">
        <v>71</v>
      </c>
      <c r="E315" s="36" t="s">
        <v>170</v>
      </c>
      <c r="F315" s="21" t="str">
        <f t="shared" si="9"/>
        <v>R FOR RABBIT/STROLLER</v>
      </c>
      <c r="G315" s="36" t="s">
        <v>172</v>
      </c>
      <c r="H315" s="31" t="s">
        <v>44</v>
      </c>
      <c r="I315" s="24" t="str">
        <f>C315&amp;"/"&amp;D315&amp;"/"&amp;F315&amp;"/"&amp;H315</f>
        <v>R FOR RABBIT/ACCESSORIES/R FOR RABBIT/STROLLER/NA</v>
      </c>
      <c r="J315" s="36">
        <v>95030090</v>
      </c>
      <c r="K315" s="36" t="s">
        <v>45</v>
      </c>
      <c r="L315" s="36" t="s">
        <v>103</v>
      </c>
      <c r="M315" s="36" t="s">
        <v>47</v>
      </c>
      <c r="N315" s="79"/>
      <c r="O315" s="36">
        <v>8451</v>
      </c>
      <c r="P315" s="36">
        <v>8451</v>
      </c>
      <c r="Q315" s="94">
        <v>4225.5</v>
      </c>
      <c r="R315" s="94">
        <v>4225.5</v>
      </c>
      <c r="S315" s="36">
        <v>1</v>
      </c>
    </row>
    <row r="316" spans="1:19" s="22" customFormat="1" x14ac:dyDescent="0.25">
      <c r="A316" s="34"/>
      <c r="B316" s="35">
        <v>8906106991735</v>
      </c>
      <c r="C316" s="36" t="s">
        <v>167</v>
      </c>
      <c r="D316" s="36" t="s">
        <v>71</v>
      </c>
      <c r="E316" s="36" t="s">
        <v>173</v>
      </c>
      <c r="F316" s="21" t="str">
        <f t="shared" si="9"/>
        <v>R FOR RABBIT/BABY CARRIER</v>
      </c>
      <c r="G316" s="36" t="s">
        <v>44</v>
      </c>
      <c r="H316" s="31" t="s">
        <v>44</v>
      </c>
      <c r="I316" s="24" t="str">
        <f>C316&amp;"/"&amp;D316&amp;"/"&amp;F316&amp;"/"&amp;H316</f>
        <v>R FOR RABBIT/ACCESSORIES/R FOR RABBIT/BABY CARRIER/NA</v>
      </c>
      <c r="J316" s="36">
        <v>95030090</v>
      </c>
      <c r="K316" s="36" t="s">
        <v>45</v>
      </c>
      <c r="L316" s="36" t="s">
        <v>103</v>
      </c>
      <c r="M316" s="36" t="s">
        <v>47</v>
      </c>
      <c r="N316" s="79"/>
      <c r="O316" s="36">
        <v>2394</v>
      </c>
      <c r="P316" s="36">
        <v>2394</v>
      </c>
      <c r="Q316" s="94">
        <v>1197</v>
      </c>
      <c r="R316" s="94">
        <v>1197</v>
      </c>
      <c r="S316" s="36">
        <v>2</v>
      </c>
    </row>
    <row r="317" spans="1:19" s="22" customFormat="1" x14ac:dyDescent="0.25">
      <c r="A317" s="34"/>
      <c r="B317" s="35">
        <v>8906106994460</v>
      </c>
      <c r="C317" s="36" t="s">
        <v>167</v>
      </c>
      <c r="D317" s="36" t="s">
        <v>71</v>
      </c>
      <c r="E317" s="36" t="s">
        <v>174</v>
      </c>
      <c r="F317" s="21" t="str">
        <f t="shared" si="9"/>
        <v>R FOR RABBIT/BUGGY</v>
      </c>
      <c r="G317" s="36" t="s">
        <v>171</v>
      </c>
      <c r="H317" s="31" t="s">
        <v>44</v>
      </c>
      <c r="I317" s="24" t="str">
        <f>C317&amp;"/"&amp;D317&amp;"/"&amp;F317&amp;"/"&amp;H317</f>
        <v>R FOR RABBIT/ACCESSORIES/R FOR RABBIT/BUGGY/NA</v>
      </c>
      <c r="J317" s="36">
        <v>95030090</v>
      </c>
      <c r="K317" s="36" t="s">
        <v>45</v>
      </c>
      <c r="L317" s="36" t="s">
        <v>103</v>
      </c>
      <c r="M317" s="36" t="s">
        <v>47</v>
      </c>
      <c r="N317" s="79"/>
      <c r="O317" s="36">
        <v>3996</v>
      </c>
      <c r="P317" s="36">
        <v>3996</v>
      </c>
      <c r="Q317" s="94">
        <v>1998</v>
      </c>
      <c r="R317" s="94">
        <v>1998</v>
      </c>
      <c r="S317" s="36">
        <v>1</v>
      </c>
    </row>
    <row r="318" spans="1:19" s="22" customFormat="1" x14ac:dyDescent="0.25">
      <c r="A318" s="34"/>
      <c r="B318" s="35">
        <v>8906106994583</v>
      </c>
      <c r="C318" s="36" t="s">
        <v>167</v>
      </c>
      <c r="D318" s="36" t="s">
        <v>71</v>
      </c>
      <c r="E318" s="36" t="s">
        <v>175</v>
      </c>
      <c r="F318" s="21" t="str">
        <f t="shared" si="9"/>
        <v>R FOR RABBIT/BABY BED</v>
      </c>
      <c r="G318" s="36" t="s">
        <v>44</v>
      </c>
      <c r="H318" s="31" t="s">
        <v>44</v>
      </c>
      <c r="I318" s="24" t="str">
        <f>C318&amp;"/"&amp;D318&amp;"/"&amp;F318&amp;"/"&amp;H318</f>
        <v>R FOR RABBIT/ACCESSORIES/R FOR RABBIT/BABY BED/NA</v>
      </c>
      <c r="J318" s="36">
        <v>95030090</v>
      </c>
      <c r="K318" s="36" t="s">
        <v>45</v>
      </c>
      <c r="L318" s="36" t="s">
        <v>103</v>
      </c>
      <c r="M318" s="36" t="s">
        <v>47</v>
      </c>
      <c r="N318" s="79"/>
      <c r="O318" s="36">
        <v>1296</v>
      </c>
      <c r="P318" s="36">
        <v>1296</v>
      </c>
      <c r="Q318" s="94">
        <v>648</v>
      </c>
      <c r="R318" s="94">
        <v>648</v>
      </c>
      <c r="S318" s="36">
        <v>1</v>
      </c>
    </row>
    <row r="319" spans="1:19" s="22" customFormat="1" x14ac:dyDescent="0.25">
      <c r="A319" s="34"/>
      <c r="B319" s="35">
        <v>8906106994590</v>
      </c>
      <c r="C319" s="36" t="s">
        <v>167</v>
      </c>
      <c r="D319" s="36" t="s">
        <v>71</v>
      </c>
      <c r="E319" s="36" t="s">
        <v>175</v>
      </c>
      <c r="F319" s="21" t="str">
        <f t="shared" si="9"/>
        <v>R FOR RABBIT/BABY BED</v>
      </c>
      <c r="G319" s="36" t="s">
        <v>44</v>
      </c>
      <c r="H319" s="31" t="s">
        <v>44</v>
      </c>
      <c r="I319" s="24" t="str">
        <f>C319&amp;"/"&amp;D319&amp;"/"&amp;F319&amp;"/"&amp;H319</f>
        <v>R FOR RABBIT/ACCESSORIES/R FOR RABBIT/BABY BED/NA</v>
      </c>
      <c r="J319" s="36">
        <v>95030090</v>
      </c>
      <c r="K319" s="36" t="s">
        <v>45</v>
      </c>
      <c r="L319" s="36" t="s">
        <v>103</v>
      </c>
      <c r="M319" s="36" t="s">
        <v>47</v>
      </c>
      <c r="N319" s="79"/>
      <c r="O319" s="36">
        <v>1296</v>
      </c>
      <c r="P319" s="36">
        <v>1296</v>
      </c>
      <c r="Q319" s="94">
        <v>648</v>
      </c>
      <c r="R319" s="94">
        <v>648</v>
      </c>
      <c r="S319" s="36">
        <v>1</v>
      </c>
    </row>
    <row r="320" spans="1:19" s="22" customFormat="1" x14ac:dyDescent="0.25">
      <c r="A320" s="34"/>
      <c r="B320" s="35">
        <v>8906106995054</v>
      </c>
      <c r="C320" s="36" t="s">
        <v>167</v>
      </c>
      <c r="D320" s="36" t="s">
        <v>71</v>
      </c>
      <c r="E320" s="36" t="s">
        <v>176</v>
      </c>
      <c r="F320" s="21" t="str">
        <f t="shared" si="9"/>
        <v>R FOR RABBIT/DIAPER</v>
      </c>
      <c r="G320" s="36" t="s">
        <v>44</v>
      </c>
      <c r="H320" s="31" t="s">
        <v>44</v>
      </c>
      <c r="I320" s="24" t="str">
        <f>C320&amp;"/"&amp;D320&amp;"/"&amp;F320&amp;"/"&amp;H320</f>
        <v>R FOR RABBIT/ACCESSORIES/R FOR RABBIT/DIAPER/NA</v>
      </c>
      <c r="J320" s="36">
        <v>96190090</v>
      </c>
      <c r="K320" s="36" t="s">
        <v>45</v>
      </c>
      <c r="L320" s="36" t="s">
        <v>103</v>
      </c>
      <c r="M320" s="36" t="s">
        <v>47</v>
      </c>
      <c r="N320" s="79"/>
      <c r="O320" s="36">
        <v>495</v>
      </c>
      <c r="P320" s="36">
        <v>495</v>
      </c>
      <c r="Q320" s="94">
        <v>247.5</v>
      </c>
      <c r="R320" s="94">
        <v>247.5</v>
      </c>
      <c r="S320" s="36">
        <v>3</v>
      </c>
    </row>
    <row r="321" spans="1:19" s="22" customFormat="1" x14ac:dyDescent="0.25">
      <c r="A321" s="34"/>
      <c r="B321" s="35">
        <v>8906106995061</v>
      </c>
      <c r="C321" s="36" t="s">
        <v>167</v>
      </c>
      <c r="D321" s="36" t="s">
        <v>71</v>
      </c>
      <c r="E321" s="36" t="s">
        <v>176</v>
      </c>
      <c r="F321" s="21" t="str">
        <f t="shared" si="9"/>
        <v>R FOR RABBIT/DIAPER</v>
      </c>
      <c r="G321" s="36" t="s">
        <v>44</v>
      </c>
      <c r="H321" s="31" t="s">
        <v>44</v>
      </c>
      <c r="I321" s="24" t="str">
        <f>C321&amp;"/"&amp;D321&amp;"/"&amp;F321&amp;"/"&amp;H321</f>
        <v>R FOR RABBIT/ACCESSORIES/R FOR RABBIT/DIAPER/NA</v>
      </c>
      <c r="J321" s="36">
        <v>96190090</v>
      </c>
      <c r="K321" s="36" t="s">
        <v>45</v>
      </c>
      <c r="L321" s="36" t="s">
        <v>103</v>
      </c>
      <c r="M321" s="36" t="s">
        <v>47</v>
      </c>
      <c r="N321" s="79"/>
      <c r="O321" s="36">
        <v>693</v>
      </c>
      <c r="P321" s="36">
        <v>693</v>
      </c>
      <c r="Q321" s="94">
        <v>346.5</v>
      </c>
      <c r="R321" s="94">
        <v>346.5</v>
      </c>
      <c r="S321" s="36">
        <v>2</v>
      </c>
    </row>
    <row r="322" spans="1:19" s="22" customFormat="1" x14ac:dyDescent="0.25">
      <c r="A322" s="34"/>
      <c r="B322" s="35">
        <v>8906106995085</v>
      </c>
      <c r="C322" s="36" t="s">
        <v>167</v>
      </c>
      <c r="D322" s="36" t="s">
        <v>71</v>
      </c>
      <c r="E322" s="36" t="s">
        <v>176</v>
      </c>
      <c r="F322" s="21" t="str">
        <f t="shared" si="9"/>
        <v>R FOR RABBIT/DIAPER</v>
      </c>
      <c r="G322" s="36" t="s">
        <v>44</v>
      </c>
      <c r="H322" s="31" t="s">
        <v>44</v>
      </c>
      <c r="I322" s="24" t="str">
        <f>C322&amp;"/"&amp;D322&amp;"/"&amp;F322&amp;"/"&amp;H322</f>
        <v>R FOR RABBIT/ACCESSORIES/R FOR RABBIT/DIAPER/NA</v>
      </c>
      <c r="J322" s="36">
        <v>96190090</v>
      </c>
      <c r="K322" s="36" t="s">
        <v>45</v>
      </c>
      <c r="L322" s="36" t="s">
        <v>103</v>
      </c>
      <c r="M322" s="36" t="s">
        <v>47</v>
      </c>
      <c r="N322" s="79"/>
      <c r="O322" s="36">
        <v>693</v>
      </c>
      <c r="P322" s="36">
        <v>693</v>
      </c>
      <c r="Q322" s="94">
        <v>346.5</v>
      </c>
      <c r="R322" s="94">
        <v>346.5</v>
      </c>
      <c r="S322" s="36">
        <v>3</v>
      </c>
    </row>
    <row r="323" spans="1:19" s="22" customFormat="1" x14ac:dyDescent="0.25">
      <c r="A323" s="34"/>
      <c r="B323" s="35">
        <v>8906106995108</v>
      </c>
      <c r="C323" s="36" t="s">
        <v>167</v>
      </c>
      <c r="D323" s="36" t="s">
        <v>71</v>
      </c>
      <c r="E323" s="36" t="s">
        <v>176</v>
      </c>
      <c r="F323" s="21" t="str">
        <f t="shared" si="9"/>
        <v>R FOR RABBIT/DIAPER</v>
      </c>
      <c r="G323" s="36" t="s">
        <v>44</v>
      </c>
      <c r="H323" s="31" t="s">
        <v>44</v>
      </c>
      <c r="I323" s="24" t="str">
        <f>C323&amp;"/"&amp;D323&amp;"/"&amp;F323&amp;"/"&amp;H323</f>
        <v>R FOR RABBIT/ACCESSORIES/R FOR RABBIT/DIAPER/NA</v>
      </c>
      <c r="J323" s="36">
        <v>96190090</v>
      </c>
      <c r="K323" s="36" t="s">
        <v>45</v>
      </c>
      <c r="L323" s="36" t="s">
        <v>103</v>
      </c>
      <c r="M323" s="36" t="s">
        <v>47</v>
      </c>
      <c r="N323" s="79"/>
      <c r="O323" s="36">
        <v>693</v>
      </c>
      <c r="P323" s="36">
        <v>693</v>
      </c>
      <c r="Q323" s="94">
        <v>346.5</v>
      </c>
      <c r="R323" s="94">
        <v>346.5</v>
      </c>
      <c r="S323" s="36">
        <v>3</v>
      </c>
    </row>
    <row r="324" spans="1:19" s="22" customFormat="1" x14ac:dyDescent="0.25">
      <c r="A324" s="34"/>
      <c r="B324" s="35">
        <v>8906106995146</v>
      </c>
      <c r="C324" s="36" t="s">
        <v>167</v>
      </c>
      <c r="D324" s="36" t="s">
        <v>71</v>
      </c>
      <c r="E324" s="36" t="s">
        <v>176</v>
      </c>
      <c r="F324" s="21" t="str">
        <f t="shared" si="9"/>
        <v>R FOR RABBIT/DIAPER</v>
      </c>
      <c r="G324" s="36" t="s">
        <v>44</v>
      </c>
      <c r="H324" s="31" t="s">
        <v>44</v>
      </c>
      <c r="I324" s="24" t="str">
        <f>C324&amp;"/"&amp;D324&amp;"/"&amp;F324&amp;"/"&amp;H324</f>
        <v>R FOR RABBIT/ACCESSORIES/R FOR RABBIT/DIAPER/NA</v>
      </c>
      <c r="J324" s="36">
        <v>96190090</v>
      </c>
      <c r="K324" s="36" t="s">
        <v>45</v>
      </c>
      <c r="L324" s="36" t="s">
        <v>103</v>
      </c>
      <c r="M324" s="36" t="s">
        <v>47</v>
      </c>
      <c r="N324" s="79"/>
      <c r="O324" s="36">
        <v>792</v>
      </c>
      <c r="P324" s="36">
        <v>792</v>
      </c>
      <c r="Q324" s="94">
        <v>396</v>
      </c>
      <c r="R324" s="94">
        <v>396</v>
      </c>
      <c r="S324" s="36">
        <v>3</v>
      </c>
    </row>
    <row r="325" spans="1:19" s="22" customFormat="1" x14ac:dyDescent="0.25">
      <c r="A325" s="34"/>
      <c r="B325" s="35">
        <v>8906106996891</v>
      </c>
      <c r="C325" s="36" t="s">
        <v>167</v>
      </c>
      <c r="D325" s="36" t="s">
        <v>71</v>
      </c>
      <c r="E325" s="36" t="s">
        <v>177</v>
      </c>
      <c r="F325" s="21" t="str">
        <f t="shared" si="9"/>
        <v>R FOR RABBIT/TRICYCLE</v>
      </c>
      <c r="G325" s="36" t="s">
        <v>178</v>
      </c>
      <c r="H325" s="31" t="s">
        <v>44</v>
      </c>
      <c r="I325" s="24" t="str">
        <f>C325&amp;"/"&amp;D325&amp;"/"&amp;F325&amp;"/"&amp;H325</f>
        <v>R FOR RABBIT/ACCESSORIES/R FOR RABBIT/TRICYCLE/NA</v>
      </c>
      <c r="J325" s="36">
        <v>95030090</v>
      </c>
      <c r="K325" s="36" t="s">
        <v>45</v>
      </c>
      <c r="L325" s="36" t="s">
        <v>103</v>
      </c>
      <c r="M325" s="36" t="s">
        <v>47</v>
      </c>
      <c r="N325" s="79"/>
      <c r="O325" s="36">
        <v>3996</v>
      </c>
      <c r="P325" s="36">
        <v>3996</v>
      </c>
      <c r="Q325" s="94">
        <v>1998</v>
      </c>
      <c r="R325" s="94">
        <v>1998</v>
      </c>
      <c r="S325" s="36">
        <v>1</v>
      </c>
    </row>
    <row r="326" spans="1:19" s="22" customFormat="1" x14ac:dyDescent="0.25">
      <c r="A326" s="34"/>
      <c r="B326" s="35">
        <v>8906106998024</v>
      </c>
      <c r="C326" s="36" t="s">
        <v>167</v>
      </c>
      <c r="D326" s="36" t="s">
        <v>71</v>
      </c>
      <c r="E326" s="36" t="s">
        <v>179</v>
      </c>
      <c r="F326" s="21" t="str">
        <f t="shared" si="9"/>
        <v>R FOR RABBIT/SAFARI</v>
      </c>
      <c r="G326" s="36" t="s">
        <v>44</v>
      </c>
      <c r="H326" s="31" t="s">
        <v>44</v>
      </c>
      <c r="I326" s="24" t="str">
        <f>C326&amp;"/"&amp;D326&amp;"/"&amp;F326&amp;"/"&amp;H326</f>
        <v>R FOR RABBIT/ACCESSORIES/R FOR RABBIT/SAFARI/NA</v>
      </c>
      <c r="J326" s="36">
        <v>95030090</v>
      </c>
      <c r="K326" s="36" t="s">
        <v>45</v>
      </c>
      <c r="L326" s="36" t="s">
        <v>103</v>
      </c>
      <c r="M326" s="36" t="s">
        <v>47</v>
      </c>
      <c r="N326" s="79"/>
      <c r="O326" s="36">
        <v>1494</v>
      </c>
      <c r="P326" s="36">
        <v>1494</v>
      </c>
      <c r="Q326" s="94">
        <v>747</v>
      </c>
      <c r="R326" s="94">
        <v>747</v>
      </c>
      <c r="S326" s="36">
        <v>1</v>
      </c>
    </row>
    <row r="327" spans="1:19" s="22" customFormat="1" x14ac:dyDescent="0.25">
      <c r="A327" s="34"/>
      <c r="B327" s="35">
        <v>8906106998031</v>
      </c>
      <c r="C327" s="36" t="s">
        <v>167</v>
      </c>
      <c r="D327" s="36" t="s">
        <v>71</v>
      </c>
      <c r="E327" s="36" t="s">
        <v>179</v>
      </c>
      <c r="F327" s="21" t="str">
        <f t="shared" si="9"/>
        <v>R FOR RABBIT/SAFARI</v>
      </c>
      <c r="G327" s="36" t="s">
        <v>44</v>
      </c>
      <c r="H327" s="31" t="s">
        <v>44</v>
      </c>
      <c r="I327" s="24" t="str">
        <f>C327&amp;"/"&amp;D327&amp;"/"&amp;F327&amp;"/"&amp;H327</f>
        <v>R FOR RABBIT/ACCESSORIES/R FOR RABBIT/SAFARI/NA</v>
      </c>
      <c r="J327" s="36">
        <v>95030090</v>
      </c>
      <c r="K327" s="36" t="s">
        <v>45</v>
      </c>
      <c r="L327" s="36" t="s">
        <v>103</v>
      </c>
      <c r="M327" s="36" t="s">
        <v>47</v>
      </c>
      <c r="N327" s="79"/>
      <c r="O327" s="36">
        <v>1494</v>
      </c>
      <c r="P327" s="36">
        <v>1494</v>
      </c>
      <c r="Q327" s="94">
        <v>747</v>
      </c>
      <c r="R327" s="94">
        <v>747</v>
      </c>
      <c r="S327" s="36">
        <v>1</v>
      </c>
    </row>
    <row r="328" spans="1:19" s="22" customFormat="1" x14ac:dyDescent="0.25">
      <c r="A328" s="34"/>
      <c r="B328" s="35">
        <v>8906106998086</v>
      </c>
      <c r="C328" s="36" t="s">
        <v>167</v>
      </c>
      <c r="D328" s="36" t="s">
        <v>71</v>
      </c>
      <c r="E328" s="36" t="s">
        <v>175</v>
      </c>
      <c r="F328" s="21" t="str">
        <f t="shared" si="9"/>
        <v>R FOR RABBIT/BABY BED</v>
      </c>
      <c r="G328" s="36" t="s">
        <v>44</v>
      </c>
      <c r="H328" s="31" t="s">
        <v>44</v>
      </c>
      <c r="I328" s="24" t="str">
        <f>C328&amp;"/"&amp;D328&amp;"/"&amp;F328&amp;"/"&amp;H328</f>
        <v>R FOR RABBIT/ACCESSORIES/R FOR RABBIT/BABY BED/NA</v>
      </c>
      <c r="J328" s="36">
        <v>95030090</v>
      </c>
      <c r="K328" s="36" t="s">
        <v>45</v>
      </c>
      <c r="L328" s="36" t="s">
        <v>103</v>
      </c>
      <c r="M328" s="36" t="s">
        <v>47</v>
      </c>
      <c r="N328" s="79"/>
      <c r="O328" s="36">
        <v>1296</v>
      </c>
      <c r="P328" s="36">
        <v>1296</v>
      </c>
      <c r="Q328" s="94">
        <v>648</v>
      </c>
      <c r="R328" s="94">
        <v>648</v>
      </c>
      <c r="S328" s="36">
        <v>1</v>
      </c>
    </row>
    <row r="329" spans="1:19" s="22" customFormat="1" x14ac:dyDescent="0.25">
      <c r="A329" s="34"/>
      <c r="B329" s="35">
        <v>8906106998154</v>
      </c>
      <c r="C329" s="36" t="s">
        <v>167</v>
      </c>
      <c r="D329" s="36" t="s">
        <v>71</v>
      </c>
      <c r="E329" s="36" t="s">
        <v>180</v>
      </c>
      <c r="F329" s="21" t="str">
        <f t="shared" si="9"/>
        <v>R FOR RABBIT/BABY WALKER</v>
      </c>
      <c r="G329" s="36" t="s">
        <v>181</v>
      </c>
      <c r="H329" s="31" t="s">
        <v>44</v>
      </c>
      <c r="I329" s="24" t="str">
        <f>C329&amp;"/"&amp;D329&amp;"/"&amp;F329&amp;"/"&amp;H329</f>
        <v>R FOR RABBIT/ACCESSORIES/R FOR RABBIT/BABY WALKER/NA</v>
      </c>
      <c r="J329" s="36">
        <v>95030090</v>
      </c>
      <c r="K329" s="36" t="s">
        <v>45</v>
      </c>
      <c r="L329" s="36" t="s">
        <v>103</v>
      </c>
      <c r="M329" s="36" t="s">
        <v>47</v>
      </c>
      <c r="N329" s="79"/>
      <c r="O329" s="36">
        <v>4194</v>
      </c>
      <c r="P329" s="36">
        <v>4194</v>
      </c>
      <c r="Q329" s="94">
        <v>2097</v>
      </c>
      <c r="R329" s="94">
        <v>2097</v>
      </c>
      <c r="S329" s="36">
        <v>1</v>
      </c>
    </row>
    <row r="330" spans="1:19" s="22" customFormat="1" x14ac:dyDescent="0.25">
      <c r="A330" s="34"/>
      <c r="B330" s="35">
        <v>8906106998178</v>
      </c>
      <c r="C330" s="36" t="s">
        <v>167</v>
      </c>
      <c r="D330" s="36" t="s">
        <v>71</v>
      </c>
      <c r="E330" s="36" t="s">
        <v>180</v>
      </c>
      <c r="F330" s="21" t="str">
        <f t="shared" si="9"/>
        <v>R FOR RABBIT/BABY WALKER</v>
      </c>
      <c r="G330" s="36" t="s">
        <v>178</v>
      </c>
      <c r="H330" s="31" t="s">
        <v>44</v>
      </c>
      <c r="I330" s="24" t="str">
        <f>C330&amp;"/"&amp;D330&amp;"/"&amp;F330&amp;"/"&amp;H330</f>
        <v>R FOR RABBIT/ACCESSORIES/R FOR RABBIT/BABY WALKER/NA</v>
      </c>
      <c r="J330" s="36">
        <v>95030090</v>
      </c>
      <c r="K330" s="36" t="s">
        <v>45</v>
      </c>
      <c r="L330" s="36" t="s">
        <v>103</v>
      </c>
      <c r="M330" s="36" t="s">
        <v>47</v>
      </c>
      <c r="N330" s="79"/>
      <c r="O330" s="36">
        <v>4194</v>
      </c>
      <c r="P330" s="36">
        <v>4194</v>
      </c>
      <c r="Q330" s="94">
        <v>2097</v>
      </c>
      <c r="R330" s="94">
        <v>2097</v>
      </c>
      <c r="S330" s="36">
        <v>1</v>
      </c>
    </row>
    <row r="331" spans="1:19" s="22" customFormat="1" x14ac:dyDescent="0.25">
      <c r="A331" s="34"/>
      <c r="B331" s="35">
        <v>8906106998222</v>
      </c>
      <c r="C331" s="36" t="s">
        <v>167</v>
      </c>
      <c r="D331" s="36" t="s">
        <v>71</v>
      </c>
      <c r="E331" s="36" t="s">
        <v>177</v>
      </c>
      <c r="F331" s="21" t="str">
        <f t="shared" si="9"/>
        <v>R FOR RABBIT/TRICYCLE</v>
      </c>
      <c r="G331" s="36" t="s">
        <v>182</v>
      </c>
      <c r="H331" s="31" t="s">
        <v>44</v>
      </c>
      <c r="I331" s="24" t="str">
        <f>C331&amp;"/"&amp;D331&amp;"/"&amp;F331&amp;"/"&amp;H331</f>
        <v>R FOR RABBIT/ACCESSORIES/R FOR RABBIT/TRICYCLE/NA</v>
      </c>
      <c r="J331" s="36">
        <v>95030090</v>
      </c>
      <c r="K331" s="36" t="s">
        <v>45</v>
      </c>
      <c r="L331" s="36" t="s">
        <v>103</v>
      </c>
      <c r="M331" s="36" t="s">
        <v>47</v>
      </c>
      <c r="N331" s="79"/>
      <c r="O331" s="36">
        <v>6599</v>
      </c>
      <c r="P331" s="36">
        <v>6599</v>
      </c>
      <c r="Q331" s="94">
        <v>3299.5</v>
      </c>
      <c r="R331" s="94">
        <v>3299.5</v>
      </c>
      <c r="S331" s="36">
        <v>1</v>
      </c>
    </row>
    <row r="332" spans="1:19" s="22" customFormat="1" x14ac:dyDescent="0.25">
      <c r="A332" s="34"/>
      <c r="B332" s="35">
        <v>8906106998567</v>
      </c>
      <c r="C332" s="36" t="s">
        <v>167</v>
      </c>
      <c r="D332" s="36" t="s">
        <v>71</v>
      </c>
      <c r="E332" s="36" t="s">
        <v>183</v>
      </c>
      <c r="F332" s="21" t="str">
        <f t="shared" si="9"/>
        <v>R FOR RABBIT/CARRY POT</v>
      </c>
      <c r="G332" s="36" t="s">
        <v>171</v>
      </c>
      <c r="H332" s="31" t="s">
        <v>44</v>
      </c>
      <c r="I332" s="24" t="str">
        <f>C332&amp;"/"&amp;D332&amp;"/"&amp;F332&amp;"/"&amp;H332</f>
        <v>R FOR RABBIT/ACCESSORIES/R FOR RABBIT/CARRY POT/NA</v>
      </c>
      <c r="J332" s="36">
        <v>95030090</v>
      </c>
      <c r="K332" s="36" t="s">
        <v>45</v>
      </c>
      <c r="L332" s="36" t="s">
        <v>103</v>
      </c>
      <c r="M332" s="36" t="s">
        <v>47</v>
      </c>
      <c r="N332" s="79"/>
      <c r="O332" s="36">
        <v>3699</v>
      </c>
      <c r="P332" s="36">
        <v>3699</v>
      </c>
      <c r="Q332" s="94">
        <v>1849.5</v>
      </c>
      <c r="R332" s="94">
        <v>1849.5</v>
      </c>
      <c r="S332" s="36">
        <v>1</v>
      </c>
    </row>
    <row r="333" spans="1:19" s="22" customFormat="1" x14ac:dyDescent="0.25">
      <c r="A333" s="34"/>
      <c r="B333" s="35">
        <v>8906106998574</v>
      </c>
      <c r="C333" s="36" t="s">
        <v>167</v>
      </c>
      <c r="D333" s="36" t="s">
        <v>71</v>
      </c>
      <c r="E333" s="36" t="s">
        <v>183</v>
      </c>
      <c r="F333" s="21" t="str">
        <f t="shared" si="9"/>
        <v>R FOR RABBIT/CARRY POT</v>
      </c>
      <c r="G333" s="36" t="s">
        <v>184</v>
      </c>
      <c r="H333" s="31" t="s">
        <v>44</v>
      </c>
      <c r="I333" s="24" t="str">
        <f>C333&amp;"/"&amp;D333&amp;"/"&amp;F333&amp;"/"&amp;H333</f>
        <v>R FOR RABBIT/ACCESSORIES/R FOR RABBIT/CARRY POT/NA</v>
      </c>
      <c r="J333" s="36">
        <v>95030090</v>
      </c>
      <c r="K333" s="36" t="s">
        <v>45</v>
      </c>
      <c r="L333" s="36" t="s">
        <v>103</v>
      </c>
      <c r="M333" s="36" t="s">
        <v>47</v>
      </c>
      <c r="N333" s="79"/>
      <c r="O333" s="36">
        <v>3699</v>
      </c>
      <c r="P333" s="36">
        <v>3699</v>
      </c>
      <c r="Q333" s="94">
        <v>1849.5</v>
      </c>
      <c r="R333" s="94">
        <v>1849.5</v>
      </c>
      <c r="S333" s="36">
        <v>1</v>
      </c>
    </row>
    <row r="334" spans="1:19" s="22" customFormat="1" x14ac:dyDescent="0.25">
      <c r="A334" s="34"/>
      <c r="B334" s="35">
        <v>8906106999045</v>
      </c>
      <c r="C334" s="36" t="s">
        <v>167</v>
      </c>
      <c r="D334" s="36" t="s">
        <v>71</v>
      </c>
      <c r="E334" s="36" t="s">
        <v>185</v>
      </c>
      <c r="F334" s="21" t="str">
        <f t="shared" si="9"/>
        <v>R FOR RABBIT/SWING CAR</v>
      </c>
      <c r="G334" s="36" t="s">
        <v>186</v>
      </c>
      <c r="H334" s="31" t="s">
        <v>44</v>
      </c>
      <c r="I334" s="24" t="str">
        <f>C334&amp;"/"&amp;D334&amp;"/"&amp;F334&amp;"/"&amp;H334</f>
        <v>R FOR RABBIT/ACCESSORIES/R FOR RABBIT/SWING CAR/NA</v>
      </c>
      <c r="J334" s="36">
        <v>95030090</v>
      </c>
      <c r="K334" s="36" t="s">
        <v>45</v>
      </c>
      <c r="L334" s="36" t="s">
        <v>103</v>
      </c>
      <c r="M334" s="36" t="s">
        <v>47</v>
      </c>
      <c r="N334" s="79"/>
      <c r="O334" s="36">
        <v>2493</v>
      </c>
      <c r="P334" s="36">
        <v>2493</v>
      </c>
      <c r="Q334" s="94">
        <v>1246.5</v>
      </c>
      <c r="R334" s="94">
        <v>1246.5</v>
      </c>
      <c r="S334" s="36">
        <v>2</v>
      </c>
    </row>
    <row r="335" spans="1:19" s="22" customFormat="1" x14ac:dyDescent="0.25">
      <c r="A335" s="34"/>
      <c r="B335" s="35">
        <v>8906106999113</v>
      </c>
      <c r="C335" s="36" t="s">
        <v>167</v>
      </c>
      <c r="D335" s="36" t="s">
        <v>71</v>
      </c>
      <c r="E335" s="36" t="s">
        <v>187</v>
      </c>
      <c r="F335" s="21" t="str">
        <f t="shared" si="9"/>
        <v>R FOR RABBIT/SCOOTER</v>
      </c>
      <c r="G335" s="36" t="s">
        <v>186</v>
      </c>
      <c r="H335" s="31" t="s">
        <v>44</v>
      </c>
      <c r="I335" s="24" t="str">
        <f>C335&amp;"/"&amp;D335&amp;"/"&amp;F335&amp;"/"&amp;H335</f>
        <v>R FOR RABBIT/ACCESSORIES/R FOR RABBIT/SCOOTER/NA</v>
      </c>
      <c r="J335" s="36">
        <v>95030090</v>
      </c>
      <c r="K335" s="36" t="s">
        <v>45</v>
      </c>
      <c r="L335" s="36" t="s">
        <v>103</v>
      </c>
      <c r="M335" s="36" t="s">
        <v>47</v>
      </c>
      <c r="N335" s="79"/>
      <c r="O335" s="36">
        <v>2493</v>
      </c>
      <c r="P335" s="36">
        <v>2493</v>
      </c>
      <c r="Q335" s="94">
        <v>1246.5</v>
      </c>
      <c r="R335" s="94">
        <v>1246.5</v>
      </c>
      <c r="S335" s="36">
        <v>1</v>
      </c>
    </row>
    <row r="336" spans="1:19" s="22" customFormat="1" x14ac:dyDescent="0.25">
      <c r="A336" s="34"/>
      <c r="B336" s="35">
        <v>8906106999564</v>
      </c>
      <c r="C336" s="36" t="s">
        <v>167</v>
      </c>
      <c r="D336" s="36" t="s">
        <v>71</v>
      </c>
      <c r="E336" s="36" t="s">
        <v>185</v>
      </c>
      <c r="F336" s="21" t="str">
        <f t="shared" si="9"/>
        <v>R FOR RABBIT/SWING CAR</v>
      </c>
      <c r="G336" s="36" t="s">
        <v>181</v>
      </c>
      <c r="H336" s="31" t="s">
        <v>44</v>
      </c>
      <c r="I336" s="24" t="str">
        <f>C336&amp;"/"&amp;D336&amp;"/"&amp;F336&amp;"/"&amp;H336</f>
        <v>R FOR RABBIT/ACCESSORIES/R FOR RABBIT/SWING CAR/NA</v>
      </c>
      <c r="J336" s="36">
        <v>95030090</v>
      </c>
      <c r="K336" s="36" t="s">
        <v>45</v>
      </c>
      <c r="L336" s="36" t="s">
        <v>103</v>
      </c>
      <c r="M336" s="36" t="s">
        <v>47</v>
      </c>
      <c r="N336" s="79"/>
      <c r="O336" s="36">
        <v>2493</v>
      </c>
      <c r="P336" s="36">
        <v>2493</v>
      </c>
      <c r="Q336" s="94">
        <v>1246.5</v>
      </c>
      <c r="R336" s="94">
        <v>1246.5</v>
      </c>
      <c r="S336" s="36">
        <v>1</v>
      </c>
    </row>
    <row r="337" spans="1:19" s="22" customFormat="1" x14ac:dyDescent="0.25">
      <c r="A337" s="34"/>
      <c r="B337" s="35">
        <v>8906147810033</v>
      </c>
      <c r="C337" s="36" t="s">
        <v>188</v>
      </c>
      <c r="D337" s="36" t="s">
        <v>71</v>
      </c>
      <c r="E337" s="36" t="s">
        <v>189</v>
      </c>
      <c r="F337" s="21" t="str">
        <f t="shared" si="9"/>
        <v>URBAN TOTS/DOCTOR SET</v>
      </c>
      <c r="G337" s="36" t="s">
        <v>44</v>
      </c>
      <c r="H337" s="31" t="s">
        <v>44</v>
      </c>
      <c r="I337" s="24" t="str">
        <f>C337&amp;"/"&amp;D337&amp;"/"&amp;F337&amp;"/"&amp;H337</f>
        <v>URBAN TOTS/ACCESSORIES/URBAN TOTS/DOCTOR SET/NA</v>
      </c>
      <c r="J337" s="36">
        <v>39241010</v>
      </c>
      <c r="K337" s="36" t="s">
        <v>45</v>
      </c>
      <c r="L337" s="36" t="s">
        <v>103</v>
      </c>
      <c r="M337" s="36" t="s">
        <v>47</v>
      </c>
      <c r="N337" s="79"/>
      <c r="O337" s="36">
        <v>1999</v>
      </c>
      <c r="P337" s="36">
        <v>1999</v>
      </c>
      <c r="Q337" s="94">
        <v>999.5</v>
      </c>
      <c r="R337" s="94">
        <v>999.5</v>
      </c>
      <c r="S337" s="36">
        <v>1</v>
      </c>
    </row>
    <row r="338" spans="1:19" s="22" customFormat="1" x14ac:dyDescent="0.25">
      <c r="A338" s="34"/>
      <c r="B338" s="35">
        <v>9010491735009</v>
      </c>
      <c r="C338" s="36" t="s">
        <v>146</v>
      </c>
      <c r="D338" s="36" t="s">
        <v>71</v>
      </c>
      <c r="E338" s="36" t="s">
        <v>144</v>
      </c>
      <c r="F338" s="21" t="str">
        <f t="shared" si="9"/>
        <v>PEPPA PIG/TEA SET</v>
      </c>
      <c r="G338" s="36" t="s">
        <v>44</v>
      </c>
      <c r="H338" s="31" t="s">
        <v>44</v>
      </c>
      <c r="I338" s="24" t="str">
        <f>C338&amp;"/"&amp;D338&amp;"/"&amp;F338&amp;"/"&amp;H338</f>
        <v>PEPPA PIG/ACCESSORIES/PEPPA PIG/TEA SET/NA</v>
      </c>
      <c r="J338" s="36">
        <v>95030030</v>
      </c>
      <c r="K338" s="36" t="s">
        <v>45</v>
      </c>
      <c r="L338" s="36" t="s">
        <v>103</v>
      </c>
      <c r="M338" s="36" t="s">
        <v>47</v>
      </c>
      <c r="N338" s="79"/>
      <c r="O338" s="36">
        <v>1299</v>
      </c>
      <c r="P338" s="36">
        <v>1299</v>
      </c>
      <c r="Q338" s="94">
        <v>649.5</v>
      </c>
      <c r="R338" s="94">
        <v>649.5</v>
      </c>
      <c r="S338" s="36">
        <v>1</v>
      </c>
    </row>
    <row r="339" spans="1:19" s="22" customFormat="1" x14ac:dyDescent="0.25">
      <c r="A339" s="34"/>
      <c r="B339" s="20"/>
      <c r="F339" s="20"/>
      <c r="H339" s="20"/>
      <c r="N339" s="76"/>
      <c r="Q339" s="90"/>
      <c r="R339" s="90"/>
    </row>
    <row r="340" spans="1:19" s="22" customFormat="1" x14ac:dyDescent="0.25">
      <c r="A340" s="20" t="s">
        <v>10</v>
      </c>
      <c r="B340" s="25">
        <v>10001318</v>
      </c>
      <c r="C340" s="36" t="s">
        <v>40</v>
      </c>
      <c r="D340" s="36" t="s">
        <v>41</v>
      </c>
      <c r="E340" s="31">
        <v>650543</v>
      </c>
      <c r="F340" s="21" t="str">
        <f t="shared" si="9"/>
        <v>MINIKIDZZ/650543</v>
      </c>
      <c r="G340" s="36" t="s">
        <v>43</v>
      </c>
      <c r="H340" s="31" t="s">
        <v>44</v>
      </c>
      <c r="I340" s="37" t="str">
        <f>C340&amp;"/"&amp;E340&amp;""</f>
        <v>MINIKIDZZ/650543</v>
      </c>
      <c r="J340" s="36">
        <v>9503</v>
      </c>
      <c r="K340" s="36" t="s">
        <v>45</v>
      </c>
      <c r="L340" s="36" t="s">
        <v>23</v>
      </c>
      <c r="M340" s="36" t="s">
        <v>47</v>
      </c>
      <c r="N340" s="79">
        <v>0.12</v>
      </c>
      <c r="O340" s="36">
        <v>1999</v>
      </c>
      <c r="P340" s="36">
        <v>1999</v>
      </c>
      <c r="Q340" s="94">
        <v>999.5</v>
      </c>
      <c r="R340" s="94">
        <v>999.5</v>
      </c>
      <c r="S340" s="36">
        <v>1</v>
      </c>
    </row>
    <row r="341" spans="1:19" s="22" customFormat="1" x14ac:dyDescent="0.25">
      <c r="A341" s="20" t="s">
        <v>95</v>
      </c>
      <c r="B341" s="25">
        <v>10001319</v>
      </c>
      <c r="C341" s="36" t="s">
        <v>40</v>
      </c>
      <c r="D341" s="36" t="s">
        <v>41</v>
      </c>
      <c r="E341" s="31" t="s">
        <v>191</v>
      </c>
      <c r="F341" s="21" t="str">
        <f t="shared" si="9"/>
        <v>MINIKIDZZ/650550P</v>
      </c>
      <c r="G341" s="36" t="s">
        <v>43</v>
      </c>
      <c r="H341" s="31" t="s">
        <v>44</v>
      </c>
      <c r="I341" s="37" t="str">
        <f>C341&amp;"/"&amp;E341&amp;""</f>
        <v>MINIKIDZZ/650550P</v>
      </c>
      <c r="J341" s="36">
        <v>9503</v>
      </c>
      <c r="K341" s="36" t="s">
        <v>45</v>
      </c>
      <c r="L341" s="36" t="s">
        <v>23</v>
      </c>
      <c r="M341" s="36" t="s">
        <v>47</v>
      </c>
      <c r="N341" s="79">
        <v>0.12</v>
      </c>
      <c r="O341" s="36">
        <v>1999</v>
      </c>
      <c r="P341" s="36">
        <v>1999</v>
      </c>
      <c r="Q341" s="94">
        <v>999.5</v>
      </c>
      <c r="R341" s="94">
        <v>999.5</v>
      </c>
      <c r="S341" s="36">
        <v>1</v>
      </c>
    </row>
    <row r="342" spans="1:19" s="22" customFormat="1" x14ac:dyDescent="0.25">
      <c r="A342" s="20"/>
      <c r="B342" s="25">
        <v>10001320</v>
      </c>
      <c r="C342" s="36" t="s">
        <v>40</v>
      </c>
      <c r="D342" s="36" t="s">
        <v>41</v>
      </c>
      <c r="E342" s="31" t="s">
        <v>192</v>
      </c>
      <c r="F342" s="21" t="str">
        <f t="shared" si="9"/>
        <v>MINIKIDZZ/650567P</v>
      </c>
      <c r="G342" s="36" t="s">
        <v>43</v>
      </c>
      <c r="H342" s="31" t="s">
        <v>44</v>
      </c>
      <c r="I342" s="37" t="str">
        <f>C342&amp;"/"&amp;E342&amp;""</f>
        <v>MINIKIDZZ/650567P</v>
      </c>
      <c r="J342" s="36">
        <v>9503</v>
      </c>
      <c r="K342" s="36" t="s">
        <v>45</v>
      </c>
      <c r="L342" s="36" t="s">
        <v>23</v>
      </c>
      <c r="M342" s="36" t="s">
        <v>47</v>
      </c>
      <c r="N342" s="79">
        <v>0.12</v>
      </c>
      <c r="O342" s="36">
        <v>1999</v>
      </c>
      <c r="P342" s="36">
        <v>1999</v>
      </c>
      <c r="Q342" s="94">
        <v>999.5</v>
      </c>
      <c r="R342" s="94">
        <v>999.5</v>
      </c>
      <c r="S342" s="36">
        <v>1</v>
      </c>
    </row>
    <row r="343" spans="1:19" s="22" customFormat="1" x14ac:dyDescent="0.25">
      <c r="A343" s="20" t="s">
        <v>39</v>
      </c>
      <c r="B343" s="25">
        <v>10001321</v>
      </c>
      <c r="C343" s="36" t="s">
        <v>40</v>
      </c>
      <c r="D343" s="36" t="s">
        <v>41</v>
      </c>
      <c r="E343" s="31" t="s">
        <v>193</v>
      </c>
      <c r="F343" s="21" t="str">
        <f t="shared" si="9"/>
        <v>MINIKIDZZ/AA</v>
      </c>
      <c r="G343" s="36" t="s">
        <v>43</v>
      </c>
      <c r="H343" s="31" t="s">
        <v>44</v>
      </c>
      <c r="I343" s="37" t="str">
        <f>C343&amp;"/"&amp;E343&amp;""</f>
        <v>MINIKIDZZ/AA</v>
      </c>
      <c r="J343" s="36">
        <v>9503</v>
      </c>
      <c r="K343" s="36" t="s">
        <v>45</v>
      </c>
      <c r="L343" s="36" t="s">
        <v>23</v>
      </c>
      <c r="M343" s="36" t="s">
        <v>47</v>
      </c>
      <c r="N343" s="79">
        <v>0.12</v>
      </c>
      <c r="O343" s="36">
        <v>399</v>
      </c>
      <c r="P343" s="36">
        <v>399</v>
      </c>
      <c r="Q343" s="94">
        <v>199.5</v>
      </c>
      <c r="R343" s="94">
        <v>199.5</v>
      </c>
      <c r="S343" s="36">
        <v>1</v>
      </c>
    </row>
    <row r="344" spans="1:19" s="22" customFormat="1" x14ac:dyDescent="0.25">
      <c r="A344" s="20" t="s">
        <v>96</v>
      </c>
      <c r="B344" s="25">
        <v>10001322</v>
      </c>
      <c r="C344" s="36" t="s">
        <v>40</v>
      </c>
      <c r="D344" s="36" t="s">
        <v>41</v>
      </c>
      <c r="E344" s="31" t="s">
        <v>194</v>
      </c>
      <c r="F344" s="21" t="str">
        <f t="shared" si="9"/>
        <v>MINIKIDZZ/AE</v>
      </c>
      <c r="G344" s="36" t="s">
        <v>43</v>
      </c>
      <c r="H344" s="31" t="s">
        <v>44</v>
      </c>
      <c r="I344" s="37" t="str">
        <f>C344&amp;"/"&amp;E344&amp;""</f>
        <v>MINIKIDZZ/AE</v>
      </c>
      <c r="J344" s="36">
        <v>9503</v>
      </c>
      <c r="K344" s="36" t="s">
        <v>45</v>
      </c>
      <c r="L344" s="36" t="s">
        <v>23</v>
      </c>
      <c r="M344" s="36" t="s">
        <v>47</v>
      </c>
      <c r="N344" s="79">
        <v>0.12</v>
      </c>
      <c r="O344" s="36">
        <v>399</v>
      </c>
      <c r="P344" s="36">
        <v>399</v>
      </c>
      <c r="Q344" s="94">
        <v>199.5</v>
      </c>
      <c r="R344" s="94">
        <v>199.5</v>
      </c>
      <c r="S344" s="36">
        <v>3</v>
      </c>
    </row>
    <row r="345" spans="1:19" s="22" customFormat="1" x14ac:dyDescent="0.25">
      <c r="A345" s="20"/>
      <c r="B345" s="25">
        <v>10001323</v>
      </c>
      <c r="C345" s="36" t="s">
        <v>40</v>
      </c>
      <c r="D345" s="36" t="s">
        <v>41</v>
      </c>
      <c r="E345" s="31" t="s">
        <v>195</v>
      </c>
      <c r="F345" s="21" t="str">
        <f t="shared" si="9"/>
        <v>MINIKIDZZ/CA</v>
      </c>
      <c r="G345" s="36" t="s">
        <v>43</v>
      </c>
      <c r="H345" s="31" t="s">
        <v>44</v>
      </c>
      <c r="I345" s="37" t="str">
        <f>C345&amp;"/"&amp;E345&amp;""</f>
        <v>MINIKIDZZ/CA</v>
      </c>
      <c r="J345" s="36">
        <v>9503</v>
      </c>
      <c r="K345" s="36" t="s">
        <v>45</v>
      </c>
      <c r="L345" s="36" t="s">
        <v>23</v>
      </c>
      <c r="M345" s="36" t="s">
        <v>47</v>
      </c>
      <c r="N345" s="79">
        <v>0.12</v>
      </c>
      <c r="O345" s="36">
        <v>399</v>
      </c>
      <c r="P345" s="36">
        <v>399</v>
      </c>
      <c r="Q345" s="94">
        <v>199.5</v>
      </c>
      <c r="R345" s="94">
        <v>199.5</v>
      </c>
      <c r="S345" s="36">
        <v>18</v>
      </c>
    </row>
    <row r="346" spans="1:19" s="22" customFormat="1" x14ac:dyDescent="0.25">
      <c r="A346" s="20" t="s">
        <v>243</v>
      </c>
      <c r="B346" s="25">
        <v>10001324</v>
      </c>
      <c r="C346" s="36" t="s">
        <v>40</v>
      </c>
      <c r="D346" s="36" t="s">
        <v>41</v>
      </c>
      <c r="E346" s="31" t="s">
        <v>196</v>
      </c>
      <c r="F346" s="21" t="str">
        <f t="shared" si="9"/>
        <v>MINIKIDZZ/CAZ</v>
      </c>
      <c r="G346" s="36" t="s">
        <v>43</v>
      </c>
      <c r="H346" s="31" t="s">
        <v>44</v>
      </c>
      <c r="I346" s="37" t="str">
        <f>C346&amp;"/"&amp;E346&amp;""</f>
        <v>MINIKIDZZ/CAZ</v>
      </c>
      <c r="J346" s="36">
        <v>9503</v>
      </c>
      <c r="K346" s="36" t="s">
        <v>45</v>
      </c>
      <c r="L346" s="36" t="s">
        <v>23</v>
      </c>
      <c r="M346" s="36" t="s">
        <v>47</v>
      </c>
      <c r="N346" s="79">
        <v>0.12</v>
      </c>
      <c r="O346" s="36">
        <v>1999</v>
      </c>
      <c r="P346" s="36">
        <v>1999</v>
      </c>
      <c r="Q346" s="94">
        <v>999.5</v>
      </c>
      <c r="R346" s="94">
        <v>999.5</v>
      </c>
      <c r="S346" s="36">
        <v>3</v>
      </c>
    </row>
    <row r="347" spans="1:19" s="22" customFormat="1" x14ac:dyDescent="0.25">
      <c r="A347" s="20" t="s">
        <v>244</v>
      </c>
      <c r="B347" s="25">
        <v>10001325</v>
      </c>
      <c r="C347" s="36" t="s">
        <v>40</v>
      </c>
      <c r="D347" s="36" t="s">
        <v>41</v>
      </c>
      <c r="E347" s="31" t="s">
        <v>197</v>
      </c>
      <c r="F347" s="21" t="str">
        <f t="shared" si="9"/>
        <v>MINIKIDZZ/CE</v>
      </c>
      <c r="G347" s="36" t="s">
        <v>43</v>
      </c>
      <c r="H347" s="31" t="s">
        <v>44</v>
      </c>
      <c r="I347" s="37" t="str">
        <f>C347&amp;"/"&amp;E347&amp;""</f>
        <v>MINIKIDZZ/CE</v>
      </c>
      <c r="J347" s="36">
        <v>9503</v>
      </c>
      <c r="K347" s="36" t="s">
        <v>45</v>
      </c>
      <c r="L347" s="36" t="s">
        <v>23</v>
      </c>
      <c r="M347" s="36" t="s">
        <v>47</v>
      </c>
      <c r="N347" s="79">
        <v>0.12</v>
      </c>
      <c r="O347" s="36">
        <v>199</v>
      </c>
      <c r="P347" s="36">
        <v>199</v>
      </c>
      <c r="Q347" s="94">
        <v>99.5</v>
      </c>
      <c r="R347" s="94">
        <v>99.5</v>
      </c>
      <c r="S347" s="36">
        <v>9</v>
      </c>
    </row>
    <row r="348" spans="1:19" s="22" customFormat="1" x14ac:dyDescent="0.25">
      <c r="A348" s="20"/>
      <c r="B348" s="25">
        <v>10001326</v>
      </c>
      <c r="C348" s="36" t="s">
        <v>40</v>
      </c>
      <c r="D348" s="36" t="s">
        <v>41</v>
      </c>
      <c r="E348" s="31" t="s">
        <v>198</v>
      </c>
      <c r="F348" s="21" t="str">
        <f t="shared" si="9"/>
        <v>MINIKIDZZ/CSK</v>
      </c>
      <c r="G348" s="36" t="s">
        <v>43</v>
      </c>
      <c r="H348" s="31" t="s">
        <v>44</v>
      </c>
      <c r="I348" s="37" t="str">
        <f>C348&amp;"/"&amp;E348&amp;""</f>
        <v>MINIKIDZZ/CSK</v>
      </c>
      <c r="J348" s="36">
        <v>9503</v>
      </c>
      <c r="K348" s="36" t="s">
        <v>45</v>
      </c>
      <c r="L348" s="36" t="s">
        <v>23</v>
      </c>
      <c r="M348" s="36" t="s">
        <v>47</v>
      </c>
      <c r="N348" s="79">
        <v>0.12</v>
      </c>
      <c r="O348" s="36">
        <v>130</v>
      </c>
      <c r="P348" s="36">
        <v>130</v>
      </c>
      <c r="Q348" s="94">
        <v>65</v>
      </c>
      <c r="R348" s="94">
        <v>65</v>
      </c>
      <c r="S348" s="36">
        <v>3</v>
      </c>
    </row>
    <row r="349" spans="1:19" s="22" customFormat="1" x14ac:dyDescent="0.25">
      <c r="A349" s="20"/>
      <c r="B349" s="25">
        <v>10001327</v>
      </c>
      <c r="C349" s="36" t="s">
        <v>40</v>
      </c>
      <c r="D349" s="36" t="s">
        <v>41</v>
      </c>
      <c r="E349" s="31" t="s">
        <v>199</v>
      </c>
      <c r="F349" s="21" t="str">
        <f t="shared" si="9"/>
        <v>MINIKIDZZ/DA</v>
      </c>
      <c r="G349" s="36" t="s">
        <v>43</v>
      </c>
      <c r="H349" s="31" t="s">
        <v>44</v>
      </c>
      <c r="I349" s="37" t="str">
        <f>C349&amp;"/"&amp;E349&amp;""</f>
        <v>MINIKIDZZ/DA</v>
      </c>
      <c r="J349" s="36">
        <v>9503</v>
      </c>
      <c r="K349" s="36" t="s">
        <v>45</v>
      </c>
      <c r="L349" s="36" t="s">
        <v>23</v>
      </c>
      <c r="M349" s="36" t="s">
        <v>47</v>
      </c>
      <c r="N349" s="79">
        <v>0.12</v>
      </c>
      <c r="O349" s="36">
        <v>149</v>
      </c>
      <c r="P349" s="36">
        <v>149</v>
      </c>
      <c r="Q349" s="94">
        <v>74.5</v>
      </c>
      <c r="R349" s="94">
        <v>74.5</v>
      </c>
      <c r="S349" s="36">
        <v>10</v>
      </c>
    </row>
    <row r="350" spans="1:19" s="22" customFormat="1" x14ac:dyDescent="0.25">
      <c r="A350" s="20"/>
      <c r="B350" s="25">
        <v>10001328</v>
      </c>
      <c r="C350" s="36" t="s">
        <v>40</v>
      </c>
      <c r="D350" s="36" t="s">
        <v>41</v>
      </c>
      <c r="E350" s="31" t="s">
        <v>200</v>
      </c>
      <c r="F350" s="21" t="str">
        <f t="shared" si="9"/>
        <v>MINIKIDZZ/DAH</v>
      </c>
      <c r="G350" s="36" t="s">
        <v>43</v>
      </c>
      <c r="H350" s="31" t="s">
        <v>44</v>
      </c>
      <c r="I350" s="37" t="str">
        <f>C350&amp;"/"&amp;E350&amp;""</f>
        <v>MINIKIDZZ/DAH</v>
      </c>
      <c r="J350" s="36">
        <v>9503</v>
      </c>
      <c r="K350" s="36" t="s">
        <v>45</v>
      </c>
      <c r="L350" s="36" t="s">
        <v>23</v>
      </c>
      <c r="M350" s="36" t="s">
        <v>47</v>
      </c>
      <c r="N350" s="79">
        <v>0.12</v>
      </c>
      <c r="O350" s="36">
        <v>1199</v>
      </c>
      <c r="P350" s="36">
        <v>1199</v>
      </c>
      <c r="Q350" s="94">
        <v>599.5</v>
      </c>
      <c r="R350" s="94">
        <v>599.5</v>
      </c>
      <c r="S350" s="36">
        <v>1</v>
      </c>
    </row>
    <row r="351" spans="1:19" s="22" customFormat="1" x14ac:dyDescent="0.25">
      <c r="A351" s="20"/>
      <c r="B351" s="25">
        <v>10001329</v>
      </c>
      <c r="C351" s="36" t="s">
        <v>40</v>
      </c>
      <c r="D351" s="36" t="s">
        <v>41</v>
      </c>
      <c r="E351" s="31" t="s">
        <v>201</v>
      </c>
      <c r="F351" s="21" t="str">
        <f t="shared" si="9"/>
        <v>MINIKIDZZ/DC</v>
      </c>
      <c r="G351" s="36" t="s">
        <v>43</v>
      </c>
      <c r="H351" s="31" t="s">
        <v>44</v>
      </c>
      <c r="I351" s="37" t="str">
        <f>C351&amp;"/"&amp;E351&amp;""</f>
        <v>MINIKIDZZ/DC</v>
      </c>
      <c r="J351" s="36">
        <v>9503</v>
      </c>
      <c r="K351" s="36" t="s">
        <v>45</v>
      </c>
      <c r="L351" s="36" t="s">
        <v>23</v>
      </c>
      <c r="M351" s="36" t="s">
        <v>47</v>
      </c>
      <c r="N351" s="79">
        <v>0.12</v>
      </c>
      <c r="O351" s="36">
        <v>179</v>
      </c>
      <c r="P351" s="36">
        <v>179</v>
      </c>
      <c r="Q351" s="94">
        <v>89.5</v>
      </c>
      <c r="R351" s="94">
        <v>89.5</v>
      </c>
      <c r="S351" s="36">
        <v>23</v>
      </c>
    </row>
    <row r="352" spans="1:19" s="22" customFormat="1" x14ac:dyDescent="0.25">
      <c r="A352" s="20"/>
      <c r="B352" s="25">
        <v>10001330</v>
      </c>
      <c r="C352" s="36" t="s">
        <v>40</v>
      </c>
      <c r="D352" s="36" t="s">
        <v>41</v>
      </c>
      <c r="E352" s="31" t="s">
        <v>202</v>
      </c>
      <c r="F352" s="21" t="str">
        <f t="shared" si="9"/>
        <v>MINIKIDZZ/DCZ</v>
      </c>
      <c r="G352" s="36" t="s">
        <v>43</v>
      </c>
      <c r="H352" s="31" t="s">
        <v>44</v>
      </c>
      <c r="I352" s="37" t="str">
        <f>C352&amp;"/"&amp;E352&amp;""</f>
        <v>MINIKIDZZ/DCZ</v>
      </c>
      <c r="J352" s="36">
        <v>9503</v>
      </c>
      <c r="K352" s="36" t="s">
        <v>45</v>
      </c>
      <c r="L352" s="36" t="s">
        <v>23</v>
      </c>
      <c r="M352" s="36" t="s">
        <v>47</v>
      </c>
      <c r="N352" s="79">
        <v>0.12</v>
      </c>
      <c r="O352" s="36">
        <v>99</v>
      </c>
      <c r="P352" s="36">
        <v>99</v>
      </c>
      <c r="Q352" s="94">
        <v>49.5</v>
      </c>
      <c r="R352" s="94">
        <v>49.5</v>
      </c>
      <c r="S352" s="36">
        <v>10</v>
      </c>
    </row>
    <row r="353" spans="1:19" s="22" customFormat="1" x14ac:dyDescent="0.25">
      <c r="A353" s="20"/>
      <c r="B353" s="25">
        <v>10001331</v>
      </c>
      <c r="C353" s="36" t="s">
        <v>40</v>
      </c>
      <c r="D353" s="36" t="s">
        <v>41</v>
      </c>
      <c r="E353" s="31" t="s">
        <v>202</v>
      </c>
      <c r="F353" s="21" t="str">
        <f t="shared" si="9"/>
        <v>MINIKIDZZ/DCZ</v>
      </c>
      <c r="G353" s="36" t="s">
        <v>43</v>
      </c>
      <c r="H353" s="31" t="s">
        <v>44</v>
      </c>
      <c r="I353" s="37" t="str">
        <f>C353&amp;"/"&amp;E353&amp;""</f>
        <v>MINIKIDZZ/DCZ</v>
      </c>
      <c r="J353" s="36">
        <v>9503</v>
      </c>
      <c r="K353" s="36" t="s">
        <v>45</v>
      </c>
      <c r="L353" s="36" t="s">
        <v>23</v>
      </c>
      <c r="M353" s="36" t="s">
        <v>47</v>
      </c>
      <c r="N353" s="79">
        <v>0.12</v>
      </c>
      <c r="O353" s="36">
        <v>999</v>
      </c>
      <c r="P353" s="36">
        <v>999</v>
      </c>
      <c r="Q353" s="94">
        <v>499.5</v>
      </c>
      <c r="R353" s="94">
        <v>499.5</v>
      </c>
      <c r="S353" s="36">
        <v>8</v>
      </c>
    </row>
    <row r="354" spans="1:19" s="22" customFormat="1" x14ac:dyDescent="0.25">
      <c r="A354" s="20"/>
      <c r="B354" s="25">
        <v>10001332</v>
      </c>
      <c r="C354" s="36" t="s">
        <v>40</v>
      </c>
      <c r="D354" s="36" t="s">
        <v>41</v>
      </c>
      <c r="E354" s="31" t="s">
        <v>203</v>
      </c>
      <c r="F354" s="21" t="str">
        <f t="shared" si="9"/>
        <v>MINIKIDZZ/DET</v>
      </c>
      <c r="G354" s="36" t="s">
        <v>43</v>
      </c>
      <c r="H354" s="31" t="s">
        <v>44</v>
      </c>
      <c r="I354" s="37" t="str">
        <f>C354&amp;"/"&amp;E354&amp;""</f>
        <v>MINIKIDZZ/DET</v>
      </c>
      <c r="J354" s="36">
        <v>9503</v>
      </c>
      <c r="K354" s="36" t="s">
        <v>45</v>
      </c>
      <c r="L354" s="36" t="s">
        <v>23</v>
      </c>
      <c r="M354" s="36" t="s">
        <v>47</v>
      </c>
      <c r="N354" s="79">
        <v>0.12</v>
      </c>
      <c r="O354" s="36">
        <v>979</v>
      </c>
      <c r="P354" s="36">
        <v>979</v>
      </c>
      <c r="Q354" s="94">
        <v>489.5</v>
      </c>
      <c r="R354" s="94">
        <v>489.5</v>
      </c>
      <c r="S354" s="36">
        <v>5</v>
      </c>
    </row>
    <row r="355" spans="1:19" s="22" customFormat="1" x14ac:dyDescent="0.25">
      <c r="A355" s="20"/>
      <c r="B355" s="25">
        <v>10001333</v>
      </c>
      <c r="C355" s="36" t="s">
        <v>40</v>
      </c>
      <c r="D355" s="36" t="s">
        <v>41</v>
      </c>
      <c r="E355" s="31" t="s">
        <v>204</v>
      </c>
      <c r="F355" s="21" t="str">
        <f t="shared" si="9"/>
        <v>MINIKIDZZ/DHT</v>
      </c>
      <c r="G355" s="36" t="s">
        <v>43</v>
      </c>
      <c r="H355" s="31" t="s">
        <v>44</v>
      </c>
      <c r="I355" s="37" t="str">
        <f>C355&amp;"/"&amp;E355&amp;""</f>
        <v>MINIKIDZZ/DHT</v>
      </c>
      <c r="J355" s="36">
        <v>9503</v>
      </c>
      <c r="K355" s="36" t="s">
        <v>45</v>
      </c>
      <c r="L355" s="36" t="s">
        <v>23</v>
      </c>
      <c r="M355" s="36" t="s">
        <v>47</v>
      </c>
      <c r="N355" s="79">
        <v>0.12</v>
      </c>
      <c r="O355" s="36">
        <v>1499</v>
      </c>
      <c r="P355" s="36">
        <v>1499</v>
      </c>
      <c r="Q355" s="94">
        <v>999.5</v>
      </c>
      <c r="R355" s="94">
        <v>999.5</v>
      </c>
      <c r="S355" s="36">
        <v>1</v>
      </c>
    </row>
    <row r="356" spans="1:19" s="22" customFormat="1" x14ac:dyDescent="0.25">
      <c r="A356" s="20"/>
      <c r="B356" s="25">
        <v>10001334</v>
      </c>
      <c r="C356" s="36" t="s">
        <v>40</v>
      </c>
      <c r="D356" s="36" t="s">
        <v>41</v>
      </c>
      <c r="E356" s="31" t="s">
        <v>205</v>
      </c>
      <c r="F356" s="21" t="str">
        <f t="shared" si="9"/>
        <v>MINIKIDZZ/DPA</v>
      </c>
      <c r="G356" s="36" t="s">
        <v>43</v>
      </c>
      <c r="H356" s="31" t="s">
        <v>44</v>
      </c>
      <c r="I356" s="37" t="str">
        <f>C356&amp;"/"&amp;E356&amp;""</f>
        <v>MINIKIDZZ/DPA</v>
      </c>
      <c r="J356" s="36">
        <v>9503</v>
      </c>
      <c r="K356" s="36" t="s">
        <v>45</v>
      </c>
      <c r="L356" s="36" t="s">
        <v>23</v>
      </c>
      <c r="M356" s="36" t="s">
        <v>47</v>
      </c>
      <c r="N356" s="79">
        <v>0.12</v>
      </c>
      <c r="O356" s="36">
        <v>1099</v>
      </c>
      <c r="P356" s="36">
        <v>1099</v>
      </c>
      <c r="Q356" s="94">
        <v>549.5</v>
      </c>
      <c r="R356" s="94">
        <v>549.5</v>
      </c>
      <c r="S356" s="36">
        <v>1</v>
      </c>
    </row>
    <row r="357" spans="1:19" s="22" customFormat="1" x14ac:dyDescent="0.25">
      <c r="A357" s="20"/>
      <c r="B357" s="25">
        <v>10001335</v>
      </c>
      <c r="C357" s="36" t="s">
        <v>40</v>
      </c>
      <c r="D357" s="36" t="s">
        <v>41</v>
      </c>
      <c r="E357" s="31" t="s">
        <v>206</v>
      </c>
      <c r="F357" s="21" t="str">
        <f t="shared" si="9"/>
        <v>MINIKIDZZ/DZZ</v>
      </c>
      <c r="G357" s="36" t="s">
        <v>43</v>
      </c>
      <c r="H357" s="31" t="s">
        <v>44</v>
      </c>
      <c r="I357" s="37" t="str">
        <f>C357&amp;"/"&amp;E357&amp;""</f>
        <v>MINIKIDZZ/DZZ</v>
      </c>
      <c r="J357" s="36">
        <v>9503</v>
      </c>
      <c r="K357" s="36" t="s">
        <v>45</v>
      </c>
      <c r="L357" s="36" t="s">
        <v>23</v>
      </c>
      <c r="M357" s="36" t="s">
        <v>47</v>
      </c>
      <c r="N357" s="79">
        <v>0.12</v>
      </c>
      <c r="O357" s="36">
        <v>799</v>
      </c>
      <c r="P357" s="36">
        <v>799</v>
      </c>
      <c r="Q357" s="94">
        <v>399.5</v>
      </c>
      <c r="R357" s="94">
        <v>399.5</v>
      </c>
      <c r="S357" s="36">
        <v>6</v>
      </c>
    </row>
    <row r="358" spans="1:19" s="22" customFormat="1" x14ac:dyDescent="0.25">
      <c r="A358" s="20"/>
      <c r="B358" s="25">
        <v>10001336</v>
      </c>
      <c r="C358" s="36" t="s">
        <v>40</v>
      </c>
      <c r="D358" s="36" t="s">
        <v>41</v>
      </c>
      <c r="E358" s="31" t="s">
        <v>207</v>
      </c>
      <c r="F358" s="21" t="str">
        <f t="shared" si="9"/>
        <v>MINIKIDZZ/EDD</v>
      </c>
      <c r="G358" s="36" t="s">
        <v>43</v>
      </c>
      <c r="H358" s="31" t="s">
        <v>44</v>
      </c>
      <c r="I358" s="37" t="str">
        <f>C358&amp;"/"&amp;E358&amp;""</f>
        <v>MINIKIDZZ/EDD</v>
      </c>
      <c r="J358" s="36">
        <v>9503</v>
      </c>
      <c r="K358" s="36" t="s">
        <v>45</v>
      </c>
      <c r="L358" s="36" t="s">
        <v>23</v>
      </c>
      <c r="M358" s="36" t="s">
        <v>47</v>
      </c>
      <c r="N358" s="79">
        <v>0.12</v>
      </c>
      <c r="O358" s="36">
        <v>599</v>
      </c>
      <c r="P358" s="36">
        <v>599</v>
      </c>
      <c r="Q358" s="94">
        <v>299.5</v>
      </c>
      <c r="R358" s="94">
        <v>299.5</v>
      </c>
      <c r="S358" s="36">
        <v>4</v>
      </c>
    </row>
    <row r="359" spans="1:19" s="22" customFormat="1" ht="12" customHeight="1" x14ac:dyDescent="0.25">
      <c r="A359" s="20"/>
      <c r="B359" s="25">
        <v>10001337</v>
      </c>
      <c r="C359" s="36" t="s">
        <v>40</v>
      </c>
      <c r="D359" s="36" t="s">
        <v>41</v>
      </c>
      <c r="E359" s="31" t="s">
        <v>208</v>
      </c>
      <c r="F359" s="21" t="str">
        <f t="shared" si="9"/>
        <v>MINIKIDZZ/EDE</v>
      </c>
      <c r="G359" s="36" t="s">
        <v>43</v>
      </c>
      <c r="H359" s="31" t="s">
        <v>44</v>
      </c>
      <c r="I359" s="37" t="str">
        <f>C359&amp;"/"&amp;E359&amp;""</f>
        <v>MINIKIDZZ/EDE</v>
      </c>
      <c r="J359" s="36">
        <v>9503</v>
      </c>
      <c r="K359" s="36" t="s">
        <v>45</v>
      </c>
      <c r="L359" s="36" t="s">
        <v>23</v>
      </c>
      <c r="M359" s="36" t="s">
        <v>47</v>
      </c>
      <c r="N359" s="79">
        <v>0.12</v>
      </c>
      <c r="O359" s="36">
        <v>149</v>
      </c>
      <c r="P359" s="36">
        <v>149</v>
      </c>
      <c r="Q359" s="94">
        <v>74.5</v>
      </c>
      <c r="R359" s="94">
        <v>74.5</v>
      </c>
      <c r="S359" s="36">
        <v>8</v>
      </c>
    </row>
    <row r="360" spans="1:19" s="22" customFormat="1" x14ac:dyDescent="0.25">
      <c r="A360" s="20"/>
      <c r="B360" s="25">
        <v>10001338</v>
      </c>
      <c r="C360" s="36" t="s">
        <v>40</v>
      </c>
      <c r="D360" s="36" t="s">
        <v>41</v>
      </c>
      <c r="E360" s="31" t="s">
        <v>208</v>
      </c>
      <c r="F360" s="21" t="str">
        <f t="shared" si="9"/>
        <v>MINIKIDZZ/EDE</v>
      </c>
      <c r="G360" s="36" t="s">
        <v>43</v>
      </c>
      <c r="H360" s="31" t="s">
        <v>44</v>
      </c>
      <c r="I360" s="37" t="str">
        <f>C360&amp;"/"&amp;E360&amp;""</f>
        <v>MINIKIDZZ/EDE</v>
      </c>
      <c r="J360" s="36">
        <v>9503</v>
      </c>
      <c r="K360" s="36" t="s">
        <v>45</v>
      </c>
      <c r="L360" s="36" t="s">
        <v>23</v>
      </c>
      <c r="M360" s="36" t="s">
        <v>47</v>
      </c>
      <c r="N360" s="79">
        <v>0.12</v>
      </c>
      <c r="O360" s="36">
        <v>199</v>
      </c>
      <c r="P360" s="36">
        <v>199</v>
      </c>
      <c r="Q360" s="94">
        <v>99.5</v>
      </c>
      <c r="R360" s="94">
        <v>99.5</v>
      </c>
      <c r="S360" s="36">
        <v>4</v>
      </c>
    </row>
    <row r="361" spans="1:19" s="22" customFormat="1" x14ac:dyDescent="0.25">
      <c r="A361" s="20"/>
      <c r="B361" s="25">
        <v>10001339</v>
      </c>
      <c r="C361" s="36" t="s">
        <v>40</v>
      </c>
      <c r="D361" s="36" t="s">
        <v>41</v>
      </c>
      <c r="E361" s="31" t="s">
        <v>209</v>
      </c>
      <c r="F361" s="21" t="str">
        <f t="shared" si="9"/>
        <v>MINIKIDZZ/EDZ</v>
      </c>
      <c r="G361" s="36" t="s">
        <v>43</v>
      </c>
      <c r="H361" s="31" t="s">
        <v>44</v>
      </c>
      <c r="I361" s="37" t="str">
        <f>C361&amp;"/"&amp;E361&amp;""</f>
        <v>MINIKIDZZ/EDZ</v>
      </c>
      <c r="J361" s="36">
        <v>9503</v>
      </c>
      <c r="K361" s="36" t="s">
        <v>45</v>
      </c>
      <c r="L361" s="36" t="s">
        <v>23</v>
      </c>
      <c r="M361" s="36" t="s">
        <v>47</v>
      </c>
      <c r="N361" s="79">
        <v>0.12</v>
      </c>
      <c r="O361" s="36">
        <v>99</v>
      </c>
      <c r="P361" s="36">
        <v>99</v>
      </c>
      <c r="Q361" s="94">
        <v>49.5</v>
      </c>
      <c r="R361" s="94">
        <v>49.5</v>
      </c>
      <c r="S361" s="36">
        <v>5</v>
      </c>
    </row>
    <row r="362" spans="1:19" s="22" customFormat="1" x14ac:dyDescent="0.25">
      <c r="A362" s="20"/>
      <c r="B362" s="25">
        <v>10001340</v>
      </c>
      <c r="C362" s="36" t="s">
        <v>40</v>
      </c>
      <c r="D362" s="36" t="s">
        <v>41</v>
      </c>
      <c r="E362" s="31" t="s">
        <v>210</v>
      </c>
      <c r="F362" s="21" t="str">
        <f t="shared" si="9"/>
        <v>MINIKIDZZ/EPH</v>
      </c>
      <c r="G362" s="36" t="s">
        <v>43</v>
      </c>
      <c r="H362" s="31" t="s">
        <v>44</v>
      </c>
      <c r="I362" s="37" t="str">
        <f>C362&amp;"/"&amp;E362&amp;""</f>
        <v>MINIKIDZZ/EPH</v>
      </c>
      <c r="J362" s="36">
        <v>9503</v>
      </c>
      <c r="K362" s="36" t="s">
        <v>45</v>
      </c>
      <c r="L362" s="36" t="s">
        <v>23</v>
      </c>
      <c r="M362" s="36" t="s">
        <v>47</v>
      </c>
      <c r="N362" s="79">
        <v>0.12</v>
      </c>
      <c r="O362" s="36">
        <v>59</v>
      </c>
      <c r="P362" s="36">
        <v>59</v>
      </c>
      <c r="Q362" s="94">
        <v>29.5</v>
      </c>
      <c r="R362" s="94">
        <v>29.5</v>
      </c>
      <c r="S362" s="36">
        <v>12</v>
      </c>
    </row>
    <row r="363" spans="1:19" s="22" customFormat="1" x14ac:dyDescent="0.25">
      <c r="A363" s="20"/>
      <c r="B363" s="25">
        <v>10001341</v>
      </c>
      <c r="C363" s="36" t="s">
        <v>40</v>
      </c>
      <c r="D363" s="36" t="s">
        <v>41</v>
      </c>
      <c r="E363" s="31" t="s">
        <v>211</v>
      </c>
      <c r="F363" s="21" t="str">
        <f t="shared" si="9"/>
        <v>MINIKIDZZ/ETP</v>
      </c>
      <c r="G363" s="36" t="s">
        <v>43</v>
      </c>
      <c r="H363" s="31" t="s">
        <v>44</v>
      </c>
      <c r="I363" s="37" t="str">
        <f>C363&amp;"/"&amp;E363&amp;""</f>
        <v>MINIKIDZZ/ETP</v>
      </c>
      <c r="J363" s="36">
        <v>9503</v>
      </c>
      <c r="K363" s="36" t="s">
        <v>45</v>
      </c>
      <c r="L363" s="36" t="s">
        <v>23</v>
      </c>
      <c r="M363" s="36" t="s">
        <v>47</v>
      </c>
      <c r="N363" s="79">
        <v>0.12</v>
      </c>
      <c r="O363" s="36">
        <v>599</v>
      </c>
      <c r="P363" s="36">
        <v>599</v>
      </c>
      <c r="Q363" s="94">
        <v>299.5</v>
      </c>
      <c r="R363" s="94">
        <v>299.5</v>
      </c>
      <c r="S363" s="36">
        <v>1</v>
      </c>
    </row>
    <row r="364" spans="1:19" s="22" customFormat="1" x14ac:dyDescent="0.25">
      <c r="A364" s="20"/>
      <c r="B364" s="25">
        <v>10001342</v>
      </c>
      <c r="C364" s="36" t="s">
        <v>40</v>
      </c>
      <c r="D364" s="36" t="s">
        <v>41</v>
      </c>
      <c r="E364" s="31" t="s">
        <v>212</v>
      </c>
      <c r="F364" s="21" t="str">
        <f t="shared" si="9"/>
        <v>MINIKIDZZ/EZA</v>
      </c>
      <c r="G364" s="36" t="s">
        <v>43</v>
      </c>
      <c r="H364" s="31" t="s">
        <v>44</v>
      </c>
      <c r="I364" s="37" t="str">
        <f>C364&amp;"/"&amp;E364&amp;""</f>
        <v>MINIKIDZZ/EZA</v>
      </c>
      <c r="J364" s="36">
        <v>9503</v>
      </c>
      <c r="K364" s="36" t="s">
        <v>45</v>
      </c>
      <c r="L364" s="36" t="s">
        <v>23</v>
      </c>
      <c r="M364" s="36" t="s">
        <v>47</v>
      </c>
      <c r="N364" s="79">
        <v>0.12</v>
      </c>
      <c r="O364" s="36">
        <v>499</v>
      </c>
      <c r="P364" s="36">
        <v>499</v>
      </c>
      <c r="Q364" s="94">
        <v>249.5</v>
      </c>
      <c r="R364" s="94">
        <v>249.5</v>
      </c>
      <c r="S364" s="36">
        <v>1</v>
      </c>
    </row>
    <row r="365" spans="1:19" s="22" customFormat="1" x14ac:dyDescent="0.25">
      <c r="A365" s="20"/>
      <c r="B365" s="25">
        <v>10001343</v>
      </c>
      <c r="C365" s="36" t="s">
        <v>40</v>
      </c>
      <c r="D365" s="36" t="s">
        <v>41</v>
      </c>
      <c r="E365" s="31" t="s">
        <v>213</v>
      </c>
      <c r="F365" s="21" t="str">
        <f t="shared" si="9"/>
        <v>MINIKIDZZ/HH</v>
      </c>
      <c r="G365" s="36" t="s">
        <v>43</v>
      </c>
      <c r="H365" s="31" t="s">
        <v>44</v>
      </c>
      <c r="I365" s="37" t="str">
        <f>C365&amp;"/"&amp;E365&amp;""</f>
        <v>MINIKIDZZ/HH</v>
      </c>
      <c r="J365" s="36">
        <v>9503</v>
      </c>
      <c r="K365" s="36" t="s">
        <v>45</v>
      </c>
      <c r="L365" s="36" t="s">
        <v>23</v>
      </c>
      <c r="M365" s="36" t="s">
        <v>47</v>
      </c>
      <c r="N365" s="79">
        <v>0.12</v>
      </c>
      <c r="O365" s="36">
        <v>299</v>
      </c>
      <c r="P365" s="36">
        <v>299</v>
      </c>
      <c r="Q365" s="94">
        <v>149.5</v>
      </c>
      <c r="R365" s="94">
        <v>149.5</v>
      </c>
      <c r="S365" s="36">
        <v>12</v>
      </c>
    </row>
    <row r="366" spans="1:19" s="22" customFormat="1" x14ac:dyDescent="0.25">
      <c r="A366" s="20"/>
      <c r="B366" s="25">
        <v>10001344</v>
      </c>
      <c r="C366" s="36" t="s">
        <v>40</v>
      </c>
      <c r="D366" s="36" t="s">
        <v>41</v>
      </c>
      <c r="E366" s="31" t="s">
        <v>214</v>
      </c>
      <c r="F366" s="21" t="str">
        <f t="shared" si="9"/>
        <v>MINIKIDZZ/HT</v>
      </c>
      <c r="G366" s="36" t="s">
        <v>43</v>
      </c>
      <c r="H366" s="31" t="s">
        <v>44</v>
      </c>
      <c r="I366" s="37" t="str">
        <f>C366&amp;"/"&amp;E366&amp;""</f>
        <v>MINIKIDZZ/HT</v>
      </c>
      <c r="J366" s="36">
        <v>9503</v>
      </c>
      <c r="K366" s="36" t="s">
        <v>45</v>
      </c>
      <c r="L366" s="36" t="s">
        <v>23</v>
      </c>
      <c r="M366" s="36" t="s">
        <v>47</v>
      </c>
      <c r="N366" s="79">
        <v>0.12</v>
      </c>
      <c r="O366" s="36">
        <v>240</v>
      </c>
      <c r="P366" s="36">
        <v>240</v>
      </c>
      <c r="Q366" s="94">
        <v>120</v>
      </c>
      <c r="R366" s="94">
        <v>120</v>
      </c>
      <c r="S366" s="36">
        <v>3</v>
      </c>
    </row>
    <row r="367" spans="1:19" s="22" customFormat="1" x14ac:dyDescent="0.25">
      <c r="A367" s="20"/>
      <c r="B367" s="25">
        <v>10001345</v>
      </c>
      <c r="C367" s="36" t="s">
        <v>40</v>
      </c>
      <c r="D367" s="36" t="s">
        <v>41</v>
      </c>
      <c r="E367" s="31" t="s">
        <v>215</v>
      </c>
      <c r="F367" s="21" t="str">
        <f t="shared" si="9"/>
        <v>MINIKIDZZ/KI35</v>
      </c>
      <c r="G367" s="36" t="s">
        <v>43</v>
      </c>
      <c r="H367" s="31" t="s">
        <v>44</v>
      </c>
      <c r="I367" s="37" t="str">
        <f>C367&amp;"/"&amp;E367&amp;""</f>
        <v>MINIKIDZZ/KI35</v>
      </c>
      <c r="J367" s="36">
        <v>9503</v>
      </c>
      <c r="K367" s="36" t="s">
        <v>45</v>
      </c>
      <c r="L367" s="36" t="s">
        <v>23</v>
      </c>
      <c r="M367" s="36" t="s">
        <v>47</v>
      </c>
      <c r="N367" s="79">
        <v>0.12</v>
      </c>
      <c r="O367" s="36">
        <v>299</v>
      </c>
      <c r="P367" s="36">
        <v>299</v>
      </c>
      <c r="Q367" s="94">
        <v>149.5</v>
      </c>
      <c r="R367" s="94">
        <v>149.5</v>
      </c>
      <c r="S367" s="36">
        <v>2</v>
      </c>
    </row>
    <row r="368" spans="1:19" s="22" customFormat="1" x14ac:dyDescent="0.25">
      <c r="A368" s="20"/>
      <c r="B368" s="25">
        <v>10001346</v>
      </c>
      <c r="C368" s="36" t="s">
        <v>40</v>
      </c>
      <c r="D368" s="36" t="s">
        <v>41</v>
      </c>
      <c r="E368" s="31" t="s">
        <v>216</v>
      </c>
      <c r="F368" s="21" t="str">
        <f t="shared" si="9"/>
        <v>MINIKIDZZ/NH</v>
      </c>
      <c r="G368" s="36" t="s">
        <v>43</v>
      </c>
      <c r="H368" s="31" t="s">
        <v>44</v>
      </c>
      <c r="I368" s="37" t="str">
        <f>C368&amp;"/"&amp;E368&amp;""</f>
        <v>MINIKIDZZ/NH</v>
      </c>
      <c r="J368" s="36">
        <v>9503</v>
      </c>
      <c r="K368" s="36" t="s">
        <v>45</v>
      </c>
      <c r="L368" s="36" t="s">
        <v>23</v>
      </c>
      <c r="M368" s="36" t="s">
        <v>47</v>
      </c>
      <c r="N368" s="79">
        <v>0.12</v>
      </c>
      <c r="O368" s="36">
        <v>199</v>
      </c>
      <c r="P368" s="36">
        <v>199</v>
      </c>
      <c r="Q368" s="94">
        <v>99.5</v>
      </c>
      <c r="R368" s="94">
        <v>99.5</v>
      </c>
      <c r="S368" s="36">
        <v>4</v>
      </c>
    </row>
    <row r="369" spans="1:19" s="22" customFormat="1" x14ac:dyDescent="0.25">
      <c r="A369" s="20"/>
      <c r="B369" s="25">
        <v>10001347</v>
      </c>
      <c r="C369" s="36" t="s">
        <v>40</v>
      </c>
      <c r="D369" s="36" t="s">
        <v>41</v>
      </c>
      <c r="E369" s="31" t="s">
        <v>217</v>
      </c>
      <c r="F369" s="21" t="str">
        <f t="shared" si="9"/>
        <v>MINIKIDZZ/NZ</v>
      </c>
      <c r="G369" s="36" t="s">
        <v>43</v>
      </c>
      <c r="H369" s="31" t="s">
        <v>44</v>
      </c>
      <c r="I369" s="37" t="str">
        <f>C369&amp;"/"&amp;E369&amp;""</f>
        <v>MINIKIDZZ/NZ</v>
      </c>
      <c r="J369" s="36">
        <v>9503</v>
      </c>
      <c r="K369" s="36" t="s">
        <v>45</v>
      </c>
      <c r="L369" s="36" t="s">
        <v>23</v>
      </c>
      <c r="M369" s="36" t="s">
        <v>47</v>
      </c>
      <c r="N369" s="79">
        <v>0.12</v>
      </c>
      <c r="O369" s="36">
        <v>399</v>
      </c>
      <c r="P369" s="36">
        <v>399</v>
      </c>
      <c r="Q369" s="94">
        <v>199.5</v>
      </c>
      <c r="R369" s="94">
        <v>199.5</v>
      </c>
      <c r="S369" s="36">
        <v>6</v>
      </c>
    </row>
    <row r="370" spans="1:19" s="22" customFormat="1" x14ac:dyDescent="0.25">
      <c r="A370" s="20"/>
      <c r="B370" s="25">
        <v>10001348</v>
      </c>
      <c r="C370" s="36" t="s">
        <v>40</v>
      </c>
      <c r="D370" s="36" t="s">
        <v>41</v>
      </c>
      <c r="E370" s="31" t="s">
        <v>218</v>
      </c>
      <c r="F370" s="21" t="str">
        <f t="shared" si="9"/>
        <v>MINIKIDZZ/PE</v>
      </c>
      <c r="G370" s="36" t="s">
        <v>43</v>
      </c>
      <c r="H370" s="31" t="s">
        <v>44</v>
      </c>
      <c r="I370" s="37" t="str">
        <f>C370&amp;"/"&amp;E370&amp;""</f>
        <v>MINIKIDZZ/PE</v>
      </c>
      <c r="J370" s="36">
        <v>9503</v>
      </c>
      <c r="K370" s="36" t="s">
        <v>45</v>
      </c>
      <c r="L370" s="36" t="s">
        <v>23</v>
      </c>
      <c r="M370" s="36" t="s">
        <v>47</v>
      </c>
      <c r="N370" s="79">
        <v>0.12</v>
      </c>
      <c r="O370" s="36">
        <v>199</v>
      </c>
      <c r="P370" s="36">
        <v>199</v>
      </c>
      <c r="Q370" s="94">
        <v>99.5</v>
      </c>
      <c r="R370" s="94">
        <v>99.5</v>
      </c>
      <c r="S370" s="36">
        <v>27</v>
      </c>
    </row>
    <row r="371" spans="1:19" s="22" customFormat="1" x14ac:dyDescent="0.25">
      <c r="A371" s="20"/>
      <c r="B371" s="25">
        <v>10001349</v>
      </c>
      <c r="C371" s="36" t="s">
        <v>40</v>
      </c>
      <c r="D371" s="36" t="s">
        <v>41</v>
      </c>
      <c r="E371" s="31" t="s">
        <v>219</v>
      </c>
      <c r="F371" s="21" t="str">
        <f t="shared" si="9"/>
        <v>MINIKIDZZ/PHP</v>
      </c>
      <c r="G371" s="36" t="s">
        <v>43</v>
      </c>
      <c r="H371" s="31" t="s">
        <v>44</v>
      </c>
      <c r="I371" s="37" t="str">
        <f>C371&amp;"/"&amp;E371&amp;""</f>
        <v>MINIKIDZZ/PHP</v>
      </c>
      <c r="J371" s="36">
        <v>9503</v>
      </c>
      <c r="K371" s="36" t="s">
        <v>45</v>
      </c>
      <c r="L371" s="36" t="s">
        <v>23</v>
      </c>
      <c r="M371" s="36" t="s">
        <v>47</v>
      </c>
      <c r="N371" s="79">
        <v>0.12</v>
      </c>
      <c r="O371" s="36">
        <v>1999</v>
      </c>
      <c r="P371" s="36">
        <v>1999</v>
      </c>
      <c r="Q371" s="94">
        <v>999.5</v>
      </c>
      <c r="R371" s="94">
        <v>999.5</v>
      </c>
      <c r="S371" s="36">
        <v>1</v>
      </c>
    </row>
    <row r="372" spans="1:19" s="22" customFormat="1" x14ac:dyDescent="0.25">
      <c r="A372" s="20"/>
      <c r="B372" s="25">
        <v>10001350</v>
      </c>
      <c r="C372" s="36" t="s">
        <v>40</v>
      </c>
      <c r="D372" s="36" t="s">
        <v>41</v>
      </c>
      <c r="E372" s="31" t="s">
        <v>220</v>
      </c>
      <c r="F372" s="21" t="str">
        <f t="shared" si="9"/>
        <v>MINIKIDZZ/PP</v>
      </c>
      <c r="G372" s="36" t="s">
        <v>43</v>
      </c>
      <c r="H372" s="31" t="s">
        <v>44</v>
      </c>
      <c r="I372" s="37" t="str">
        <f>C372&amp;"/"&amp;E372&amp;""</f>
        <v>MINIKIDZZ/PP</v>
      </c>
      <c r="J372" s="36">
        <v>9503</v>
      </c>
      <c r="K372" s="36" t="s">
        <v>45</v>
      </c>
      <c r="L372" s="36" t="s">
        <v>23</v>
      </c>
      <c r="M372" s="36" t="s">
        <v>47</v>
      </c>
      <c r="N372" s="79">
        <v>0.12</v>
      </c>
      <c r="O372" s="36">
        <v>199</v>
      </c>
      <c r="P372" s="36">
        <v>199</v>
      </c>
      <c r="Q372" s="94">
        <v>99.5</v>
      </c>
      <c r="R372" s="94">
        <v>99.5</v>
      </c>
      <c r="S372" s="36">
        <v>12</v>
      </c>
    </row>
    <row r="373" spans="1:19" s="22" customFormat="1" x14ac:dyDescent="0.25">
      <c r="A373" s="20"/>
      <c r="B373" s="25">
        <v>10001351</v>
      </c>
      <c r="C373" s="36" t="s">
        <v>40</v>
      </c>
      <c r="D373" s="36" t="s">
        <v>41</v>
      </c>
      <c r="E373" s="31" t="s">
        <v>221</v>
      </c>
      <c r="F373" s="21" t="str">
        <f t="shared" si="9"/>
        <v>MINIKIDZZ/PS</v>
      </c>
      <c r="G373" s="36" t="s">
        <v>43</v>
      </c>
      <c r="H373" s="31" t="s">
        <v>44</v>
      </c>
      <c r="I373" s="37" t="str">
        <f>C373&amp;"/"&amp;E373&amp;""</f>
        <v>MINIKIDZZ/PS</v>
      </c>
      <c r="J373" s="36">
        <v>9503</v>
      </c>
      <c r="K373" s="36" t="s">
        <v>45</v>
      </c>
      <c r="L373" s="36" t="s">
        <v>23</v>
      </c>
      <c r="M373" s="36" t="s">
        <v>47</v>
      </c>
      <c r="N373" s="79">
        <v>0.12</v>
      </c>
      <c r="O373" s="36">
        <v>249</v>
      </c>
      <c r="P373" s="36">
        <v>249</v>
      </c>
      <c r="Q373" s="94">
        <v>124.5</v>
      </c>
      <c r="R373" s="94">
        <v>124.5</v>
      </c>
      <c r="S373" s="36">
        <v>11</v>
      </c>
    </row>
    <row r="374" spans="1:19" s="22" customFormat="1" x14ac:dyDescent="0.25">
      <c r="A374" s="20"/>
      <c r="B374" s="25">
        <v>10001352</v>
      </c>
      <c r="C374" s="36" t="s">
        <v>40</v>
      </c>
      <c r="D374" s="36" t="s">
        <v>41</v>
      </c>
      <c r="E374" s="31" t="s">
        <v>222</v>
      </c>
      <c r="F374" s="21" t="str">
        <f t="shared" si="9"/>
        <v>MINIKIDZZ/PT</v>
      </c>
      <c r="G374" s="36" t="s">
        <v>43</v>
      </c>
      <c r="H374" s="31" t="s">
        <v>44</v>
      </c>
      <c r="I374" s="37" t="str">
        <f>C374&amp;"/"&amp;E374&amp;""</f>
        <v>MINIKIDZZ/PT</v>
      </c>
      <c r="J374" s="36">
        <v>9503</v>
      </c>
      <c r="K374" s="36" t="s">
        <v>45</v>
      </c>
      <c r="L374" s="36" t="s">
        <v>23</v>
      </c>
      <c r="M374" s="36" t="s">
        <v>47</v>
      </c>
      <c r="N374" s="79">
        <v>0.12</v>
      </c>
      <c r="O374" s="36">
        <v>199</v>
      </c>
      <c r="P374" s="36">
        <v>199</v>
      </c>
      <c r="Q374" s="94">
        <v>99.5</v>
      </c>
      <c r="R374" s="94">
        <v>99.5</v>
      </c>
      <c r="S374" s="36">
        <v>2</v>
      </c>
    </row>
    <row r="375" spans="1:19" s="22" customFormat="1" x14ac:dyDescent="0.25">
      <c r="A375" s="20"/>
      <c r="B375" s="25">
        <v>10001353</v>
      </c>
      <c r="C375" s="36" t="s">
        <v>40</v>
      </c>
      <c r="D375" s="36" t="s">
        <v>41</v>
      </c>
      <c r="E375" s="31" t="s">
        <v>223</v>
      </c>
      <c r="F375" s="21" t="str">
        <f t="shared" ref="F375:F386" si="10">C375&amp;"/"&amp;E375&amp;""</f>
        <v>MINIKIDZZ/SD</v>
      </c>
      <c r="G375" s="36" t="s">
        <v>43</v>
      </c>
      <c r="H375" s="31" t="s">
        <v>44</v>
      </c>
      <c r="I375" s="37" t="str">
        <f>C375&amp;"/"&amp;E375&amp;""</f>
        <v>MINIKIDZZ/SD</v>
      </c>
      <c r="J375" s="36">
        <v>9503</v>
      </c>
      <c r="K375" s="36" t="s">
        <v>45</v>
      </c>
      <c r="L375" s="36" t="s">
        <v>23</v>
      </c>
      <c r="M375" s="36" t="s">
        <v>47</v>
      </c>
      <c r="N375" s="79">
        <v>0.12</v>
      </c>
      <c r="O375" s="36">
        <v>399</v>
      </c>
      <c r="P375" s="36">
        <v>399</v>
      </c>
      <c r="Q375" s="94">
        <v>199.5</v>
      </c>
      <c r="R375" s="94">
        <v>199.5</v>
      </c>
      <c r="S375" s="36">
        <v>12</v>
      </c>
    </row>
    <row r="376" spans="1:19" s="22" customFormat="1" x14ac:dyDescent="0.25">
      <c r="A376" s="20"/>
      <c r="B376" s="25">
        <v>10001354</v>
      </c>
      <c r="C376" s="36" t="s">
        <v>40</v>
      </c>
      <c r="D376" s="36" t="s">
        <v>41</v>
      </c>
      <c r="E376" s="31" t="s">
        <v>224</v>
      </c>
      <c r="F376" s="21" t="str">
        <f t="shared" si="10"/>
        <v>MINIKIDZZ/SS</v>
      </c>
      <c r="G376" s="36" t="s">
        <v>43</v>
      </c>
      <c r="H376" s="31" t="s">
        <v>44</v>
      </c>
      <c r="I376" s="37" t="str">
        <f>C376&amp;"/"&amp;E376&amp;""</f>
        <v>MINIKIDZZ/SS</v>
      </c>
      <c r="J376" s="36">
        <v>9503</v>
      </c>
      <c r="K376" s="36" t="s">
        <v>45</v>
      </c>
      <c r="L376" s="36" t="s">
        <v>23</v>
      </c>
      <c r="M376" s="36" t="s">
        <v>47</v>
      </c>
      <c r="N376" s="79">
        <v>0.12</v>
      </c>
      <c r="O376" s="36">
        <v>275</v>
      </c>
      <c r="P376" s="36">
        <v>275</v>
      </c>
      <c r="Q376" s="94">
        <v>137.5</v>
      </c>
      <c r="R376" s="94">
        <v>137.5</v>
      </c>
      <c r="S376" s="36">
        <v>3</v>
      </c>
    </row>
    <row r="377" spans="1:19" s="22" customFormat="1" x14ac:dyDescent="0.25">
      <c r="A377" s="20"/>
      <c r="B377" s="25">
        <v>10001355</v>
      </c>
      <c r="C377" s="36" t="s">
        <v>40</v>
      </c>
      <c r="D377" s="36" t="s">
        <v>41</v>
      </c>
      <c r="E377" s="31" t="s">
        <v>225</v>
      </c>
      <c r="F377" s="21" t="str">
        <f t="shared" si="10"/>
        <v>MINIKIDZZ/ST</v>
      </c>
      <c r="G377" s="36" t="s">
        <v>43</v>
      </c>
      <c r="H377" s="31" t="s">
        <v>44</v>
      </c>
      <c r="I377" s="37" t="str">
        <f>C377&amp;"/"&amp;E377&amp;""</f>
        <v>MINIKIDZZ/ST</v>
      </c>
      <c r="J377" s="36">
        <v>9503</v>
      </c>
      <c r="K377" s="36" t="s">
        <v>45</v>
      </c>
      <c r="L377" s="36" t="s">
        <v>23</v>
      </c>
      <c r="M377" s="36" t="s">
        <v>47</v>
      </c>
      <c r="N377" s="79">
        <v>0.12</v>
      </c>
      <c r="O377" s="36">
        <v>449</v>
      </c>
      <c r="P377" s="36">
        <v>449</v>
      </c>
      <c r="Q377" s="94">
        <v>224.5</v>
      </c>
      <c r="R377" s="94">
        <v>224.5</v>
      </c>
      <c r="S377" s="36">
        <v>50</v>
      </c>
    </row>
    <row r="378" spans="1:19" s="22" customFormat="1" x14ac:dyDescent="0.25">
      <c r="A378" s="20"/>
      <c r="B378" s="25">
        <v>10001356</v>
      </c>
      <c r="C378" s="36" t="s">
        <v>40</v>
      </c>
      <c r="D378" s="36" t="s">
        <v>41</v>
      </c>
      <c r="E378" s="31" t="s">
        <v>226</v>
      </c>
      <c r="F378" s="21" t="str">
        <f t="shared" si="10"/>
        <v>MINIKIDZZ/TCH</v>
      </c>
      <c r="G378" s="36" t="s">
        <v>43</v>
      </c>
      <c r="H378" s="31" t="s">
        <v>44</v>
      </c>
      <c r="I378" s="37" t="str">
        <f>C378&amp;"/"&amp;E378&amp;""</f>
        <v>MINIKIDZZ/TCH</v>
      </c>
      <c r="J378" s="36">
        <v>9503</v>
      </c>
      <c r="K378" s="36" t="s">
        <v>45</v>
      </c>
      <c r="L378" s="36" t="s">
        <v>23</v>
      </c>
      <c r="M378" s="36" t="s">
        <v>47</v>
      </c>
      <c r="N378" s="79">
        <v>0.12</v>
      </c>
      <c r="O378" s="36">
        <v>1399</v>
      </c>
      <c r="P378" s="36">
        <v>1399</v>
      </c>
      <c r="Q378" s="94">
        <v>699.5</v>
      </c>
      <c r="R378" s="94">
        <v>699.5</v>
      </c>
      <c r="S378" s="36">
        <v>1</v>
      </c>
    </row>
    <row r="379" spans="1:19" s="22" customFormat="1" x14ac:dyDescent="0.25">
      <c r="A379" s="20"/>
      <c r="B379" s="25">
        <v>10001357</v>
      </c>
      <c r="C379" s="36" t="s">
        <v>40</v>
      </c>
      <c r="D379" s="36" t="s">
        <v>41</v>
      </c>
      <c r="E379" s="31" t="s">
        <v>227</v>
      </c>
      <c r="F379" s="21" t="str">
        <f t="shared" si="10"/>
        <v>MINIKIDZZ/TCP</v>
      </c>
      <c r="G379" s="36" t="s">
        <v>43</v>
      </c>
      <c r="H379" s="31" t="s">
        <v>44</v>
      </c>
      <c r="I379" s="37" t="str">
        <f>C379&amp;"/"&amp;E379&amp;""</f>
        <v>MINIKIDZZ/TCP</v>
      </c>
      <c r="J379" s="36">
        <v>9503</v>
      </c>
      <c r="K379" s="36" t="s">
        <v>45</v>
      </c>
      <c r="L379" s="36" t="s">
        <v>23</v>
      </c>
      <c r="M379" s="36" t="s">
        <v>47</v>
      </c>
      <c r="N379" s="79">
        <v>0.12</v>
      </c>
      <c r="O379" s="36">
        <v>1549</v>
      </c>
      <c r="P379" s="36">
        <v>1549</v>
      </c>
      <c r="Q379" s="94">
        <v>774.5</v>
      </c>
      <c r="R379" s="94">
        <v>774.5</v>
      </c>
      <c r="S379" s="36">
        <v>2</v>
      </c>
    </row>
    <row r="380" spans="1:19" s="22" customFormat="1" x14ac:dyDescent="0.25">
      <c r="A380" s="20"/>
      <c r="B380" s="25">
        <v>10001358</v>
      </c>
      <c r="C380" s="36" t="s">
        <v>40</v>
      </c>
      <c r="D380" s="36" t="s">
        <v>41</v>
      </c>
      <c r="E380" s="31" t="s">
        <v>228</v>
      </c>
      <c r="F380" s="21" t="str">
        <f t="shared" si="10"/>
        <v>MINIKIDZZ/TE</v>
      </c>
      <c r="G380" s="36" t="s">
        <v>43</v>
      </c>
      <c r="H380" s="31" t="s">
        <v>44</v>
      </c>
      <c r="I380" s="37" t="str">
        <f>C380&amp;"/"&amp;E380&amp;""</f>
        <v>MINIKIDZZ/TE</v>
      </c>
      <c r="J380" s="36">
        <v>9503</v>
      </c>
      <c r="K380" s="36" t="s">
        <v>45</v>
      </c>
      <c r="L380" s="36" t="s">
        <v>23</v>
      </c>
      <c r="M380" s="36" t="s">
        <v>47</v>
      </c>
      <c r="N380" s="79">
        <v>0.12</v>
      </c>
      <c r="O380" s="36">
        <v>149</v>
      </c>
      <c r="P380" s="36">
        <v>149</v>
      </c>
      <c r="Q380" s="94">
        <v>74.5</v>
      </c>
      <c r="R380" s="94">
        <v>74.5</v>
      </c>
      <c r="S380" s="36">
        <v>11</v>
      </c>
    </row>
    <row r="381" spans="1:19" s="22" customFormat="1" x14ac:dyDescent="0.25">
      <c r="A381" s="20"/>
      <c r="B381" s="25">
        <v>10001359</v>
      </c>
      <c r="C381" s="36" t="s">
        <v>40</v>
      </c>
      <c r="D381" s="36" t="s">
        <v>41</v>
      </c>
      <c r="E381" s="31" t="s">
        <v>229</v>
      </c>
      <c r="F381" s="21" t="str">
        <f t="shared" si="10"/>
        <v>MINIKIDZZ/TEC</v>
      </c>
      <c r="G381" s="36" t="s">
        <v>43</v>
      </c>
      <c r="H381" s="31" t="s">
        <v>44</v>
      </c>
      <c r="I381" s="37" t="str">
        <f>C381&amp;"/"&amp;E381&amp;""</f>
        <v>MINIKIDZZ/TEC</v>
      </c>
      <c r="J381" s="36">
        <v>9503</v>
      </c>
      <c r="K381" s="36" t="s">
        <v>45</v>
      </c>
      <c r="L381" s="36" t="s">
        <v>23</v>
      </c>
      <c r="M381" s="36" t="s">
        <v>47</v>
      </c>
      <c r="N381" s="79">
        <v>0.12</v>
      </c>
      <c r="O381" s="36">
        <v>2499</v>
      </c>
      <c r="P381" s="36">
        <v>2499</v>
      </c>
      <c r="Q381" s="94">
        <v>1249.5</v>
      </c>
      <c r="R381" s="94">
        <v>1249.5</v>
      </c>
      <c r="S381" s="36">
        <v>1</v>
      </c>
    </row>
    <row r="382" spans="1:19" s="22" customFormat="1" x14ac:dyDescent="0.25">
      <c r="A382" s="20"/>
      <c r="B382" s="25">
        <v>10001360</v>
      </c>
      <c r="C382" s="36" t="s">
        <v>40</v>
      </c>
      <c r="D382" s="36" t="s">
        <v>41</v>
      </c>
      <c r="E382" s="31" t="s">
        <v>230</v>
      </c>
      <c r="F382" s="21" t="str">
        <f t="shared" si="10"/>
        <v>MINIKIDZZ/THT</v>
      </c>
      <c r="G382" s="36" t="s">
        <v>43</v>
      </c>
      <c r="H382" s="31" t="s">
        <v>44</v>
      </c>
      <c r="I382" s="37" t="str">
        <f>C382&amp;"/"&amp;E382&amp;""</f>
        <v>MINIKIDZZ/THT</v>
      </c>
      <c r="J382" s="36">
        <v>9503</v>
      </c>
      <c r="K382" s="36" t="s">
        <v>45</v>
      </c>
      <c r="L382" s="36" t="s">
        <v>23</v>
      </c>
      <c r="M382" s="36" t="s">
        <v>47</v>
      </c>
      <c r="N382" s="79">
        <v>0.12</v>
      </c>
      <c r="O382" s="36">
        <v>1499</v>
      </c>
      <c r="P382" s="36">
        <v>1499</v>
      </c>
      <c r="Q382" s="94">
        <v>749.5</v>
      </c>
      <c r="R382" s="94">
        <v>749.5</v>
      </c>
      <c r="S382" s="36">
        <v>1</v>
      </c>
    </row>
    <row r="383" spans="1:19" s="22" customFormat="1" x14ac:dyDescent="0.25">
      <c r="A383" s="20"/>
      <c r="B383" s="25">
        <v>10001361</v>
      </c>
      <c r="C383" s="36" t="s">
        <v>40</v>
      </c>
      <c r="D383" s="36" t="s">
        <v>41</v>
      </c>
      <c r="E383" s="31" t="s">
        <v>231</v>
      </c>
      <c r="F383" s="21" t="str">
        <f t="shared" si="10"/>
        <v>MINIKIDZZ/TS</v>
      </c>
      <c r="G383" s="36" t="s">
        <v>43</v>
      </c>
      <c r="H383" s="31" t="s">
        <v>44</v>
      </c>
      <c r="I383" s="37" t="str">
        <f>C383&amp;"/"&amp;E383&amp;""</f>
        <v>MINIKIDZZ/TS</v>
      </c>
      <c r="J383" s="36">
        <v>9503</v>
      </c>
      <c r="K383" s="36" t="s">
        <v>45</v>
      </c>
      <c r="L383" s="36" t="s">
        <v>23</v>
      </c>
      <c r="M383" s="36" t="s">
        <v>47</v>
      </c>
      <c r="N383" s="79">
        <v>0.12</v>
      </c>
      <c r="O383" s="36">
        <v>149</v>
      </c>
      <c r="P383" s="36">
        <v>149</v>
      </c>
      <c r="Q383" s="94">
        <v>74.5</v>
      </c>
      <c r="R383" s="94">
        <v>74.5</v>
      </c>
      <c r="S383" s="36">
        <v>3</v>
      </c>
    </row>
    <row r="384" spans="1:19" s="22" customFormat="1" x14ac:dyDescent="0.25">
      <c r="A384" s="20"/>
      <c r="B384" s="25">
        <v>10001362</v>
      </c>
      <c r="C384" s="36" t="s">
        <v>40</v>
      </c>
      <c r="D384" s="36" t="s">
        <v>41</v>
      </c>
      <c r="E384" s="31" t="s">
        <v>232</v>
      </c>
      <c r="F384" s="21" t="str">
        <f t="shared" si="10"/>
        <v>MINIKIDZZ/TT</v>
      </c>
      <c r="G384" s="36" t="s">
        <v>43</v>
      </c>
      <c r="H384" s="31" t="s">
        <v>44</v>
      </c>
      <c r="I384" s="37" t="str">
        <f>C384&amp;"/"&amp;E384&amp;""</f>
        <v>MINIKIDZZ/TT</v>
      </c>
      <c r="J384" s="36">
        <v>9503</v>
      </c>
      <c r="K384" s="36" t="s">
        <v>45</v>
      </c>
      <c r="L384" s="36" t="s">
        <v>23</v>
      </c>
      <c r="M384" s="36" t="s">
        <v>47</v>
      </c>
      <c r="N384" s="79">
        <v>0.12</v>
      </c>
      <c r="O384" s="36">
        <v>149</v>
      </c>
      <c r="P384" s="36">
        <v>149</v>
      </c>
      <c r="Q384" s="94">
        <v>74.5</v>
      </c>
      <c r="R384" s="94">
        <v>74.5</v>
      </c>
      <c r="S384" s="36">
        <v>10</v>
      </c>
    </row>
    <row r="385" spans="1:19" s="22" customFormat="1" x14ac:dyDescent="0.25">
      <c r="A385" s="20"/>
      <c r="B385" s="25">
        <v>10001363</v>
      </c>
      <c r="C385" s="36" t="s">
        <v>40</v>
      </c>
      <c r="D385" s="36" t="s">
        <v>41</v>
      </c>
      <c r="E385" s="31" t="s">
        <v>233</v>
      </c>
      <c r="F385" s="21" t="str">
        <f t="shared" si="10"/>
        <v>MINIKIDZZ/TTH</v>
      </c>
      <c r="G385" s="36" t="s">
        <v>43</v>
      </c>
      <c r="H385" s="31" t="s">
        <v>44</v>
      </c>
      <c r="I385" s="37" t="str">
        <f>C385&amp;"/"&amp;E385&amp;""</f>
        <v>MINIKIDZZ/TTH</v>
      </c>
      <c r="J385" s="36">
        <v>9503</v>
      </c>
      <c r="K385" s="36" t="s">
        <v>45</v>
      </c>
      <c r="L385" s="36" t="s">
        <v>23</v>
      </c>
      <c r="M385" s="36" t="s">
        <v>47</v>
      </c>
      <c r="N385" s="79">
        <v>0.12</v>
      </c>
      <c r="O385" s="36">
        <v>1499</v>
      </c>
      <c r="P385" s="36">
        <v>1499</v>
      </c>
      <c r="Q385" s="94">
        <v>749.5</v>
      </c>
      <c r="R385" s="94">
        <v>749.5</v>
      </c>
      <c r="S385" s="36">
        <v>1</v>
      </c>
    </row>
    <row r="386" spans="1:19" s="22" customFormat="1" x14ac:dyDescent="0.25">
      <c r="A386" s="20"/>
      <c r="B386" s="38">
        <v>10001364</v>
      </c>
      <c r="C386" s="39" t="s">
        <v>40</v>
      </c>
      <c r="D386" s="39" t="s">
        <v>41</v>
      </c>
      <c r="E386" s="40" t="s">
        <v>234</v>
      </c>
      <c r="F386" s="41" t="str">
        <f t="shared" si="10"/>
        <v>MINIKIDZZ/TZP</v>
      </c>
      <c r="G386" s="39" t="s">
        <v>43</v>
      </c>
      <c r="H386" s="40" t="s">
        <v>44</v>
      </c>
      <c r="I386" s="42" t="str">
        <f>C386&amp;"/"&amp;E386&amp;""</f>
        <v>MINIKIDZZ/TZP</v>
      </c>
      <c r="J386" s="39">
        <v>9503</v>
      </c>
      <c r="K386" s="39" t="s">
        <v>45</v>
      </c>
      <c r="L386" s="39" t="s">
        <v>23</v>
      </c>
      <c r="M386" s="39" t="s">
        <v>47</v>
      </c>
      <c r="N386" s="80">
        <v>0.12</v>
      </c>
      <c r="O386" s="39">
        <v>1299</v>
      </c>
      <c r="P386" s="39" t="s">
        <v>245</v>
      </c>
      <c r="Q386" s="95">
        <v>649.5</v>
      </c>
      <c r="R386" s="95">
        <v>649.5</v>
      </c>
      <c r="S386" s="39">
        <v>1</v>
      </c>
    </row>
    <row r="387" spans="1:19" s="45" customFormat="1" x14ac:dyDescent="0.25">
      <c r="A387" s="43"/>
      <c r="B387" s="44"/>
      <c r="F387" s="44"/>
      <c r="H387" s="44"/>
      <c r="N387" s="81"/>
      <c r="Q387" s="96"/>
      <c r="R387" s="96"/>
    </row>
    <row r="388" spans="1:19" s="22" customFormat="1" x14ac:dyDescent="0.25">
      <c r="A388" s="20" t="s">
        <v>10</v>
      </c>
      <c r="B388" s="46">
        <v>10001365</v>
      </c>
      <c r="C388" s="47" t="s">
        <v>40</v>
      </c>
      <c r="D388" s="47" t="s">
        <v>59</v>
      </c>
      <c r="E388" s="47" t="s">
        <v>62</v>
      </c>
      <c r="F388" s="48" t="str">
        <f>"KIDS SHOE -"&amp;O388</f>
        <v>KIDS SHOE -999</v>
      </c>
      <c r="G388" s="49" t="s">
        <v>43</v>
      </c>
      <c r="H388" s="50">
        <v>1</v>
      </c>
      <c r="I388" s="51" t="str">
        <f>C388&amp;"/"&amp;E388&amp;""</f>
        <v>MINIKIDZZ/SHOES</v>
      </c>
      <c r="J388" s="47">
        <v>6402</v>
      </c>
      <c r="K388" s="49" t="s">
        <v>45</v>
      </c>
      <c r="L388" s="47" t="s">
        <v>237</v>
      </c>
      <c r="M388" s="49" t="s">
        <v>47</v>
      </c>
      <c r="N388" s="82">
        <v>0.12</v>
      </c>
      <c r="O388" s="47">
        <v>999</v>
      </c>
      <c r="P388" s="47">
        <v>625</v>
      </c>
      <c r="Q388" s="97">
        <v>281.13</v>
      </c>
      <c r="R388" s="97">
        <v>281.13</v>
      </c>
      <c r="S388" s="52">
        <v>8</v>
      </c>
    </row>
    <row r="389" spans="1:19" s="22" customFormat="1" x14ac:dyDescent="0.25">
      <c r="A389" s="20" t="s">
        <v>238</v>
      </c>
      <c r="B389" s="25">
        <v>10001366</v>
      </c>
      <c r="C389" s="24" t="s">
        <v>40</v>
      </c>
      <c r="D389" s="24" t="s">
        <v>59</v>
      </c>
      <c r="E389" s="24" t="s">
        <v>62</v>
      </c>
      <c r="F389" s="21" t="str">
        <f t="shared" ref="F389:F391" si="11">"KIDS SHOE -"&amp;O389</f>
        <v>KIDS SHOE -999</v>
      </c>
      <c r="G389" s="36" t="s">
        <v>43</v>
      </c>
      <c r="H389" s="34">
        <v>11</v>
      </c>
      <c r="I389" s="37" t="str">
        <f>C389&amp;"/"&amp;E389&amp;""</f>
        <v>MINIKIDZZ/SHOES</v>
      </c>
      <c r="J389" s="24">
        <v>6402</v>
      </c>
      <c r="K389" s="36" t="s">
        <v>45</v>
      </c>
      <c r="L389" s="24" t="s">
        <v>237</v>
      </c>
      <c r="M389" s="36" t="s">
        <v>47</v>
      </c>
      <c r="N389" s="79">
        <v>0.12</v>
      </c>
      <c r="O389" s="24">
        <v>999</v>
      </c>
      <c r="P389" s="24">
        <v>625</v>
      </c>
      <c r="Q389" s="59">
        <v>281.13</v>
      </c>
      <c r="R389" s="59">
        <v>281.13</v>
      </c>
      <c r="S389" s="28">
        <v>9</v>
      </c>
    </row>
    <row r="390" spans="1:19" s="22" customFormat="1" x14ac:dyDescent="0.25">
      <c r="A390" s="20"/>
      <c r="B390" s="25">
        <v>10001367</v>
      </c>
      <c r="C390" s="24" t="s">
        <v>40</v>
      </c>
      <c r="D390" s="24" t="s">
        <v>59</v>
      </c>
      <c r="E390" s="24" t="s">
        <v>62</v>
      </c>
      <c r="F390" s="21" t="str">
        <f t="shared" si="11"/>
        <v>KIDS SHOE -999</v>
      </c>
      <c r="G390" s="36" t="s">
        <v>43</v>
      </c>
      <c r="H390" s="34">
        <v>12</v>
      </c>
      <c r="I390" s="37" t="str">
        <f>C390&amp;"/"&amp;E390&amp;""</f>
        <v>MINIKIDZZ/SHOES</v>
      </c>
      <c r="J390" s="24">
        <v>6402</v>
      </c>
      <c r="K390" s="36" t="s">
        <v>45</v>
      </c>
      <c r="L390" s="24" t="s">
        <v>237</v>
      </c>
      <c r="M390" s="36" t="s">
        <v>47</v>
      </c>
      <c r="N390" s="79">
        <v>0.12</v>
      </c>
      <c r="O390" s="24">
        <v>999</v>
      </c>
      <c r="P390" s="24">
        <v>625</v>
      </c>
      <c r="Q390" s="59">
        <v>281.13</v>
      </c>
      <c r="R390" s="59">
        <v>281.13</v>
      </c>
      <c r="S390" s="28">
        <v>9</v>
      </c>
    </row>
    <row r="391" spans="1:19" s="22" customFormat="1" x14ac:dyDescent="0.25">
      <c r="A391" s="20" t="s">
        <v>39</v>
      </c>
      <c r="B391" s="25">
        <v>10001368</v>
      </c>
      <c r="C391" s="24" t="s">
        <v>40</v>
      </c>
      <c r="D391" s="24" t="s">
        <v>59</v>
      </c>
      <c r="E391" s="24" t="s">
        <v>62</v>
      </c>
      <c r="F391" s="21" t="str">
        <f t="shared" si="11"/>
        <v>KIDS SHOE -999</v>
      </c>
      <c r="G391" s="36" t="s">
        <v>43</v>
      </c>
      <c r="H391" s="34">
        <v>13</v>
      </c>
      <c r="I391" s="37" t="str">
        <f>C391&amp;"/"&amp;E391&amp;""</f>
        <v>MINIKIDZZ/SHOES</v>
      </c>
      <c r="J391" s="24">
        <v>6402</v>
      </c>
      <c r="K391" s="36" t="s">
        <v>45</v>
      </c>
      <c r="L391" s="24" t="s">
        <v>237</v>
      </c>
      <c r="M391" s="36" t="s">
        <v>47</v>
      </c>
      <c r="N391" s="79">
        <v>0.12</v>
      </c>
      <c r="O391" s="24">
        <v>999</v>
      </c>
      <c r="P391" s="24">
        <v>625</v>
      </c>
      <c r="Q391" s="59">
        <v>281.13</v>
      </c>
      <c r="R391" s="59">
        <v>281.13</v>
      </c>
      <c r="S391" s="28">
        <v>10</v>
      </c>
    </row>
    <row r="392" spans="1:19" s="22" customFormat="1" x14ac:dyDescent="0.25">
      <c r="A392" s="20" t="s">
        <v>96</v>
      </c>
      <c r="B392" s="25">
        <v>10001369</v>
      </c>
      <c r="C392" s="24" t="s">
        <v>40</v>
      </c>
      <c r="D392" s="24" t="s">
        <v>59</v>
      </c>
      <c r="E392" s="24" t="s">
        <v>62</v>
      </c>
      <c r="F392" s="21" t="str">
        <f t="shared" ref="F392:F404" si="12">"KIDS SHOE -"&amp;O392</f>
        <v>KIDS SHOE -899</v>
      </c>
      <c r="G392" s="36" t="s">
        <v>43</v>
      </c>
      <c r="H392" s="25">
        <v>1</v>
      </c>
      <c r="I392" s="37" t="str">
        <f>C392&amp;"/"&amp;E392&amp;""</f>
        <v>MINIKIDZZ/SHOES</v>
      </c>
      <c r="J392" s="24">
        <v>6402</v>
      </c>
      <c r="K392" s="36" t="s">
        <v>45</v>
      </c>
      <c r="L392" s="24" t="s">
        <v>237</v>
      </c>
      <c r="M392" s="36" t="s">
        <v>47</v>
      </c>
      <c r="N392" s="79">
        <v>0.12</v>
      </c>
      <c r="O392" s="24">
        <v>899</v>
      </c>
      <c r="P392" s="24">
        <v>585</v>
      </c>
      <c r="Q392" s="59">
        <v>254.55</v>
      </c>
      <c r="R392" s="59">
        <v>254.55</v>
      </c>
      <c r="S392" s="24">
        <v>3</v>
      </c>
    </row>
    <row r="393" spans="1:19" s="22" customFormat="1" x14ac:dyDescent="0.25">
      <c r="A393" s="20"/>
      <c r="B393" s="25">
        <v>10001370</v>
      </c>
      <c r="C393" s="24" t="s">
        <v>40</v>
      </c>
      <c r="D393" s="24" t="s">
        <v>59</v>
      </c>
      <c r="E393" s="24" t="s">
        <v>62</v>
      </c>
      <c r="F393" s="21" t="str">
        <f t="shared" si="12"/>
        <v>KIDS SHOE -899</v>
      </c>
      <c r="G393" s="36" t="s">
        <v>43</v>
      </c>
      <c r="H393" s="25">
        <v>7</v>
      </c>
      <c r="I393" s="37" t="str">
        <f>C393&amp;"/"&amp;E393&amp;""</f>
        <v>MINIKIDZZ/SHOES</v>
      </c>
      <c r="J393" s="24">
        <v>6402</v>
      </c>
      <c r="K393" s="36" t="s">
        <v>45</v>
      </c>
      <c r="L393" s="24" t="s">
        <v>237</v>
      </c>
      <c r="M393" s="36" t="s">
        <v>47</v>
      </c>
      <c r="N393" s="79">
        <v>0.12</v>
      </c>
      <c r="O393" s="24">
        <v>899</v>
      </c>
      <c r="P393" s="24">
        <v>585</v>
      </c>
      <c r="Q393" s="59">
        <v>254.55</v>
      </c>
      <c r="R393" s="59">
        <v>254.55</v>
      </c>
      <c r="S393" s="24">
        <v>6</v>
      </c>
    </row>
    <row r="394" spans="1:19" s="22" customFormat="1" x14ac:dyDescent="0.25">
      <c r="A394" s="20" t="s">
        <v>241</v>
      </c>
      <c r="B394" s="25">
        <v>10001371</v>
      </c>
      <c r="C394" s="24" t="s">
        <v>40</v>
      </c>
      <c r="D394" s="24" t="s">
        <v>59</v>
      </c>
      <c r="E394" s="24" t="s">
        <v>62</v>
      </c>
      <c r="F394" s="21" t="str">
        <f t="shared" si="12"/>
        <v>KIDS SHOE -899</v>
      </c>
      <c r="G394" s="36" t="s">
        <v>43</v>
      </c>
      <c r="H394" s="25">
        <v>8</v>
      </c>
      <c r="I394" s="37" t="str">
        <f>C394&amp;"/"&amp;E394&amp;""</f>
        <v>MINIKIDZZ/SHOES</v>
      </c>
      <c r="J394" s="24">
        <v>6402</v>
      </c>
      <c r="K394" s="36" t="s">
        <v>45</v>
      </c>
      <c r="L394" s="24" t="s">
        <v>237</v>
      </c>
      <c r="M394" s="36" t="s">
        <v>47</v>
      </c>
      <c r="N394" s="79">
        <v>0.12</v>
      </c>
      <c r="O394" s="24">
        <v>899</v>
      </c>
      <c r="P394" s="24">
        <v>585</v>
      </c>
      <c r="Q394" s="59">
        <v>254.55</v>
      </c>
      <c r="R394" s="59">
        <v>254.55</v>
      </c>
      <c r="S394" s="24">
        <v>6</v>
      </c>
    </row>
    <row r="395" spans="1:19" s="22" customFormat="1" x14ac:dyDescent="0.25">
      <c r="A395" s="20" t="s">
        <v>242</v>
      </c>
      <c r="B395" s="25">
        <v>10001372</v>
      </c>
      <c r="C395" s="24" t="s">
        <v>40</v>
      </c>
      <c r="D395" s="24" t="s">
        <v>59</v>
      </c>
      <c r="E395" s="24" t="s">
        <v>62</v>
      </c>
      <c r="F395" s="21" t="str">
        <f t="shared" si="12"/>
        <v>KIDS SHOE -899</v>
      </c>
      <c r="G395" s="36" t="s">
        <v>43</v>
      </c>
      <c r="H395" s="25">
        <v>9</v>
      </c>
      <c r="I395" s="37" t="str">
        <f>C395&amp;"/"&amp;E395&amp;""</f>
        <v>MINIKIDZZ/SHOES</v>
      </c>
      <c r="J395" s="24">
        <v>6402</v>
      </c>
      <c r="K395" s="36" t="s">
        <v>45</v>
      </c>
      <c r="L395" s="24" t="s">
        <v>237</v>
      </c>
      <c r="M395" s="36" t="s">
        <v>47</v>
      </c>
      <c r="N395" s="79">
        <v>0.12</v>
      </c>
      <c r="O395" s="24">
        <v>899</v>
      </c>
      <c r="P395" s="24">
        <v>585</v>
      </c>
      <c r="Q395" s="59">
        <v>254.55</v>
      </c>
      <c r="R395" s="59">
        <v>254.55</v>
      </c>
      <c r="S395" s="24">
        <v>6</v>
      </c>
    </row>
    <row r="396" spans="1:19" s="22" customFormat="1" x14ac:dyDescent="0.25">
      <c r="A396" s="20"/>
      <c r="B396" s="25">
        <v>10001373</v>
      </c>
      <c r="C396" s="24" t="s">
        <v>40</v>
      </c>
      <c r="D396" s="24" t="s">
        <v>59</v>
      </c>
      <c r="E396" s="24" t="s">
        <v>62</v>
      </c>
      <c r="F396" s="21" t="str">
        <f t="shared" si="12"/>
        <v>KIDS SHOE -899</v>
      </c>
      <c r="G396" s="36" t="s">
        <v>43</v>
      </c>
      <c r="H396" s="25">
        <v>10</v>
      </c>
      <c r="I396" s="37" t="str">
        <f>C396&amp;"/"&amp;E396&amp;""</f>
        <v>MINIKIDZZ/SHOES</v>
      </c>
      <c r="J396" s="24">
        <v>6402</v>
      </c>
      <c r="K396" s="36" t="s">
        <v>45</v>
      </c>
      <c r="L396" s="24" t="s">
        <v>237</v>
      </c>
      <c r="M396" s="36" t="s">
        <v>47</v>
      </c>
      <c r="N396" s="79">
        <v>0.12</v>
      </c>
      <c r="O396" s="24">
        <v>899</v>
      </c>
      <c r="P396" s="24">
        <v>585</v>
      </c>
      <c r="Q396" s="59">
        <v>254.55</v>
      </c>
      <c r="R396" s="59">
        <v>254.55</v>
      </c>
      <c r="S396" s="24">
        <v>6</v>
      </c>
    </row>
    <row r="397" spans="1:19" s="22" customFormat="1" x14ac:dyDescent="0.25">
      <c r="A397" s="20"/>
      <c r="B397" s="25">
        <v>10001374</v>
      </c>
      <c r="C397" s="24" t="s">
        <v>40</v>
      </c>
      <c r="D397" s="24" t="s">
        <v>59</v>
      </c>
      <c r="E397" s="24" t="s">
        <v>62</v>
      </c>
      <c r="F397" s="21" t="str">
        <f t="shared" si="12"/>
        <v>KIDS SHOE -899</v>
      </c>
      <c r="G397" s="36" t="s">
        <v>43</v>
      </c>
      <c r="H397" s="25">
        <v>11</v>
      </c>
      <c r="I397" s="37" t="str">
        <f>C397&amp;"/"&amp;E397&amp;""</f>
        <v>MINIKIDZZ/SHOES</v>
      </c>
      <c r="J397" s="24">
        <v>6402</v>
      </c>
      <c r="K397" s="36" t="s">
        <v>45</v>
      </c>
      <c r="L397" s="24" t="s">
        <v>237</v>
      </c>
      <c r="M397" s="36" t="s">
        <v>47</v>
      </c>
      <c r="N397" s="79">
        <v>0.12</v>
      </c>
      <c r="O397" s="24">
        <v>899</v>
      </c>
      <c r="P397" s="24">
        <v>585</v>
      </c>
      <c r="Q397" s="59">
        <v>254.55</v>
      </c>
      <c r="R397" s="59">
        <v>254.55</v>
      </c>
      <c r="S397" s="24">
        <v>3</v>
      </c>
    </row>
    <row r="398" spans="1:19" s="22" customFormat="1" x14ac:dyDescent="0.25">
      <c r="A398" s="20"/>
      <c r="B398" s="25">
        <v>10001375</v>
      </c>
      <c r="C398" s="24" t="s">
        <v>40</v>
      </c>
      <c r="D398" s="24" t="s">
        <v>59</v>
      </c>
      <c r="E398" s="24" t="s">
        <v>62</v>
      </c>
      <c r="F398" s="21" t="str">
        <f t="shared" si="12"/>
        <v>KIDS SHOE -899</v>
      </c>
      <c r="G398" s="36" t="s">
        <v>43</v>
      </c>
      <c r="H398" s="25">
        <v>12</v>
      </c>
      <c r="I398" s="37" t="str">
        <f>C398&amp;"/"&amp;E398&amp;""</f>
        <v>MINIKIDZZ/SHOES</v>
      </c>
      <c r="J398" s="24">
        <v>6402</v>
      </c>
      <c r="K398" s="36" t="s">
        <v>45</v>
      </c>
      <c r="L398" s="24" t="s">
        <v>237</v>
      </c>
      <c r="M398" s="36" t="s">
        <v>47</v>
      </c>
      <c r="N398" s="79">
        <v>0.12</v>
      </c>
      <c r="O398" s="24">
        <v>899</v>
      </c>
      <c r="P398" s="24">
        <v>585</v>
      </c>
      <c r="Q398" s="59">
        <v>254.55</v>
      </c>
      <c r="R398" s="59">
        <v>254.55</v>
      </c>
      <c r="S398" s="24">
        <v>3</v>
      </c>
    </row>
    <row r="399" spans="1:19" s="22" customFormat="1" x14ac:dyDescent="0.25">
      <c r="A399" s="20"/>
      <c r="B399" s="25">
        <v>10001376</v>
      </c>
      <c r="C399" s="24" t="s">
        <v>40</v>
      </c>
      <c r="D399" s="24" t="s">
        <v>59</v>
      </c>
      <c r="E399" s="24" t="s">
        <v>62</v>
      </c>
      <c r="F399" s="21" t="str">
        <f t="shared" si="12"/>
        <v>KIDS SHOE -899</v>
      </c>
      <c r="G399" s="36" t="s">
        <v>43</v>
      </c>
      <c r="H399" s="25">
        <v>13</v>
      </c>
      <c r="I399" s="37" t="str">
        <f>C399&amp;"/"&amp;E399&amp;""</f>
        <v>MINIKIDZZ/SHOES</v>
      </c>
      <c r="J399" s="24">
        <v>6402</v>
      </c>
      <c r="K399" s="36" t="s">
        <v>45</v>
      </c>
      <c r="L399" s="24" t="s">
        <v>237</v>
      </c>
      <c r="M399" s="36" t="s">
        <v>47</v>
      </c>
      <c r="N399" s="79">
        <v>0.12</v>
      </c>
      <c r="O399" s="24">
        <v>899</v>
      </c>
      <c r="P399" s="24">
        <v>585</v>
      </c>
      <c r="Q399" s="59">
        <v>254.55</v>
      </c>
      <c r="R399" s="59">
        <v>254.55</v>
      </c>
      <c r="S399" s="24">
        <v>3</v>
      </c>
    </row>
    <row r="400" spans="1:19" s="22" customFormat="1" x14ac:dyDescent="0.25">
      <c r="A400" s="20"/>
      <c r="B400" s="25">
        <v>10001377</v>
      </c>
      <c r="C400" s="24" t="s">
        <v>40</v>
      </c>
      <c r="D400" s="24" t="s">
        <v>59</v>
      </c>
      <c r="E400" s="24" t="s">
        <v>62</v>
      </c>
      <c r="F400" s="21" t="str">
        <f t="shared" si="12"/>
        <v>KIDS SHOE -699</v>
      </c>
      <c r="G400" s="36" t="s">
        <v>43</v>
      </c>
      <c r="H400" s="25">
        <v>15</v>
      </c>
      <c r="I400" s="37" t="str">
        <f>C400&amp;"/"&amp;E400&amp;""</f>
        <v>MINIKIDZZ/SHOES</v>
      </c>
      <c r="J400" s="24">
        <v>6402</v>
      </c>
      <c r="K400" s="36" t="s">
        <v>45</v>
      </c>
      <c r="L400" s="24" t="s">
        <v>237</v>
      </c>
      <c r="M400" s="36" t="s">
        <v>47</v>
      </c>
      <c r="N400" s="79">
        <v>0.12</v>
      </c>
      <c r="O400" s="24">
        <v>699</v>
      </c>
      <c r="P400" s="24">
        <v>530</v>
      </c>
      <c r="Q400" s="59">
        <v>137.19</v>
      </c>
      <c r="R400" s="59">
        <v>137.19</v>
      </c>
      <c r="S400" s="24">
        <v>3</v>
      </c>
    </row>
    <row r="401" spans="1:22" s="22" customFormat="1" x14ac:dyDescent="0.25">
      <c r="A401" s="20"/>
      <c r="B401" s="25">
        <v>10001378</v>
      </c>
      <c r="C401" s="24" t="s">
        <v>40</v>
      </c>
      <c r="D401" s="24" t="s">
        <v>59</v>
      </c>
      <c r="E401" s="24" t="s">
        <v>62</v>
      </c>
      <c r="F401" s="21" t="str">
        <f t="shared" si="12"/>
        <v>KIDS SHOE -699</v>
      </c>
      <c r="G401" s="36" t="s">
        <v>43</v>
      </c>
      <c r="H401" s="25">
        <v>16</v>
      </c>
      <c r="I401" s="37" t="str">
        <f>C401&amp;"/"&amp;E401&amp;""</f>
        <v>MINIKIDZZ/SHOES</v>
      </c>
      <c r="J401" s="24">
        <v>6402</v>
      </c>
      <c r="K401" s="36" t="s">
        <v>45</v>
      </c>
      <c r="L401" s="24" t="s">
        <v>237</v>
      </c>
      <c r="M401" s="36" t="s">
        <v>47</v>
      </c>
      <c r="N401" s="79">
        <v>0.12</v>
      </c>
      <c r="O401" s="24">
        <v>699</v>
      </c>
      <c r="P401" s="24">
        <v>530</v>
      </c>
      <c r="Q401" s="59">
        <v>137.19</v>
      </c>
      <c r="R401" s="59">
        <v>137.19</v>
      </c>
      <c r="S401" s="24">
        <v>3</v>
      </c>
    </row>
    <row r="402" spans="1:22" s="22" customFormat="1" x14ac:dyDescent="0.25">
      <c r="A402" s="20"/>
      <c r="B402" s="25">
        <v>10001379</v>
      </c>
      <c r="C402" s="24" t="s">
        <v>40</v>
      </c>
      <c r="D402" s="24" t="s">
        <v>59</v>
      </c>
      <c r="E402" s="24" t="s">
        <v>62</v>
      </c>
      <c r="F402" s="21" t="str">
        <f t="shared" si="12"/>
        <v>KIDS SHOE -699</v>
      </c>
      <c r="G402" s="36" t="s">
        <v>43</v>
      </c>
      <c r="H402" s="25">
        <v>17</v>
      </c>
      <c r="I402" s="37" t="str">
        <f>C402&amp;"/"&amp;E402&amp;""</f>
        <v>MINIKIDZZ/SHOES</v>
      </c>
      <c r="J402" s="24">
        <v>6402</v>
      </c>
      <c r="K402" s="36" t="s">
        <v>45</v>
      </c>
      <c r="L402" s="24" t="s">
        <v>237</v>
      </c>
      <c r="M402" s="36" t="s">
        <v>47</v>
      </c>
      <c r="N402" s="79">
        <v>0.12</v>
      </c>
      <c r="O402" s="24">
        <v>699</v>
      </c>
      <c r="P402" s="24">
        <v>530</v>
      </c>
      <c r="Q402" s="59">
        <v>137.19</v>
      </c>
      <c r="R402" s="59">
        <v>137.19</v>
      </c>
      <c r="S402" s="24">
        <v>2</v>
      </c>
      <c r="V402" s="53">
        <v>170</v>
      </c>
    </row>
    <row r="403" spans="1:22" s="22" customFormat="1" x14ac:dyDescent="0.25">
      <c r="A403" s="20"/>
      <c r="B403" s="25">
        <v>10001380</v>
      </c>
      <c r="C403" s="24" t="s">
        <v>40</v>
      </c>
      <c r="D403" s="24" t="s">
        <v>59</v>
      </c>
      <c r="E403" s="24" t="s">
        <v>62</v>
      </c>
      <c r="F403" s="21" t="str">
        <f t="shared" si="12"/>
        <v>KIDS SHOE -699</v>
      </c>
      <c r="G403" s="36" t="s">
        <v>43</v>
      </c>
      <c r="H403" s="25">
        <v>18</v>
      </c>
      <c r="I403" s="37" t="str">
        <f>C403&amp;"/"&amp;E403&amp;""</f>
        <v>MINIKIDZZ/SHOES</v>
      </c>
      <c r="J403" s="24">
        <v>6402</v>
      </c>
      <c r="K403" s="36" t="s">
        <v>45</v>
      </c>
      <c r="L403" s="24" t="s">
        <v>237</v>
      </c>
      <c r="M403" s="36" t="s">
        <v>47</v>
      </c>
      <c r="N403" s="79">
        <v>0.12</v>
      </c>
      <c r="O403" s="24">
        <v>699</v>
      </c>
      <c r="P403" s="24">
        <v>530</v>
      </c>
      <c r="Q403" s="59">
        <v>137.19</v>
      </c>
      <c r="R403" s="59">
        <v>137.19</v>
      </c>
      <c r="S403" s="24">
        <v>2</v>
      </c>
      <c r="V403" s="53">
        <v>85</v>
      </c>
    </row>
    <row r="404" spans="1:22" s="22" customFormat="1" x14ac:dyDescent="0.25">
      <c r="A404" s="20"/>
      <c r="B404" s="25">
        <v>10001381</v>
      </c>
      <c r="C404" s="24" t="s">
        <v>40</v>
      </c>
      <c r="D404" s="24" t="s">
        <v>59</v>
      </c>
      <c r="E404" s="24" t="s">
        <v>62</v>
      </c>
      <c r="F404" s="21" t="str">
        <f t="shared" si="12"/>
        <v>KIDS SHOE -699</v>
      </c>
      <c r="G404" s="36" t="s">
        <v>43</v>
      </c>
      <c r="H404" s="25">
        <v>19</v>
      </c>
      <c r="I404" s="37" t="str">
        <f>C404&amp;"/"&amp;E404&amp;""</f>
        <v>MINIKIDZZ/SHOES</v>
      </c>
      <c r="J404" s="24">
        <v>6402</v>
      </c>
      <c r="K404" s="36" t="s">
        <v>45</v>
      </c>
      <c r="L404" s="24" t="s">
        <v>237</v>
      </c>
      <c r="M404" s="36" t="s">
        <v>47</v>
      </c>
      <c r="N404" s="79">
        <v>0.12</v>
      </c>
      <c r="O404" s="24">
        <v>699</v>
      </c>
      <c r="P404" s="24">
        <v>530</v>
      </c>
      <c r="Q404" s="59">
        <v>137.19</v>
      </c>
      <c r="R404" s="59">
        <v>137.19</v>
      </c>
      <c r="S404" s="24">
        <v>3</v>
      </c>
      <c r="V404" s="22">
        <f>V402-V403</f>
        <v>85</v>
      </c>
    </row>
    <row r="405" spans="1:22" s="22" customFormat="1" x14ac:dyDescent="0.25">
      <c r="A405" s="20"/>
      <c r="B405" s="25">
        <v>10001382</v>
      </c>
      <c r="C405" s="24" t="s">
        <v>40</v>
      </c>
      <c r="D405" s="24" t="s">
        <v>59</v>
      </c>
      <c r="E405" s="24" t="s">
        <v>236</v>
      </c>
      <c r="F405" s="25" t="str">
        <f>"KIDS CROCS-"&amp;O405</f>
        <v>KIDS CROCS-399</v>
      </c>
      <c r="G405" s="36" t="s">
        <v>43</v>
      </c>
      <c r="H405" s="25">
        <v>18</v>
      </c>
      <c r="I405" s="37" t="str">
        <f>C405&amp;"/"&amp;E405&amp;""</f>
        <v>MINIKIDZZ/CROCS</v>
      </c>
      <c r="J405" s="24">
        <v>6402</v>
      </c>
      <c r="K405" s="36" t="s">
        <v>45</v>
      </c>
      <c r="L405" s="24" t="s">
        <v>237</v>
      </c>
      <c r="M405" s="36" t="s">
        <v>47</v>
      </c>
      <c r="N405" s="79">
        <v>0.12</v>
      </c>
      <c r="O405" s="24">
        <v>399</v>
      </c>
      <c r="P405" s="24">
        <v>249</v>
      </c>
      <c r="Q405" s="59">
        <v>69.97</v>
      </c>
      <c r="R405" s="59">
        <v>69.97</v>
      </c>
      <c r="S405" s="24">
        <v>7</v>
      </c>
    </row>
    <row r="406" spans="1:22" s="22" customFormat="1" x14ac:dyDescent="0.25">
      <c r="A406" s="20"/>
      <c r="B406" s="25">
        <v>10001383</v>
      </c>
      <c r="C406" s="24" t="s">
        <v>40</v>
      </c>
      <c r="D406" s="24" t="s">
        <v>59</v>
      </c>
      <c r="E406" s="24" t="s">
        <v>236</v>
      </c>
      <c r="F406" s="25" t="str">
        <f t="shared" ref="F406:F411" si="13">"KIDS CROCS-"&amp;O406</f>
        <v>KIDS CROCS-399</v>
      </c>
      <c r="G406" s="36" t="s">
        <v>43</v>
      </c>
      <c r="H406" s="25">
        <v>19</v>
      </c>
      <c r="I406" s="37" t="str">
        <f>C406&amp;"/"&amp;E406&amp;""</f>
        <v>MINIKIDZZ/CROCS</v>
      </c>
      <c r="J406" s="24">
        <v>6402</v>
      </c>
      <c r="K406" s="36" t="s">
        <v>45</v>
      </c>
      <c r="L406" s="24" t="s">
        <v>237</v>
      </c>
      <c r="M406" s="36" t="s">
        <v>47</v>
      </c>
      <c r="N406" s="79">
        <v>0.12</v>
      </c>
      <c r="O406" s="24">
        <v>399</v>
      </c>
      <c r="P406" s="24">
        <v>249</v>
      </c>
      <c r="Q406" s="59">
        <v>69.97</v>
      </c>
      <c r="R406" s="59">
        <v>69.97</v>
      </c>
      <c r="S406" s="24">
        <v>9</v>
      </c>
    </row>
    <row r="407" spans="1:22" s="22" customFormat="1" x14ac:dyDescent="0.25">
      <c r="A407" s="20"/>
      <c r="B407" s="25">
        <v>10001384</v>
      </c>
      <c r="C407" s="24" t="s">
        <v>40</v>
      </c>
      <c r="D407" s="24" t="s">
        <v>59</v>
      </c>
      <c r="E407" s="24" t="s">
        <v>236</v>
      </c>
      <c r="F407" s="25" t="str">
        <f t="shared" si="13"/>
        <v>KIDS CROCS-399</v>
      </c>
      <c r="G407" s="36" t="s">
        <v>43</v>
      </c>
      <c r="H407" s="25">
        <v>20</v>
      </c>
      <c r="I407" s="37" t="str">
        <f>C407&amp;"/"&amp;E407&amp;""</f>
        <v>MINIKIDZZ/CROCS</v>
      </c>
      <c r="J407" s="24">
        <v>6402</v>
      </c>
      <c r="K407" s="36" t="s">
        <v>45</v>
      </c>
      <c r="L407" s="24" t="s">
        <v>237</v>
      </c>
      <c r="M407" s="36" t="s">
        <v>47</v>
      </c>
      <c r="N407" s="79">
        <v>0.12</v>
      </c>
      <c r="O407" s="24">
        <v>399</v>
      </c>
      <c r="P407" s="24">
        <v>249</v>
      </c>
      <c r="Q407" s="59">
        <v>69.97</v>
      </c>
      <c r="R407" s="59">
        <v>69.97</v>
      </c>
      <c r="S407" s="24">
        <v>6</v>
      </c>
    </row>
    <row r="408" spans="1:22" s="22" customFormat="1" x14ac:dyDescent="0.25">
      <c r="A408" s="20"/>
      <c r="B408" s="25">
        <v>10001385</v>
      </c>
      <c r="C408" s="24" t="s">
        <v>40</v>
      </c>
      <c r="D408" s="24" t="s">
        <v>59</v>
      </c>
      <c r="E408" s="24" t="s">
        <v>236</v>
      </c>
      <c r="F408" s="25" t="str">
        <f t="shared" si="13"/>
        <v>KIDS CROCS-399</v>
      </c>
      <c r="G408" s="36" t="s">
        <v>43</v>
      </c>
      <c r="H408" s="25">
        <v>21</v>
      </c>
      <c r="I408" s="37" t="str">
        <f>C408&amp;"/"&amp;E408&amp;""</f>
        <v>MINIKIDZZ/CROCS</v>
      </c>
      <c r="J408" s="24">
        <v>6402</v>
      </c>
      <c r="K408" s="36" t="s">
        <v>45</v>
      </c>
      <c r="L408" s="24" t="s">
        <v>237</v>
      </c>
      <c r="M408" s="36" t="s">
        <v>47</v>
      </c>
      <c r="N408" s="79">
        <v>0.12</v>
      </c>
      <c r="O408" s="24">
        <v>399</v>
      </c>
      <c r="P408" s="24">
        <v>249</v>
      </c>
      <c r="Q408" s="59">
        <v>69.97</v>
      </c>
      <c r="R408" s="59">
        <v>69.97</v>
      </c>
      <c r="S408" s="24">
        <v>4</v>
      </c>
    </row>
    <row r="409" spans="1:22" s="22" customFormat="1" x14ac:dyDescent="0.25">
      <c r="A409" s="20"/>
      <c r="B409" s="25">
        <v>10001386</v>
      </c>
      <c r="C409" s="24" t="s">
        <v>40</v>
      </c>
      <c r="D409" s="24" t="s">
        <v>59</v>
      </c>
      <c r="E409" s="24" t="s">
        <v>236</v>
      </c>
      <c r="F409" s="25" t="str">
        <f t="shared" si="13"/>
        <v>KIDS CROCS-399</v>
      </c>
      <c r="G409" s="36" t="s">
        <v>43</v>
      </c>
      <c r="H409" s="25">
        <v>22</v>
      </c>
      <c r="I409" s="37" t="str">
        <f>C409&amp;"/"&amp;E409&amp;""</f>
        <v>MINIKIDZZ/CROCS</v>
      </c>
      <c r="J409" s="24">
        <v>6402</v>
      </c>
      <c r="K409" s="36" t="s">
        <v>45</v>
      </c>
      <c r="L409" s="24" t="s">
        <v>237</v>
      </c>
      <c r="M409" s="36" t="s">
        <v>47</v>
      </c>
      <c r="N409" s="79">
        <v>0.12</v>
      </c>
      <c r="O409" s="24">
        <v>399</v>
      </c>
      <c r="P409" s="24">
        <v>249</v>
      </c>
      <c r="Q409" s="59">
        <v>69.97</v>
      </c>
      <c r="R409" s="59">
        <v>69.97</v>
      </c>
      <c r="S409" s="24">
        <v>11</v>
      </c>
    </row>
    <row r="410" spans="1:22" s="22" customFormat="1" x14ac:dyDescent="0.25">
      <c r="A410" s="20"/>
      <c r="B410" s="25">
        <v>10001387</v>
      </c>
      <c r="C410" s="24" t="s">
        <v>40</v>
      </c>
      <c r="D410" s="24" t="s">
        <v>59</v>
      </c>
      <c r="E410" s="24" t="s">
        <v>236</v>
      </c>
      <c r="F410" s="25" t="str">
        <f t="shared" si="13"/>
        <v>KIDS CROCS-399</v>
      </c>
      <c r="G410" s="36" t="s">
        <v>43</v>
      </c>
      <c r="H410" s="25">
        <v>23</v>
      </c>
      <c r="I410" s="37" t="str">
        <f>C410&amp;"/"&amp;E410&amp;""</f>
        <v>MINIKIDZZ/CROCS</v>
      </c>
      <c r="J410" s="24">
        <v>6402</v>
      </c>
      <c r="K410" s="36" t="s">
        <v>45</v>
      </c>
      <c r="L410" s="24" t="s">
        <v>237</v>
      </c>
      <c r="M410" s="36" t="s">
        <v>47</v>
      </c>
      <c r="N410" s="79">
        <v>0.12</v>
      </c>
      <c r="O410" s="24">
        <v>399</v>
      </c>
      <c r="P410" s="24">
        <v>249</v>
      </c>
      <c r="Q410" s="59">
        <v>69.97</v>
      </c>
      <c r="R410" s="59">
        <v>69.97</v>
      </c>
      <c r="S410" s="24">
        <v>2</v>
      </c>
    </row>
    <row r="411" spans="1:22" s="22" customFormat="1" x14ac:dyDescent="0.25">
      <c r="A411" s="20"/>
      <c r="B411" s="25">
        <v>10001388</v>
      </c>
      <c r="C411" s="24" t="s">
        <v>40</v>
      </c>
      <c r="D411" s="24" t="s">
        <v>59</v>
      </c>
      <c r="E411" s="24" t="s">
        <v>236</v>
      </c>
      <c r="F411" s="25" t="str">
        <f t="shared" si="13"/>
        <v>KIDS CROCS-399</v>
      </c>
      <c r="G411" s="36" t="s">
        <v>43</v>
      </c>
      <c r="H411" s="25">
        <v>28</v>
      </c>
      <c r="I411" s="37" t="str">
        <f>C411&amp;"/"&amp;E411&amp;""</f>
        <v>MINIKIDZZ/CROCS</v>
      </c>
      <c r="J411" s="24">
        <v>6402</v>
      </c>
      <c r="K411" s="36" t="s">
        <v>45</v>
      </c>
      <c r="L411" s="24" t="s">
        <v>237</v>
      </c>
      <c r="M411" s="36" t="s">
        <v>47</v>
      </c>
      <c r="N411" s="79">
        <v>0.12</v>
      </c>
      <c r="O411" s="24">
        <v>399</v>
      </c>
      <c r="P411" s="24">
        <v>249</v>
      </c>
      <c r="Q411" s="59">
        <v>69.97</v>
      </c>
      <c r="R411" s="59">
        <v>69.97</v>
      </c>
      <c r="S411" s="24">
        <v>1</v>
      </c>
    </row>
    <row r="412" spans="1:22" s="22" customFormat="1" x14ac:dyDescent="0.25">
      <c r="A412" s="20"/>
      <c r="B412" s="20"/>
      <c r="F412" s="20"/>
      <c r="H412" s="20"/>
      <c r="N412" s="76"/>
      <c r="Q412" s="90"/>
      <c r="R412" s="90"/>
    </row>
    <row r="413" spans="1:22" s="22" customFormat="1" x14ac:dyDescent="0.25">
      <c r="A413" s="34" t="s">
        <v>10</v>
      </c>
      <c r="B413" s="25">
        <v>10001389</v>
      </c>
      <c r="C413" s="36" t="s">
        <v>40</v>
      </c>
      <c r="D413" s="36" t="s">
        <v>71</v>
      </c>
      <c r="E413" s="36" t="s">
        <v>85</v>
      </c>
      <c r="F413" s="25" t="str">
        <f>"BAG-"&amp;O413</f>
        <v>BAG-1799</v>
      </c>
      <c r="G413" s="36" t="s">
        <v>43</v>
      </c>
      <c r="H413" s="31" t="s">
        <v>44</v>
      </c>
      <c r="I413" s="36" t="str">
        <f>C413&amp;"/"&amp;E413&amp;""</f>
        <v>MINIKIDZZ/BAG</v>
      </c>
      <c r="J413" s="36"/>
      <c r="K413" s="36" t="s">
        <v>45</v>
      </c>
      <c r="L413" s="36" t="s">
        <v>23</v>
      </c>
      <c r="M413" s="36" t="s">
        <v>47</v>
      </c>
      <c r="N413" s="79">
        <v>0.18</v>
      </c>
      <c r="O413" s="36">
        <v>1799</v>
      </c>
      <c r="P413" s="36">
        <v>1799</v>
      </c>
      <c r="Q413" s="94">
        <v>899.5</v>
      </c>
      <c r="R413" s="94">
        <v>899.5</v>
      </c>
      <c r="S413" s="36">
        <v>8</v>
      </c>
    </row>
    <row r="414" spans="1:22" s="22" customFormat="1" x14ac:dyDescent="0.25">
      <c r="A414" s="34" t="s">
        <v>95</v>
      </c>
      <c r="B414" s="25">
        <v>10001390</v>
      </c>
      <c r="C414" s="36" t="s">
        <v>40</v>
      </c>
      <c r="D414" s="36" t="s">
        <v>71</v>
      </c>
      <c r="E414" s="36" t="s">
        <v>85</v>
      </c>
      <c r="F414" s="25" t="str">
        <f t="shared" ref="F414:F418" si="14">"BAG-"&amp;O414</f>
        <v>BAG-1299</v>
      </c>
      <c r="G414" s="36" t="s">
        <v>43</v>
      </c>
      <c r="H414" s="31" t="s">
        <v>44</v>
      </c>
      <c r="I414" s="36" t="str">
        <f>C414&amp;"/"&amp;E414&amp;""</f>
        <v>MINIKIDZZ/BAG</v>
      </c>
      <c r="J414" s="36"/>
      <c r="K414" s="36" t="s">
        <v>45</v>
      </c>
      <c r="L414" s="36" t="s">
        <v>23</v>
      </c>
      <c r="M414" s="36" t="s">
        <v>47</v>
      </c>
      <c r="N414" s="79">
        <v>0.18</v>
      </c>
      <c r="O414" s="36">
        <v>1299</v>
      </c>
      <c r="P414" s="36">
        <v>1299</v>
      </c>
      <c r="Q414" s="94">
        <v>649.5</v>
      </c>
      <c r="R414" s="94">
        <v>649.5</v>
      </c>
      <c r="S414" s="36">
        <v>6</v>
      </c>
    </row>
    <row r="415" spans="1:22" s="22" customFormat="1" x14ac:dyDescent="0.25">
      <c r="A415" s="34"/>
      <c r="B415" s="25">
        <v>10001391</v>
      </c>
      <c r="C415" s="36" t="s">
        <v>40</v>
      </c>
      <c r="D415" s="36" t="s">
        <v>71</v>
      </c>
      <c r="E415" s="36" t="s">
        <v>85</v>
      </c>
      <c r="F415" s="25" t="str">
        <f t="shared" si="14"/>
        <v>BAG-999</v>
      </c>
      <c r="G415" s="36" t="s">
        <v>43</v>
      </c>
      <c r="H415" s="31" t="s">
        <v>44</v>
      </c>
      <c r="I415" s="36" t="str">
        <f>C415&amp;"/"&amp;E415&amp;""</f>
        <v>MINIKIDZZ/BAG</v>
      </c>
      <c r="J415" s="36"/>
      <c r="K415" s="36" t="s">
        <v>45</v>
      </c>
      <c r="L415" s="36" t="s">
        <v>23</v>
      </c>
      <c r="M415" s="36" t="s">
        <v>47</v>
      </c>
      <c r="N415" s="79">
        <v>0.18</v>
      </c>
      <c r="O415" s="36">
        <v>999</v>
      </c>
      <c r="P415" s="36">
        <v>999</v>
      </c>
      <c r="Q415" s="94">
        <v>499.5</v>
      </c>
      <c r="R415" s="94">
        <v>499.5</v>
      </c>
      <c r="S415" s="36">
        <v>9</v>
      </c>
    </row>
    <row r="416" spans="1:22" s="22" customFormat="1" x14ac:dyDescent="0.25">
      <c r="A416" s="34" t="s">
        <v>39</v>
      </c>
      <c r="B416" s="25">
        <v>10001392</v>
      </c>
      <c r="C416" s="36" t="s">
        <v>40</v>
      </c>
      <c r="D416" s="36" t="s">
        <v>71</v>
      </c>
      <c r="E416" s="36" t="s">
        <v>85</v>
      </c>
      <c r="F416" s="25" t="str">
        <f t="shared" si="14"/>
        <v>BAG-799</v>
      </c>
      <c r="G416" s="36" t="s">
        <v>43</v>
      </c>
      <c r="H416" s="31" t="s">
        <v>44</v>
      </c>
      <c r="I416" s="36" t="str">
        <f>C416&amp;"/"&amp;E416&amp;""</f>
        <v>MINIKIDZZ/BAG</v>
      </c>
      <c r="J416" s="36"/>
      <c r="K416" s="36" t="s">
        <v>45</v>
      </c>
      <c r="L416" s="36" t="s">
        <v>23</v>
      </c>
      <c r="M416" s="36" t="s">
        <v>47</v>
      </c>
      <c r="N416" s="79">
        <v>0.18</v>
      </c>
      <c r="O416" s="36">
        <v>799</v>
      </c>
      <c r="P416" s="36">
        <v>799</v>
      </c>
      <c r="Q416" s="94">
        <v>399.5</v>
      </c>
      <c r="R416" s="94">
        <v>399.5</v>
      </c>
      <c r="S416" s="36">
        <v>4</v>
      </c>
    </row>
    <row r="417" spans="1:19" s="22" customFormat="1" x14ac:dyDescent="0.25">
      <c r="A417" s="34" t="s">
        <v>96</v>
      </c>
      <c r="B417" s="25">
        <v>10001393</v>
      </c>
      <c r="C417" s="36" t="s">
        <v>40</v>
      </c>
      <c r="D417" s="36" t="s">
        <v>71</v>
      </c>
      <c r="E417" s="36" t="s">
        <v>85</v>
      </c>
      <c r="F417" s="25" t="str">
        <f t="shared" si="14"/>
        <v>BAG-399</v>
      </c>
      <c r="G417" s="36" t="s">
        <v>43</v>
      </c>
      <c r="H417" s="31" t="s">
        <v>44</v>
      </c>
      <c r="I417" s="36" t="str">
        <f>C417&amp;"/"&amp;E417&amp;""</f>
        <v>MINIKIDZZ/BAG</v>
      </c>
      <c r="J417" s="36"/>
      <c r="K417" s="36" t="s">
        <v>45</v>
      </c>
      <c r="L417" s="36" t="s">
        <v>23</v>
      </c>
      <c r="M417" s="36" t="s">
        <v>47</v>
      </c>
      <c r="N417" s="79">
        <v>0.18</v>
      </c>
      <c r="O417" s="36">
        <v>399</v>
      </c>
      <c r="P417" s="36">
        <v>399</v>
      </c>
      <c r="Q417" s="94">
        <v>199.5</v>
      </c>
      <c r="R417" s="94">
        <v>199.5</v>
      </c>
      <c r="S417" s="36">
        <v>31</v>
      </c>
    </row>
    <row r="418" spans="1:19" s="22" customFormat="1" x14ac:dyDescent="0.25">
      <c r="A418" s="34"/>
      <c r="B418" s="25">
        <v>10001394</v>
      </c>
      <c r="C418" s="36" t="s">
        <v>40</v>
      </c>
      <c r="D418" s="36" t="s">
        <v>71</v>
      </c>
      <c r="E418" s="36" t="s">
        <v>85</v>
      </c>
      <c r="F418" s="25" t="str">
        <f t="shared" si="14"/>
        <v>BAG-199</v>
      </c>
      <c r="G418" s="36" t="s">
        <v>43</v>
      </c>
      <c r="H418" s="31" t="s">
        <v>44</v>
      </c>
      <c r="I418" s="36" t="str">
        <f>C418&amp;"/"&amp;E418&amp;""</f>
        <v>MINIKIDZZ/BAG</v>
      </c>
      <c r="J418" s="36"/>
      <c r="K418" s="36" t="s">
        <v>45</v>
      </c>
      <c r="L418" s="36" t="s">
        <v>23</v>
      </c>
      <c r="M418" s="36" t="s">
        <v>47</v>
      </c>
      <c r="N418" s="79">
        <v>0.18</v>
      </c>
      <c r="O418" s="36">
        <v>199</v>
      </c>
      <c r="P418" s="36">
        <v>199</v>
      </c>
      <c r="Q418" s="94">
        <v>99.5</v>
      </c>
      <c r="R418" s="94">
        <v>99.5</v>
      </c>
      <c r="S418" s="36">
        <v>50</v>
      </c>
    </row>
    <row r="419" spans="1:19" s="22" customFormat="1" x14ac:dyDescent="0.25">
      <c r="A419" s="34" t="s">
        <v>246</v>
      </c>
      <c r="B419" s="34"/>
      <c r="C419" s="28"/>
      <c r="D419" s="28"/>
      <c r="E419" s="28"/>
      <c r="F419" s="34"/>
      <c r="G419" s="28"/>
      <c r="H419" s="34"/>
      <c r="I419" s="28"/>
      <c r="J419" s="28"/>
      <c r="K419" s="28"/>
      <c r="L419" s="28"/>
      <c r="M419" s="28"/>
      <c r="N419" s="83"/>
      <c r="O419" s="28"/>
      <c r="P419" s="28"/>
      <c r="Q419" s="91"/>
      <c r="R419" s="91"/>
      <c r="S419" s="28"/>
    </row>
    <row r="420" spans="1:19" s="22" customFormat="1" x14ac:dyDescent="0.25">
      <c r="A420" s="34" t="s">
        <v>244</v>
      </c>
      <c r="B420" s="34"/>
      <c r="C420" s="28"/>
      <c r="D420" s="28"/>
      <c r="E420" s="28"/>
      <c r="F420" s="34"/>
      <c r="G420" s="28"/>
      <c r="H420" s="34"/>
      <c r="I420" s="28"/>
      <c r="J420" s="28"/>
      <c r="K420" s="28"/>
      <c r="L420" s="28"/>
      <c r="M420" s="28"/>
      <c r="N420" s="83"/>
      <c r="O420" s="28"/>
      <c r="P420" s="28"/>
      <c r="Q420" s="91"/>
      <c r="R420" s="91"/>
      <c r="S420" s="28"/>
    </row>
    <row r="421" spans="1:19" s="22" customFormat="1" x14ac:dyDescent="0.25">
      <c r="A421" s="20"/>
      <c r="B421" s="20"/>
      <c r="F421" s="20"/>
      <c r="H421" s="20"/>
      <c r="M421" s="22" t="s">
        <v>250</v>
      </c>
      <c r="N421" s="76"/>
      <c r="Q421" s="90"/>
      <c r="R421" s="90"/>
    </row>
    <row r="422" spans="1:19" s="22" customFormat="1" x14ac:dyDescent="0.25">
      <c r="A422" s="25"/>
      <c r="B422" s="25">
        <v>10001395</v>
      </c>
      <c r="C422" s="24" t="s">
        <v>247</v>
      </c>
      <c r="D422" s="24" t="s">
        <v>18</v>
      </c>
      <c r="E422" s="24" t="s">
        <v>248</v>
      </c>
      <c r="F422" s="25" t="str">
        <f>"FROCK-"&amp;O422</f>
        <v>FROCK-1299</v>
      </c>
      <c r="G422" s="24" t="s">
        <v>43</v>
      </c>
      <c r="H422" s="25">
        <v>20</v>
      </c>
      <c r="I422" s="24" t="str">
        <f>C422&amp;"/"&amp;E422&amp;""</f>
        <v>Qt girl/FROCK</v>
      </c>
      <c r="J422" s="24">
        <v>62041100</v>
      </c>
      <c r="K422" s="24" t="s">
        <v>249</v>
      </c>
      <c r="L422" s="24" t="s">
        <v>251</v>
      </c>
      <c r="M422" s="24" t="s">
        <v>47</v>
      </c>
      <c r="N422" s="75">
        <v>0.12</v>
      </c>
      <c r="O422" s="24">
        <v>1299</v>
      </c>
      <c r="P422" s="24">
        <v>1299</v>
      </c>
      <c r="Q422" s="59">
        <v>488.25</v>
      </c>
      <c r="R422" s="59">
        <v>488.25</v>
      </c>
      <c r="S422" s="24">
        <v>2</v>
      </c>
    </row>
    <row r="423" spans="1:19" s="22" customFormat="1" x14ac:dyDescent="0.25">
      <c r="A423" s="25" t="s">
        <v>10</v>
      </c>
      <c r="B423" s="25">
        <v>10001396</v>
      </c>
      <c r="C423" s="24" t="s">
        <v>247</v>
      </c>
      <c r="D423" s="24" t="s">
        <v>18</v>
      </c>
      <c r="E423" s="24" t="s">
        <v>248</v>
      </c>
      <c r="F423" s="25" t="str">
        <f t="shared" ref="F423:F430" si="15">"FROCK-"&amp;O423</f>
        <v>FROCK-1299</v>
      </c>
      <c r="G423" s="24" t="s">
        <v>43</v>
      </c>
      <c r="H423" s="25">
        <v>22</v>
      </c>
      <c r="I423" s="24" t="str">
        <f>C423&amp;"/"&amp;E423&amp;""</f>
        <v>Qt girl/FROCK</v>
      </c>
      <c r="J423" s="24">
        <v>62041100</v>
      </c>
      <c r="K423" s="24" t="s">
        <v>249</v>
      </c>
      <c r="L423" s="24" t="s">
        <v>251</v>
      </c>
      <c r="M423" s="24" t="s">
        <v>47</v>
      </c>
      <c r="N423" s="75">
        <v>0.12</v>
      </c>
      <c r="O423" s="24">
        <v>1299</v>
      </c>
      <c r="P423" s="24">
        <v>1299</v>
      </c>
      <c r="Q423" s="59">
        <v>488.25</v>
      </c>
      <c r="R423" s="59">
        <v>488.25</v>
      </c>
      <c r="S423" s="24">
        <v>2</v>
      </c>
    </row>
    <row r="424" spans="1:19" s="22" customFormat="1" x14ac:dyDescent="0.25">
      <c r="A424" s="25" t="s">
        <v>251</v>
      </c>
      <c r="B424" s="25">
        <v>10001397</v>
      </c>
      <c r="C424" s="24" t="s">
        <v>247</v>
      </c>
      <c r="D424" s="24" t="s">
        <v>18</v>
      </c>
      <c r="E424" s="24" t="s">
        <v>248</v>
      </c>
      <c r="F424" s="25" t="str">
        <f t="shared" si="15"/>
        <v>FROCK-1299</v>
      </c>
      <c r="G424" s="24" t="s">
        <v>43</v>
      </c>
      <c r="H424" s="25">
        <v>24</v>
      </c>
      <c r="I424" s="24" t="str">
        <f>C424&amp;"/"&amp;E424&amp;""</f>
        <v>Qt girl/FROCK</v>
      </c>
      <c r="J424" s="24">
        <v>62041100</v>
      </c>
      <c r="K424" s="24" t="s">
        <v>249</v>
      </c>
      <c r="L424" s="24" t="s">
        <v>251</v>
      </c>
      <c r="M424" s="24" t="s">
        <v>47</v>
      </c>
      <c r="N424" s="75">
        <v>0.12</v>
      </c>
      <c r="O424" s="24">
        <v>1299</v>
      </c>
      <c r="P424" s="24">
        <v>1299</v>
      </c>
      <c r="Q424" s="59">
        <v>488.25</v>
      </c>
      <c r="R424" s="59">
        <v>488.25</v>
      </c>
      <c r="S424" s="24">
        <v>2</v>
      </c>
    </row>
    <row r="425" spans="1:19" s="22" customFormat="1" x14ac:dyDescent="0.25">
      <c r="A425" s="25"/>
      <c r="B425" s="25">
        <v>10001398</v>
      </c>
      <c r="C425" s="24" t="s">
        <v>247</v>
      </c>
      <c r="D425" s="24" t="s">
        <v>18</v>
      </c>
      <c r="E425" s="24" t="s">
        <v>248</v>
      </c>
      <c r="F425" s="25" t="str">
        <f t="shared" si="15"/>
        <v>FROCK-1299</v>
      </c>
      <c r="G425" s="24" t="s">
        <v>43</v>
      </c>
      <c r="H425" s="25">
        <v>26</v>
      </c>
      <c r="I425" s="24" t="str">
        <f>C425&amp;"/"&amp;E425&amp;""</f>
        <v>Qt girl/FROCK</v>
      </c>
      <c r="J425" s="24">
        <v>62041100</v>
      </c>
      <c r="K425" s="24" t="s">
        <v>249</v>
      </c>
      <c r="L425" s="24" t="s">
        <v>251</v>
      </c>
      <c r="M425" s="24" t="s">
        <v>47</v>
      </c>
      <c r="N425" s="75">
        <v>0.12</v>
      </c>
      <c r="O425" s="24">
        <v>1299</v>
      </c>
      <c r="P425" s="24">
        <v>1299</v>
      </c>
      <c r="Q425" s="59">
        <v>488.25</v>
      </c>
      <c r="R425" s="59">
        <v>488.25</v>
      </c>
      <c r="S425" s="24">
        <v>2</v>
      </c>
    </row>
    <row r="426" spans="1:19" s="22" customFormat="1" x14ac:dyDescent="0.25">
      <c r="A426" s="25" t="s">
        <v>39</v>
      </c>
      <c r="B426" s="25">
        <v>10001399</v>
      </c>
      <c r="C426" s="24" t="s">
        <v>247</v>
      </c>
      <c r="D426" s="24" t="s">
        <v>18</v>
      </c>
      <c r="E426" s="24" t="s">
        <v>248</v>
      </c>
      <c r="F426" s="25" t="str">
        <f t="shared" si="15"/>
        <v>FROCK-1299</v>
      </c>
      <c r="G426" s="24" t="s">
        <v>43</v>
      </c>
      <c r="H426" s="25">
        <v>28</v>
      </c>
      <c r="I426" s="24" t="str">
        <f>C426&amp;"/"&amp;E426&amp;""</f>
        <v>Qt girl/FROCK</v>
      </c>
      <c r="J426" s="24">
        <v>62041100</v>
      </c>
      <c r="K426" s="24" t="s">
        <v>249</v>
      </c>
      <c r="L426" s="24" t="s">
        <v>251</v>
      </c>
      <c r="M426" s="24" t="s">
        <v>47</v>
      </c>
      <c r="N426" s="75">
        <v>0.12</v>
      </c>
      <c r="O426" s="24">
        <v>1299</v>
      </c>
      <c r="P426" s="24">
        <v>1299</v>
      </c>
      <c r="Q426" s="59">
        <v>488.25</v>
      </c>
      <c r="R426" s="59">
        <v>488.25</v>
      </c>
      <c r="S426" s="24">
        <v>2</v>
      </c>
    </row>
    <row r="427" spans="1:19" s="22" customFormat="1" x14ac:dyDescent="0.25">
      <c r="A427" s="25" t="s">
        <v>252</v>
      </c>
      <c r="B427" s="25">
        <v>10001400</v>
      </c>
      <c r="C427" s="24" t="s">
        <v>247</v>
      </c>
      <c r="D427" s="24" t="s">
        <v>18</v>
      </c>
      <c r="E427" s="24" t="s">
        <v>248</v>
      </c>
      <c r="F427" s="25" t="str">
        <f t="shared" si="15"/>
        <v>FROCK-1299</v>
      </c>
      <c r="G427" s="24" t="s">
        <v>43</v>
      </c>
      <c r="H427" s="25">
        <v>30</v>
      </c>
      <c r="I427" s="24" t="str">
        <f>C427&amp;"/"&amp;E427&amp;""</f>
        <v>Qt girl/FROCK</v>
      </c>
      <c r="J427" s="24">
        <v>62041100</v>
      </c>
      <c r="K427" s="24" t="s">
        <v>249</v>
      </c>
      <c r="L427" s="24" t="s">
        <v>251</v>
      </c>
      <c r="M427" s="24" t="s">
        <v>47</v>
      </c>
      <c r="N427" s="75">
        <v>0.12</v>
      </c>
      <c r="O427" s="24">
        <v>1299</v>
      </c>
      <c r="P427" s="24">
        <v>1299</v>
      </c>
      <c r="Q427" s="59">
        <v>488.25</v>
      </c>
      <c r="R427" s="59">
        <v>488.25</v>
      </c>
      <c r="S427" s="24">
        <v>2</v>
      </c>
    </row>
    <row r="428" spans="1:19" s="22" customFormat="1" x14ac:dyDescent="0.25">
      <c r="A428" s="25"/>
      <c r="B428" s="25">
        <v>10001401</v>
      </c>
      <c r="C428" s="24" t="s">
        <v>247</v>
      </c>
      <c r="D428" s="24" t="s">
        <v>18</v>
      </c>
      <c r="E428" s="24" t="s">
        <v>248</v>
      </c>
      <c r="F428" s="25" t="str">
        <f t="shared" si="15"/>
        <v>FROCK-1299</v>
      </c>
      <c r="G428" s="24" t="s">
        <v>43</v>
      </c>
      <c r="H428" s="25">
        <v>32</v>
      </c>
      <c r="I428" s="24" t="str">
        <f>C428&amp;"/"&amp;E428&amp;""</f>
        <v>Qt girl/FROCK</v>
      </c>
      <c r="J428" s="24">
        <v>62041100</v>
      </c>
      <c r="K428" s="24" t="s">
        <v>249</v>
      </c>
      <c r="L428" s="24" t="s">
        <v>251</v>
      </c>
      <c r="M428" s="24" t="s">
        <v>47</v>
      </c>
      <c r="N428" s="75">
        <v>0.12</v>
      </c>
      <c r="O428" s="24">
        <v>1299</v>
      </c>
      <c r="P428" s="24">
        <v>1299</v>
      </c>
      <c r="Q428" s="59">
        <v>488.25</v>
      </c>
      <c r="R428" s="59">
        <v>488.25</v>
      </c>
      <c r="S428" s="24">
        <v>2</v>
      </c>
    </row>
    <row r="429" spans="1:19" s="22" customFormat="1" x14ac:dyDescent="0.25">
      <c r="A429" s="25" t="s">
        <v>253</v>
      </c>
      <c r="B429" s="25">
        <v>10001402</v>
      </c>
      <c r="C429" s="24" t="s">
        <v>247</v>
      </c>
      <c r="D429" s="24" t="s">
        <v>18</v>
      </c>
      <c r="E429" s="24" t="s">
        <v>248</v>
      </c>
      <c r="F429" s="25" t="str">
        <f t="shared" si="15"/>
        <v>FROCK-1299</v>
      </c>
      <c r="G429" s="24" t="s">
        <v>43</v>
      </c>
      <c r="H429" s="25">
        <v>34</v>
      </c>
      <c r="I429" s="24" t="str">
        <f>C429&amp;"/"&amp;E429&amp;""</f>
        <v>Qt girl/FROCK</v>
      </c>
      <c r="J429" s="24">
        <v>62041100</v>
      </c>
      <c r="K429" s="24" t="s">
        <v>249</v>
      </c>
      <c r="L429" s="24" t="s">
        <v>251</v>
      </c>
      <c r="M429" s="24" t="s">
        <v>47</v>
      </c>
      <c r="N429" s="75">
        <v>0.12</v>
      </c>
      <c r="O429" s="24">
        <v>1299</v>
      </c>
      <c r="P429" s="24">
        <v>1299</v>
      </c>
      <c r="Q429" s="59">
        <v>488.25</v>
      </c>
      <c r="R429" s="59">
        <v>488.25</v>
      </c>
      <c r="S429" s="24">
        <v>2</v>
      </c>
    </row>
    <row r="430" spans="1:19" s="22" customFormat="1" x14ac:dyDescent="0.25">
      <c r="A430" s="25" t="s">
        <v>254</v>
      </c>
      <c r="B430" s="25">
        <v>10001403</v>
      </c>
      <c r="C430" s="24" t="s">
        <v>247</v>
      </c>
      <c r="D430" s="24" t="s">
        <v>18</v>
      </c>
      <c r="E430" s="24" t="s">
        <v>248</v>
      </c>
      <c r="F430" s="25" t="str">
        <f t="shared" si="15"/>
        <v>FROCK-1299</v>
      </c>
      <c r="G430" s="24" t="s">
        <v>43</v>
      </c>
      <c r="H430" s="25">
        <v>36</v>
      </c>
      <c r="I430" s="24" t="str">
        <f>C430&amp;"/"&amp;E430&amp;""</f>
        <v>Qt girl/FROCK</v>
      </c>
      <c r="J430" s="24">
        <v>62041100</v>
      </c>
      <c r="K430" s="24" t="s">
        <v>249</v>
      </c>
      <c r="L430" s="24" t="s">
        <v>251</v>
      </c>
      <c r="M430" s="24" t="s">
        <v>47</v>
      </c>
      <c r="N430" s="75">
        <v>0.12</v>
      </c>
      <c r="O430" s="24">
        <v>1299</v>
      </c>
      <c r="P430" s="24">
        <v>1299</v>
      </c>
      <c r="Q430" s="59">
        <v>488.25</v>
      </c>
      <c r="R430" s="59">
        <v>488.25</v>
      </c>
      <c r="S430" s="24">
        <v>2</v>
      </c>
    </row>
    <row r="431" spans="1:19" s="22" customFormat="1" x14ac:dyDescent="0.25">
      <c r="A431" s="25"/>
      <c r="B431" s="25">
        <v>10001404</v>
      </c>
      <c r="C431" s="24" t="s">
        <v>247</v>
      </c>
      <c r="D431" s="24" t="s">
        <v>18</v>
      </c>
      <c r="E431" s="24" t="s">
        <v>248</v>
      </c>
      <c r="F431" s="25" t="str">
        <f t="shared" ref="F431:F457" si="16">"FROCK-"&amp;O431</f>
        <v>FROCK-1399</v>
      </c>
      <c r="G431" s="24" t="s">
        <v>43</v>
      </c>
      <c r="H431" s="25">
        <v>20</v>
      </c>
      <c r="I431" s="24" t="str">
        <f>C431&amp;"/"&amp;E431&amp;""</f>
        <v>Qt girl/FROCK</v>
      </c>
      <c r="J431" s="24">
        <v>62041100</v>
      </c>
      <c r="K431" s="24" t="s">
        <v>249</v>
      </c>
      <c r="L431" s="24" t="s">
        <v>251</v>
      </c>
      <c r="M431" s="24" t="s">
        <v>47</v>
      </c>
      <c r="N431" s="75">
        <v>0.12</v>
      </c>
      <c r="O431" s="24">
        <v>1399</v>
      </c>
      <c r="P431" s="24">
        <v>1399</v>
      </c>
      <c r="Q431" s="59">
        <v>530.25</v>
      </c>
      <c r="R431" s="59">
        <v>530.25</v>
      </c>
      <c r="S431" s="24">
        <v>2</v>
      </c>
    </row>
    <row r="432" spans="1:19" s="22" customFormat="1" x14ac:dyDescent="0.25">
      <c r="A432" s="25"/>
      <c r="B432" s="25">
        <v>10001405</v>
      </c>
      <c r="C432" s="24" t="s">
        <v>247</v>
      </c>
      <c r="D432" s="24" t="s">
        <v>18</v>
      </c>
      <c r="E432" s="24" t="s">
        <v>248</v>
      </c>
      <c r="F432" s="25" t="str">
        <f t="shared" si="16"/>
        <v>FROCK-1399</v>
      </c>
      <c r="G432" s="24" t="s">
        <v>43</v>
      </c>
      <c r="H432" s="25">
        <v>22</v>
      </c>
      <c r="I432" s="24" t="str">
        <f>C432&amp;"/"&amp;E432&amp;""</f>
        <v>Qt girl/FROCK</v>
      </c>
      <c r="J432" s="24">
        <v>62041100</v>
      </c>
      <c r="K432" s="24" t="s">
        <v>249</v>
      </c>
      <c r="L432" s="24" t="s">
        <v>251</v>
      </c>
      <c r="M432" s="24" t="s">
        <v>47</v>
      </c>
      <c r="N432" s="75">
        <v>0.12</v>
      </c>
      <c r="O432" s="24">
        <v>1399</v>
      </c>
      <c r="P432" s="24">
        <v>1399</v>
      </c>
      <c r="Q432" s="59">
        <v>530.25</v>
      </c>
      <c r="R432" s="59">
        <v>530.25</v>
      </c>
      <c r="S432" s="24">
        <v>2</v>
      </c>
    </row>
    <row r="433" spans="1:19" s="22" customFormat="1" x14ac:dyDescent="0.25">
      <c r="A433" s="25"/>
      <c r="B433" s="25">
        <v>10001406</v>
      </c>
      <c r="C433" s="24" t="s">
        <v>247</v>
      </c>
      <c r="D433" s="24" t="s">
        <v>18</v>
      </c>
      <c r="E433" s="24" t="s">
        <v>248</v>
      </c>
      <c r="F433" s="25" t="str">
        <f t="shared" si="16"/>
        <v>FROCK-1399</v>
      </c>
      <c r="G433" s="24" t="s">
        <v>43</v>
      </c>
      <c r="H433" s="25">
        <v>24</v>
      </c>
      <c r="I433" s="24" t="str">
        <f>C433&amp;"/"&amp;E433&amp;""</f>
        <v>Qt girl/FROCK</v>
      </c>
      <c r="J433" s="24">
        <v>62041100</v>
      </c>
      <c r="K433" s="24" t="s">
        <v>249</v>
      </c>
      <c r="L433" s="24" t="s">
        <v>251</v>
      </c>
      <c r="M433" s="24" t="s">
        <v>47</v>
      </c>
      <c r="N433" s="75">
        <v>0.12</v>
      </c>
      <c r="O433" s="24">
        <v>1399</v>
      </c>
      <c r="P433" s="24">
        <v>1399</v>
      </c>
      <c r="Q433" s="59">
        <v>530.25</v>
      </c>
      <c r="R433" s="59">
        <v>530.25</v>
      </c>
      <c r="S433" s="24">
        <v>2</v>
      </c>
    </row>
    <row r="434" spans="1:19" s="22" customFormat="1" x14ac:dyDescent="0.25">
      <c r="A434" s="25"/>
      <c r="B434" s="25">
        <v>10001407</v>
      </c>
      <c r="C434" s="24" t="s">
        <v>247</v>
      </c>
      <c r="D434" s="24" t="s">
        <v>18</v>
      </c>
      <c r="E434" s="24" t="s">
        <v>248</v>
      </c>
      <c r="F434" s="25" t="str">
        <f t="shared" si="16"/>
        <v>FROCK-1399</v>
      </c>
      <c r="G434" s="24" t="s">
        <v>43</v>
      </c>
      <c r="H434" s="25">
        <v>26</v>
      </c>
      <c r="I434" s="24" t="str">
        <f>C434&amp;"/"&amp;E434&amp;""</f>
        <v>Qt girl/FROCK</v>
      </c>
      <c r="J434" s="24">
        <v>62041100</v>
      </c>
      <c r="K434" s="24" t="s">
        <v>249</v>
      </c>
      <c r="L434" s="24" t="s">
        <v>251</v>
      </c>
      <c r="M434" s="24" t="s">
        <v>47</v>
      </c>
      <c r="N434" s="75">
        <v>0.12</v>
      </c>
      <c r="O434" s="24">
        <v>1399</v>
      </c>
      <c r="P434" s="24">
        <v>1399</v>
      </c>
      <c r="Q434" s="59">
        <v>530.25</v>
      </c>
      <c r="R434" s="59">
        <v>530.25</v>
      </c>
      <c r="S434" s="24">
        <v>2</v>
      </c>
    </row>
    <row r="435" spans="1:19" s="22" customFormat="1" x14ac:dyDescent="0.25">
      <c r="A435" s="25"/>
      <c r="B435" s="25">
        <v>10001408</v>
      </c>
      <c r="C435" s="24" t="s">
        <v>247</v>
      </c>
      <c r="D435" s="24" t="s">
        <v>18</v>
      </c>
      <c r="E435" s="24" t="s">
        <v>248</v>
      </c>
      <c r="F435" s="25" t="str">
        <f t="shared" si="16"/>
        <v>FROCK-1399</v>
      </c>
      <c r="G435" s="24" t="s">
        <v>43</v>
      </c>
      <c r="H435" s="25">
        <v>28</v>
      </c>
      <c r="I435" s="24" t="str">
        <f>C435&amp;"/"&amp;E435&amp;""</f>
        <v>Qt girl/FROCK</v>
      </c>
      <c r="J435" s="24">
        <v>62041100</v>
      </c>
      <c r="K435" s="24" t="s">
        <v>249</v>
      </c>
      <c r="L435" s="24" t="s">
        <v>251</v>
      </c>
      <c r="M435" s="24" t="s">
        <v>47</v>
      </c>
      <c r="N435" s="75">
        <v>0.12</v>
      </c>
      <c r="O435" s="24">
        <v>1399</v>
      </c>
      <c r="P435" s="24">
        <v>1399</v>
      </c>
      <c r="Q435" s="59">
        <v>530.25</v>
      </c>
      <c r="R435" s="59">
        <v>530.25</v>
      </c>
      <c r="S435" s="24">
        <v>2</v>
      </c>
    </row>
    <row r="436" spans="1:19" s="22" customFormat="1" x14ac:dyDescent="0.25">
      <c r="A436" s="25"/>
      <c r="B436" s="25">
        <v>10001409</v>
      </c>
      <c r="C436" s="24" t="s">
        <v>247</v>
      </c>
      <c r="D436" s="24" t="s">
        <v>18</v>
      </c>
      <c r="E436" s="24" t="s">
        <v>248</v>
      </c>
      <c r="F436" s="25" t="str">
        <f t="shared" si="16"/>
        <v>FROCK-1399</v>
      </c>
      <c r="G436" s="24" t="s">
        <v>43</v>
      </c>
      <c r="H436" s="25">
        <v>30</v>
      </c>
      <c r="I436" s="24" t="str">
        <f>C436&amp;"/"&amp;E436&amp;""</f>
        <v>Qt girl/FROCK</v>
      </c>
      <c r="J436" s="24">
        <v>62041100</v>
      </c>
      <c r="K436" s="24" t="s">
        <v>249</v>
      </c>
      <c r="L436" s="24" t="s">
        <v>251</v>
      </c>
      <c r="M436" s="24" t="s">
        <v>47</v>
      </c>
      <c r="N436" s="75">
        <v>0.12</v>
      </c>
      <c r="O436" s="24">
        <v>1399</v>
      </c>
      <c r="P436" s="24">
        <v>1399</v>
      </c>
      <c r="Q436" s="59">
        <v>530.25</v>
      </c>
      <c r="R436" s="59">
        <v>530.25</v>
      </c>
      <c r="S436" s="24">
        <v>2</v>
      </c>
    </row>
    <row r="437" spans="1:19" s="22" customFormat="1" x14ac:dyDescent="0.25">
      <c r="A437" s="25"/>
      <c r="B437" s="25">
        <v>10001410</v>
      </c>
      <c r="C437" s="24" t="s">
        <v>247</v>
      </c>
      <c r="D437" s="24" t="s">
        <v>18</v>
      </c>
      <c r="E437" s="24" t="s">
        <v>248</v>
      </c>
      <c r="F437" s="25" t="str">
        <f t="shared" si="16"/>
        <v>FROCK-1399</v>
      </c>
      <c r="G437" s="24" t="s">
        <v>43</v>
      </c>
      <c r="H437" s="25">
        <v>32</v>
      </c>
      <c r="I437" s="24" t="str">
        <f>C437&amp;"/"&amp;E437&amp;""</f>
        <v>Qt girl/FROCK</v>
      </c>
      <c r="J437" s="24">
        <v>62041100</v>
      </c>
      <c r="K437" s="24" t="s">
        <v>249</v>
      </c>
      <c r="L437" s="24" t="s">
        <v>251</v>
      </c>
      <c r="M437" s="24" t="s">
        <v>47</v>
      </c>
      <c r="N437" s="75">
        <v>0.12</v>
      </c>
      <c r="O437" s="24">
        <v>1399</v>
      </c>
      <c r="P437" s="24">
        <v>1399</v>
      </c>
      <c r="Q437" s="59">
        <v>530.25</v>
      </c>
      <c r="R437" s="59">
        <v>530.25</v>
      </c>
      <c r="S437" s="24">
        <v>2</v>
      </c>
    </row>
    <row r="438" spans="1:19" s="22" customFormat="1" x14ac:dyDescent="0.25">
      <c r="A438" s="25"/>
      <c r="B438" s="25">
        <v>10001411</v>
      </c>
      <c r="C438" s="24" t="s">
        <v>247</v>
      </c>
      <c r="D438" s="24" t="s">
        <v>18</v>
      </c>
      <c r="E438" s="24" t="s">
        <v>248</v>
      </c>
      <c r="F438" s="25" t="str">
        <f t="shared" si="16"/>
        <v>FROCK-1399</v>
      </c>
      <c r="G438" s="24" t="s">
        <v>43</v>
      </c>
      <c r="H438" s="25">
        <v>34</v>
      </c>
      <c r="I438" s="24" t="str">
        <f>C438&amp;"/"&amp;E438&amp;""</f>
        <v>Qt girl/FROCK</v>
      </c>
      <c r="J438" s="24">
        <v>62041100</v>
      </c>
      <c r="K438" s="24" t="s">
        <v>249</v>
      </c>
      <c r="L438" s="24" t="s">
        <v>251</v>
      </c>
      <c r="M438" s="24" t="s">
        <v>47</v>
      </c>
      <c r="N438" s="75">
        <v>0.12</v>
      </c>
      <c r="O438" s="24">
        <v>1399</v>
      </c>
      <c r="P438" s="24">
        <v>1399</v>
      </c>
      <c r="Q438" s="59">
        <v>530.25</v>
      </c>
      <c r="R438" s="59">
        <v>530.25</v>
      </c>
      <c r="S438" s="24">
        <v>2</v>
      </c>
    </row>
    <row r="439" spans="1:19" s="22" customFormat="1" x14ac:dyDescent="0.25">
      <c r="A439" s="25"/>
      <c r="B439" s="25">
        <v>10001412</v>
      </c>
      <c r="C439" s="24" t="s">
        <v>247</v>
      </c>
      <c r="D439" s="24" t="s">
        <v>18</v>
      </c>
      <c r="E439" s="24" t="s">
        <v>248</v>
      </c>
      <c r="F439" s="25" t="str">
        <f t="shared" si="16"/>
        <v>FROCK-1399</v>
      </c>
      <c r="G439" s="24" t="s">
        <v>43</v>
      </c>
      <c r="H439" s="25">
        <v>36</v>
      </c>
      <c r="I439" s="24" t="str">
        <f>C439&amp;"/"&amp;E439&amp;""</f>
        <v>Qt girl/FROCK</v>
      </c>
      <c r="J439" s="24">
        <v>62041100</v>
      </c>
      <c r="K439" s="24" t="s">
        <v>249</v>
      </c>
      <c r="L439" s="24" t="s">
        <v>251</v>
      </c>
      <c r="M439" s="24" t="s">
        <v>47</v>
      </c>
      <c r="N439" s="75">
        <v>0.12</v>
      </c>
      <c r="O439" s="24">
        <v>1399</v>
      </c>
      <c r="P439" s="24">
        <v>1399</v>
      </c>
      <c r="Q439" s="59">
        <v>530.25</v>
      </c>
      <c r="R439" s="59">
        <v>530.25</v>
      </c>
      <c r="S439" s="24">
        <v>2</v>
      </c>
    </row>
    <row r="440" spans="1:19" s="22" customFormat="1" x14ac:dyDescent="0.25">
      <c r="A440" s="25"/>
      <c r="B440" s="25">
        <v>10001413</v>
      </c>
      <c r="C440" s="24" t="s">
        <v>247</v>
      </c>
      <c r="D440" s="24" t="s">
        <v>18</v>
      </c>
      <c r="E440" s="24" t="s">
        <v>248</v>
      </c>
      <c r="F440" s="25" t="str">
        <f t="shared" si="16"/>
        <v>FROCK-1499</v>
      </c>
      <c r="G440" s="24" t="s">
        <v>43</v>
      </c>
      <c r="H440" s="25">
        <v>20</v>
      </c>
      <c r="I440" s="24" t="str">
        <f>C440&amp;"/"&amp;E440&amp;""</f>
        <v>Qt girl/FROCK</v>
      </c>
      <c r="J440" s="24">
        <v>62041100</v>
      </c>
      <c r="K440" s="24" t="s">
        <v>249</v>
      </c>
      <c r="L440" s="24" t="s">
        <v>251</v>
      </c>
      <c r="M440" s="24" t="s">
        <v>47</v>
      </c>
      <c r="N440" s="75">
        <v>0.12</v>
      </c>
      <c r="O440" s="24">
        <v>1499</v>
      </c>
      <c r="P440" s="24">
        <v>1499</v>
      </c>
      <c r="Q440" s="59">
        <v>554.75</v>
      </c>
      <c r="R440" s="59">
        <v>554.75</v>
      </c>
      <c r="S440" s="24">
        <v>4</v>
      </c>
    </row>
    <row r="441" spans="1:19" s="22" customFormat="1" x14ac:dyDescent="0.25">
      <c r="A441" s="25"/>
      <c r="B441" s="25">
        <v>10001414</v>
      </c>
      <c r="C441" s="24" t="s">
        <v>247</v>
      </c>
      <c r="D441" s="24" t="s">
        <v>18</v>
      </c>
      <c r="E441" s="24" t="s">
        <v>248</v>
      </c>
      <c r="F441" s="25" t="str">
        <f t="shared" si="16"/>
        <v>FROCK-1499</v>
      </c>
      <c r="G441" s="24" t="s">
        <v>43</v>
      </c>
      <c r="H441" s="25">
        <v>22</v>
      </c>
      <c r="I441" s="24" t="str">
        <f>C441&amp;"/"&amp;E441&amp;""</f>
        <v>Qt girl/FROCK</v>
      </c>
      <c r="J441" s="24">
        <v>62041100</v>
      </c>
      <c r="K441" s="24" t="s">
        <v>249</v>
      </c>
      <c r="L441" s="24" t="s">
        <v>251</v>
      </c>
      <c r="M441" s="24" t="s">
        <v>47</v>
      </c>
      <c r="N441" s="75">
        <v>0.12</v>
      </c>
      <c r="O441" s="24">
        <v>1499</v>
      </c>
      <c r="P441" s="24">
        <v>1499</v>
      </c>
      <c r="Q441" s="59">
        <v>554.75</v>
      </c>
      <c r="R441" s="59">
        <v>554.75</v>
      </c>
      <c r="S441" s="24">
        <v>4</v>
      </c>
    </row>
    <row r="442" spans="1:19" s="22" customFormat="1" x14ac:dyDescent="0.25">
      <c r="A442" s="25"/>
      <c r="B442" s="25">
        <v>10001415</v>
      </c>
      <c r="C442" s="24" t="s">
        <v>247</v>
      </c>
      <c r="D442" s="24" t="s">
        <v>18</v>
      </c>
      <c r="E442" s="24" t="s">
        <v>248</v>
      </c>
      <c r="F442" s="25" t="str">
        <f t="shared" si="16"/>
        <v>FROCK-1499</v>
      </c>
      <c r="G442" s="24" t="s">
        <v>43</v>
      </c>
      <c r="H442" s="25">
        <v>24</v>
      </c>
      <c r="I442" s="24" t="str">
        <f>C442&amp;"/"&amp;E442&amp;""</f>
        <v>Qt girl/FROCK</v>
      </c>
      <c r="J442" s="24">
        <v>62041100</v>
      </c>
      <c r="K442" s="24" t="s">
        <v>249</v>
      </c>
      <c r="L442" s="24" t="s">
        <v>251</v>
      </c>
      <c r="M442" s="24" t="s">
        <v>47</v>
      </c>
      <c r="N442" s="75">
        <v>0.12</v>
      </c>
      <c r="O442" s="24">
        <v>1499</v>
      </c>
      <c r="P442" s="24">
        <v>1499</v>
      </c>
      <c r="Q442" s="59">
        <v>554.75</v>
      </c>
      <c r="R442" s="59">
        <v>554.75</v>
      </c>
      <c r="S442" s="24">
        <v>4</v>
      </c>
    </row>
    <row r="443" spans="1:19" s="22" customFormat="1" x14ac:dyDescent="0.25">
      <c r="A443" s="25"/>
      <c r="B443" s="25">
        <v>10001416</v>
      </c>
      <c r="C443" s="24" t="s">
        <v>247</v>
      </c>
      <c r="D443" s="24" t="s">
        <v>18</v>
      </c>
      <c r="E443" s="24" t="s">
        <v>248</v>
      </c>
      <c r="F443" s="25" t="str">
        <f t="shared" si="16"/>
        <v>FROCK-1499</v>
      </c>
      <c r="G443" s="24" t="s">
        <v>43</v>
      </c>
      <c r="H443" s="25">
        <v>26</v>
      </c>
      <c r="I443" s="24" t="str">
        <f>C443&amp;"/"&amp;E443&amp;""</f>
        <v>Qt girl/FROCK</v>
      </c>
      <c r="J443" s="24">
        <v>62041100</v>
      </c>
      <c r="K443" s="24" t="s">
        <v>249</v>
      </c>
      <c r="L443" s="24" t="s">
        <v>251</v>
      </c>
      <c r="M443" s="24" t="s">
        <v>47</v>
      </c>
      <c r="N443" s="75">
        <v>0.12</v>
      </c>
      <c r="O443" s="24">
        <v>1499</v>
      </c>
      <c r="P443" s="24">
        <v>1499</v>
      </c>
      <c r="Q443" s="59">
        <v>554.75</v>
      </c>
      <c r="R443" s="59">
        <v>554.75</v>
      </c>
      <c r="S443" s="24">
        <v>4</v>
      </c>
    </row>
    <row r="444" spans="1:19" s="22" customFormat="1" x14ac:dyDescent="0.25">
      <c r="A444" s="25"/>
      <c r="B444" s="25">
        <v>10001417</v>
      </c>
      <c r="C444" s="24" t="s">
        <v>247</v>
      </c>
      <c r="D444" s="24" t="s">
        <v>18</v>
      </c>
      <c r="E444" s="24" t="s">
        <v>248</v>
      </c>
      <c r="F444" s="25" t="str">
        <f t="shared" si="16"/>
        <v>FROCK-1499</v>
      </c>
      <c r="G444" s="24" t="s">
        <v>43</v>
      </c>
      <c r="H444" s="25">
        <v>28</v>
      </c>
      <c r="I444" s="24" t="str">
        <f>C444&amp;"/"&amp;E444&amp;""</f>
        <v>Qt girl/FROCK</v>
      </c>
      <c r="J444" s="24">
        <v>62041100</v>
      </c>
      <c r="K444" s="24" t="s">
        <v>249</v>
      </c>
      <c r="L444" s="24" t="s">
        <v>251</v>
      </c>
      <c r="M444" s="24" t="s">
        <v>47</v>
      </c>
      <c r="N444" s="75">
        <v>0.12</v>
      </c>
      <c r="O444" s="24">
        <v>1499</v>
      </c>
      <c r="P444" s="24">
        <v>1499</v>
      </c>
      <c r="Q444" s="59">
        <v>554.75</v>
      </c>
      <c r="R444" s="59">
        <v>554.75</v>
      </c>
      <c r="S444" s="24">
        <v>4</v>
      </c>
    </row>
    <row r="445" spans="1:19" s="22" customFormat="1" x14ac:dyDescent="0.25">
      <c r="A445" s="25"/>
      <c r="B445" s="25">
        <v>10001418</v>
      </c>
      <c r="C445" s="24" t="s">
        <v>247</v>
      </c>
      <c r="D445" s="24" t="s">
        <v>18</v>
      </c>
      <c r="E445" s="24" t="s">
        <v>248</v>
      </c>
      <c r="F445" s="25" t="str">
        <f t="shared" si="16"/>
        <v>FROCK-1499</v>
      </c>
      <c r="G445" s="24" t="s">
        <v>43</v>
      </c>
      <c r="H445" s="25">
        <v>30</v>
      </c>
      <c r="I445" s="24" t="str">
        <f>C445&amp;"/"&amp;E445&amp;""</f>
        <v>Qt girl/FROCK</v>
      </c>
      <c r="J445" s="24">
        <v>62041100</v>
      </c>
      <c r="K445" s="24" t="s">
        <v>249</v>
      </c>
      <c r="L445" s="24" t="s">
        <v>251</v>
      </c>
      <c r="M445" s="24" t="s">
        <v>47</v>
      </c>
      <c r="N445" s="75">
        <v>0.12</v>
      </c>
      <c r="O445" s="24">
        <v>1499</v>
      </c>
      <c r="P445" s="24">
        <v>1499</v>
      </c>
      <c r="Q445" s="59">
        <v>554.75</v>
      </c>
      <c r="R445" s="59">
        <v>554.75</v>
      </c>
      <c r="S445" s="24">
        <v>4</v>
      </c>
    </row>
    <row r="446" spans="1:19" s="22" customFormat="1" x14ac:dyDescent="0.25">
      <c r="A446" s="25"/>
      <c r="B446" s="25">
        <v>10001419</v>
      </c>
      <c r="C446" s="24" t="s">
        <v>247</v>
      </c>
      <c r="D446" s="24" t="s">
        <v>18</v>
      </c>
      <c r="E446" s="24" t="s">
        <v>248</v>
      </c>
      <c r="F446" s="25" t="str">
        <f t="shared" si="16"/>
        <v>FROCK-1499</v>
      </c>
      <c r="G446" s="24" t="s">
        <v>43</v>
      </c>
      <c r="H446" s="25">
        <v>32</v>
      </c>
      <c r="I446" s="24" t="str">
        <f>C446&amp;"/"&amp;E446&amp;""</f>
        <v>Qt girl/FROCK</v>
      </c>
      <c r="J446" s="24">
        <v>62041100</v>
      </c>
      <c r="K446" s="24" t="s">
        <v>249</v>
      </c>
      <c r="L446" s="24" t="s">
        <v>251</v>
      </c>
      <c r="M446" s="24" t="s">
        <v>47</v>
      </c>
      <c r="N446" s="75">
        <v>0.12</v>
      </c>
      <c r="O446" s="24">
        <v>1499</v>
      </c>
      <c r="P446" s="24">
        <v>1499</v>
      </c>
      <c r="Q446" s="59">
        <v>554.75</v>
      </c>
      <c r="R446" s="59">
        <v>554.75</v>
      </c>
      <c r="S446" s="24">
        <v>4</v>
      </c>
    </row>
    <row r="447" spans="1:19" s="22" customFormat="1" x14ac:dyDescent="0.25">
      <c r="A447" s="25"/>
      <c r="B447" s="25">
        <v>10001420</v>
      </c>
      <c r="C447" s="24" t="s">
        <v>247</v>
      </c>
      <c r="D447" s="24" t="s">
        <v>18</v>
      </c>
      <c r="E447" s="24" t="s">
        <v>248</v>
      </c>
      <c r="F447" s="25" t="str">
        <f t="shared" si="16"/>
        <v>FROCK-1499</v>
      </c>
      <c r="G447" s="24" t="s">
        <v>43</v>
      </c>
      <c r="H447" s="25">
        <v>34</v>
      </c>
      <c r="I447" s="24" t="str">
        <f>C447&amp;"/"&amp;E447&amp;""</f>
        <v>Qt girl/FROCK</v>
      </c>
      <c r="J447" s="24">
        <v>62041100</v>
      </c>
      <c r="K447" s="24" t="s">
        <v>249</v>
      </c>
      <c r="L447" s="24" t="s">
        <v>251</v>
      </c>
      <c r="M447" s="24" t="s">
        <v>47</v>
      </c>
      <c r="N447" s="75">
        <v>0.12</v>
      </c>
      <c r="O447" s="24">
        <v>1499</v>
      </c>
      <c r="P447" s="24">
        <v>1499</v>
      </c>
      <c r="Q447" s="59">
        <v>554.75</v>
      </c>
      <c r="R447" s="59">
        <v>554.75</v>
      </c>
      <c r="S447" s="24">
        <v>4</v>
      </c>
    </row>
    <row r="448" spans="1:19" s="22" customFormat="1" x14ac:dyDescent="0.25">
      <c r="A448" s="25"/>
      <c r="B448" s="25">
        <v>10001421</v>
      </c>
      <c r="C448" s="24" t="s">
        <v>247</v>
      </c>
      <c r="D448" s="24" t="s">
        <v>18</v>
      </c>
      <c r="E448" s="24" t="s">
        <v>248</v>
      </c>
      <c r="F448" s="25" t="str">
        <f t="shared" si="16"/>
        <v>FROCK-1499</v>
      </c>
      <c r="G448" s="24" t="s">
        <v>43</v>
      </c>
      <c r="H448" s="25">
        <v>36</v>
      </c>
      <c r="I448" s="24" t="str">
        <f>C448&amp;"/"&amp;E448&amp;""</f>
        <v>Qt girl/FROCK</v>
      </c>
      <c r="J448" s="24">
        <v>62041100</v>
      </c>
      <c r="K448" s="24" t="s">
        <v>249</v>
      </c>
      <c r="L448" s="24" t="s">
        <v>251</v>
      </c>
      <c r="M448" s="24" t="s">
        <v>47</v>
      </c>
      <c r="N448" s="75">
        <v>0.12</v>
      </c>
      <c r="O448" s="24">
        <v>1499</v>
      </c>
      <c r="P448" s="24">
        <v>1499</v>
      </c>
      <c r="Q448" s="59">
        <v>554.75</v>
      </c>
      <c r="R448" s="59">
        <v>554.75</v>
      </c>
      <c r="S448" s="24">
        <v>4</v>
      </c>
    </row>
    <row r="449" spans="1:19" s="22" customFormat="1" x14ac:dyDescent="0.25">
      <c r="A449" s="25"/>
      <c r="B449" s="25">
        <v>10001422</v>
      </c>
      <c r="C449" s="24" t="s">
        <v>247</v>
      </c>
      <c r="D449" s="24" t="s">
        <v>18</v>
      </c>
      <c r="E449" s="24" t="s">
        <v>248</v>
      </c>
      <c r="F449" s="25" t="str">
        <f t="shared" si="16"/>
        <v>FROCK-1599</v>
      </c>
      <c r="G449" s="24" t="s">
        <v>43</v>
      </c>
      <c r="H449" s="25">
        <v>20</v>
      </c>
      <c r="I449" s="24" t="str">
        <f>C449&amp;"/"&amp;E449&amp;""</f>
        <v>Qt girl/FROCK</v>
      </c>
      <c r="J449" s="24">
        <v>62041100</v>
      </c>
      <c r="K449" s="24" t="s">
        <v>249</v>
      </c>
      <c r="L449" s="24" t="s">
        <v>251</v>
      </c>
      <c r="M449" s="24" t="s">
        <v>47</v>
      </c>
      <c r="N449" s="75">
        <v>0.12</v>
      </c>
      <c r="O449" s="24">
        <v>1599</v>
      </c>
      <c r="P449" s="24">
        <v>1599</v>
      </c>
      <c r="Q449" s="59">
        <v>518</v>
      </c>
      <c r="R449" s="59">
        <v>518</v>
      </c>
      <c r="S449" s="24">
        <v>2</v>
      </c>
    </row>
    <row r="450" spans="1:19" s="22" customFormat="1" x14ac:dyDescent="0.25">
      <c r="A450" s="25"/>
      <c r="B450" s="25">
        <v>10001423</v>
      </c>
      <c r="C450" s="24" t="s">
        <v>247</v>
      </c>
      <c r="D450" s="24" t="s">
        <v>18</v>
      </c>
      <c r="E450" s="24" t="s">
        <v>248</v>
      </c>
      <c r="F450" s="25" t="str">
        <f t="shared" si="16"/>
        <v>FROCK-1599</v>
      </c>
      <c r="G450" s="24" t="s">
        <v>43</v>
      </c>
      <c r="H450" s="25">
        <v>22</v>
      </c>
      <c r="I450" s="24" t="str">
        <f>C450&amp;"/"&amp;E450&amp;""</f>
        <v>Qt girl/FROCK</v>
      </c>
      <c r="J450" s="24">
        <v>62041100</v>
      </c>
      <c r="K450" s="24" t="s">
        <v>249</v>
      </c>
      <c r="L450" s="24" t="s">
        <v>251</v>
      </c>
      <c r="M450" s="24" t="s">
        <v>47</v>
      </c>
      <c r="N450" s="75">
        <v>0.12</v>
      </c>
      <c r="O450" s="24">
        <v>1599</v>
      </c>
      <c r="P450" s="24">
        <v>1599</v>
      </c>
      <c r="Q450" s="59">
        <v>518</v>
      </c>
      <c r="R450" s="59">
        <v>518</v>
      </c>
      <c r="S450" s="24">
        <v>2</v>
      </c>
    </row>
    <row r="451" spans="1:19" s="22" customFormat="1" x14ac:dyDescent="0.25">
      <c r="A451" s="25"/>
      <c r="B451" s="25">
        <v>10001424</v>
      </c>
      <c r="C451" s="24" t="s">
        <v>247</v>
      </c>
      <c r="D451" s="24" t="s">
        <v>18</v>
      </c>
      <c r="E451" s="24" t="s">
        <v>248</v>
      </c>
      <c r="F451" s="25" t="str">
        <f t="shared" si="16"/>
        <v>FROCK-1599</v>
      </c>
      <c r="G451" s="24" t="s">
        <v>43</v>
      </c>
      <c r="H451" s="25">
        <v>24</v>
      </c>
      <c r="I451" s="24" t="str">
        <f>C451&amp;"/"&amp;E451&amp;""</f>
        <v>Qt girl/FROCK</v>
      </c>
      <c r="J451" s="24">
        <v>62041100</v>
      </c>
      <c r="K451" s="24" t="s">
        <v>249</v>
      </c>
      <c r="L451" s="24" t="s">
        <v>251</v>
      </c>
      <c r="M451" s="24" t="s">
        <v>47</v>
      </c>
      <c r="N451" s="75">
        <v>0.12</v>
      </c>
      <c r="O451" s="24">
        <v>1599</v>
      </c>
      <c r="P451" s="24">
        <v>1599</v>
      </c>
      <c r="Q451" s="59">
        <v>518</v>
      </c>
      <c r="R451" s="59">
        <v>518</v>
      </c>
      <c r="S451" s="24">
        <v>2</v>
      </c>
    </row>
    <row r="452" spans="1:19" s="22" customFormat="1" x14ac:dyDescent="0.25">
      <c r="A452" s="25"/>
      <c r="B452" s="25">
        <v>10001425</v>
      </c>
      <c r="C452" s="24" t="s">
        <v>247</v>
      </c>
      <c r="D452" s="24" t="s">
        <v>18</v>
      </c>
      <c r="E452" s="24" t="s">
        <v>248</v>
      </c>
      <c r="F452" s="25" t="str">
        <f t="shared" si="16"/>
        <v>FROCK-1599</v>
      </c>
      <c r="G452" s="24" t="s">
        <v>43</v>
      </c>
      <c r="H452" s="25">
        <v>26</v>
      </c>
      <c r="I452" s="24" t="str">
        <f>C452&amp;"/"&amp;E452&amp;""</f>
        <v>Qt girl/FROCK</v>
      </c>
      <c r="J452" s="24">
        <v>62041100</v>
      </c>
      <c r="K452" s="24" t="s">
        <v>249</v>
      </c>
      <c r="L452" s="24" t="s">
        <v>251</v>
      </c>
      <c r="M452" s="24" t="s">
        <v>47</v>
      </c>
      <c r="N452" s="75">
        <v>0.12</v>
      </c>
      <c r="O452" s="24">
        <v>1599</v>
      </c>
      <c r="P452" s="24">
        <v>1599</v>
      </c>
      <c r="Q452" s="59">
        <v>518</v>
      </c>
      <c r="R452" s="59">
        <v>518</v>
      </c>
      <c r="S452" s="24">
        <v>2</v>
      </c>
    </row>
    <row r="453" spans="1:19" s="22" customFormat="1" x14ac:dyDescent="0.25">
      <c r="A453" s="25"/>
      <c r="B453" s="25">
        <v>10001426</v>
      </c>
      <c r="C453" s="24" t="s">
        <v>247</v>
      </c>
      <c r="D453" s="24" t="s">
        <v>18</v>
      </c>
      <c r="E453" s="24" t="s">
        <v>248</v>
      </c>
      <c r="F453" s="25" t="str">
        <f t="shared" si="16"/>
        <v>FROCK-1599</v>
      </c>
      <c r="G453" s="24" t="s">
        <v>43</v>
      </c>
      <c r="H453" s="25">
        <v>28</v>
      </c>
      <c r="I453" s="24" t="str">
        <f>C453&amp;"/"&amp;E453&amp;""</f>
        <v>Qt girl/FROCK</v>
      </c>
      <c r="J453" s="24">
        <v>62041100</v>
      </c>
      <c r="K453" s="24" t="s">
        <v>249</v>
      </c>
      <c r="L453" s="24" t="s">
        <v>251</v>
      </c>
      <c r="M453" s="24" t="s">
        <v>47</v>
      </c>
      <c r="N453" s="75">
        <v>0.12</v>
      </c>
      <c r="O453" s="24">
        <v>1599</v>
      </c>
      <c r="P453" s="24">
        <v>1599</v>
      </c>
      <c r="Q453" s="59">
        <v>518</v>
      </c>
      <c r="R453" s="59">
        <v>518</v>
      </c>
      <c r="S453" s="24">
        <v>2</v>
      </c>
    </row>
    <row r="454" spans="1:19" s="22" customFormat="1" x14ac:dyDescent="0.25">
      <c r="A454" s="25"/>
      <c r="B454" s="25">
        <v>10001427</v>
      </c>
      <c r="C454" s="24" t="s">
        <v>247</v>
      </c>
      <c r="D454" s="24" t="s">
        <v>18</v>
      </c>
      <c r="E454" s="24" t="s">
        <v>248</v>
      </c>
      <c r="F454" s="25" t="str">
        <f t="shared" si="16"/>
        <v>FROCK-1599</v>
      </c>
      <c r="G454" s="24" t="s">
        <v>43</v>
      </c>
      <c r="H454" s="25">
        <v>30</v>
      </c>
      <c r="I454" s="24" t="str">
        <f>C454&amp;"/"&amp;E454&amp;""</f>
        <v>Qt girl/FROCK</v>
      </c>
      <c r="J454" s="24">
        <v>62041100</v>
      </c>
      <c r="K454" s="24" t="s">
        <v>249</v>
      </c>
      <c r="L454" s="24" t="s">
        <v>251</v>
      </c>
      <c r="M454" s="24" t="s">
        <v>47</v>
      </c>
      <c r="N454" s="75">
        <v>0.12</v>
      </c>
      <c r="O454" s="24">
        <v>1599</v>
      </c>
      <c r="P454" s="24">
        <v>1599</v>
      </c>
      <c r="Q454" s="59">
        <v>518</v>
      </c>
      <c r="R454" s="59">
        <v>518</v>
      </c>
      <c r="S454" s="24">
        <v>2</v>
      </c>
    </row>
    <row r="455" spans="1:19" s="22" customFormat="1" x14ac:dyDescent="0.25">
      <c r="A455" s="25"/>
      <c r="B455" s="25">
        <v>10001428</v>
      </c>
      <c r="C455" s="24" t="s">
        <v>247</v>
      </c>
      <c r="D455" s="24" t="s">
        <v>18</v>
      </c>
      <c r="E455" s="24" t="s">
        <v>248</v>
      </c>
      <c r="F455" s="25" t="str">
        <f t="shared" si="16"/>
        <v>FROCK-1599</v>
      </c>
      <c r="G455" s="24" t="s">
        <v>43</v>
      </c>
      <c r="H455" s="25">
        <v>32</v>
      </c>
      <c r="I455" s="24" t="str">
        <f>C455&amp;"/"&amp;E455&amp;""</f>
        <v>Qt girl/FROCK</v>
      </c>
      <c r="J455" s="24">
        <v>62041100</v>
      </c>
      <c r="K455" s="24" t="s">
        <v>249</v>
      </c>
      <c r="L455" s="24" t="s">
        <v>251</v>
      </c>
      <c r="M455" s="24" t="s">
        <v>47</v>
      </c>
      <c r="N455" s="75">
        <v>0.12</v>
      </c>
      <c r="O455" s="24">
        <v>1599</v>
      </c>
      <c r="P455" s="24">
        <v>1599</v>
      </c>
      <c r="Q455" s="59">
        <v>518</v>
      </c>
      <c r="R455" s="59">
        <v>518</v>
      </c>
      <c r="S455" s="24">
        <v>2</v>
      </c>
    </row>
    <row r="456" spans="1:19" s="22" customFormat="1" x14ac:dyDescent="0.25">
      <c r="A456" s="25"/>
      <c r="B456" s="25">
        <v>10001429</v>
      </c>
      <c r="C456" s="24" t="s">
        <v>247</v>
      </c>
      <c r="D456" s="24" t="s">
        <v>18</v>
      </c>
      <c r="E456" s="24" t="s">
        <v>248</v>
      </c>
      <c r="F456" s="25" t="str">
        <f t="shared" si="16"/>
        <v>FROCK-1599</v>
      </c>
      <c r="G456" s="24" t="s">
        <v>43</v>
      </c>
      <c r="H456" s="25">
        <v>34</v>
      </c>
      <c r="I456" s="24" t="str">
        <f>C456&amp;"/"&amp;E456&amp;""</f>
        <v>Qt girl/FROCK</v>
      </c>
      <c r="J456" s="24">
        <v>62041100</v>
      </c>
      <c r="K456" s="24" t="s">
        <v>249</v>
      </c>
      <c r="L456" s="24" t="s">
        <v>251</v>
      </c>
      <c r="M456" s="24" t="s">
        <v>47</v>
      </c>
      <c r="N456" s="75">
        <v>0.12</v>
      </c>
      <c r="O456" s="24">
        <v>1599</v>
      </c>
      <c r="P456" s="24">
        <v>1599</v>
      </c>
      <c r="Q456" s="59">
        <v>518</v>
      </c>
      <c r="R456" s="59">
        <v>518</v>
      </c>
      <c r="S456" s="24">
        <v>2</v>
      </c>
    </row>
    <row r="457" spans="1:19" s="22" customFormat="1" x14ac:dyDescent="0.25">
      <c r="A457" s="25"/>
      <c r="B457" s="25">
        <v>10001430</v>
      </c>
      <c r="C457" s="24" t="s">
        <v>247</v>
      </c>
      <c r="D457" s="24" t="s">
        <v>18</v>
      </c>
      <c r="E457" s="24" t="s">
        <v>248</v>
      </c>
      <c r="F457" s="25" t="str">
        <f t="shared" si="16"/>
        <v>FROCK-1599</v>
      </c>
      <c r="G457" s="24" t="s">
        <v>43</v>
      </c>
      <c r="H457" s="25">
        <v>36</v>
      </c>
      <c r="I457" s="24" t="str">
        <f>C457&amp;"/"&amp;E457&amp;""</f>
        <v>Qt girl/FROCK</v>
      </c>
      <c r="J457" s="24">
        <v>62041100</v>
      </c>
      <c r="K457" s="24" t="s">
        <v>249</v>
      </c>
      <c r="L457" s="24" t="s">
        <v>251</v>
      </c>
      <c r="M457" s="24" t="s">
        <v>47</v>
      </c>
      <c r="N457" s="75">
        <v>0.12</v>
      </c>
      <c r="O457" s="24">
        <v>1599</v>
      </c>
      <c r="P457" s="24">
        <v>1599</v>
      </c>
      <c r="Q457" s="59">
        <v>518</v>
      </c>
      <c r="R457" s="59">
        <v>518</v>
      </c>
      <c r="S457" s="24">
        <v>2</v>
      </c>
    </row>
    <row r="458" spans="1:19" s="22" customFormat="1" x14ac:dyDescent="0.25">
      <c r="A458" s="20"/>
      <c r="B458" s="20"/>
      <c r="F458" s="20"/>
      <c r="H458" s="20"/>
      <c r="N458" s="76"/>
      <c r="Q458" s="90"/>
      <c r="R458" s="90"/>
    </row>
    <row r="459" spans="1:19" s="22" customFormat="1" x14ac:dyDescent="0.25">
      <c r="A459" s="34" t="s">
        <v>10</v>
      </c>
      <c r="B459" s="25">
        <v>10001431</v>
      </c>
      <c r="C459" s="36" t="s">
        <v>247</v>
      </c>
      <c r="D459" s="36" t="s">
        <v>18</v>
      </c>
      <c r="E459" s="36" t="s">
        <v>248</v>
      </c>
      <c r="F459" s="31" t="str">
        <f>"FROCK-"&amp;O459</f>
        <v>FROCK-1299</v>
      </c>
      <c r="G459" s="36" t="s">
        <v>43</v>
      </c>
      <c r="H459" s="31">
        <v>20</v>
      </c>
      <c r="I459" s="36" t="str">
        <f>C459&amp;"/"&amp;E459&amp;""</f>
        <v>Qt girl/FROCK</v>
      </c>
      <c r="J459" s="36">
        <v>62041100</v>
      </c>
      <c r="K459" s="36" t="s">
        <v>249</v>
      </c>
      <c r="L459" s="36" t="s">
        <v>23</v>
      </c>
      <c r="M459" s="36" t="s">
        <v>47</v>
      </c>
      <c r="N459" s="79">
        <v>0.12</v>
      </c>
      <c r="O459" s="36">
        <v>1299</v>
      </c>
      <c r="P459" s="36">
        <v>1299</v>
      </c>
      <c r="Q459" s="94">
        <v>779.4</v>
      </c>
      <c r="R459" s="94">
        <v>779.4</v>
      </c>
      <c r="S459" s="36">
        <v>1</v>
      </c>
    </row>
    <row r="460" spans="1:19" s="22" customFormat="1" x14ac:dyDescent="0.25">
      <c r="A460" s="34" t="s">
        <v>95</v>
      </c>
      <c r="B460" s="25">
        <v>10001432</v>
      </c>
      <c r="C460" s="36" t="s">
        <v>247</v>
      </c>
      <c r="D460" s="36" t="s">
        <v>18</v>
      </c>
      <c r="E460" s="36" t="s">
        <v>248</v>
      </c>
      <c r="F460" s="31" t="str">
        <f t="shared" ref="F460:F523" si="17">"FROCK-"&amp;O460</f>
        <v>FROCK-1299</v>
      </c>
      <c r="G460" s="36" t="s">
        <v>43</v>
      </c>
      <c r="H460" s="31">
        <v>22</v>
      </c>
      <c r="I460" s="36" t="str">
        <f>C460&amp;"/"&amp;E460&amp;""</f>
        <v>Qt girl/FROCK</v>
      </c>
      <c r="J460" s="36">
        <v>62041100</v>
      </c>
      <c r="K460" s="36" t="s">
        <v>249</v>
      </c>
      <c r="L460" s="36" t="s">
        <v>23</v>
      </c>
      <c r="M460" s="36" t="s">
        <v>47</v>
      </c>
      <c r="N460" s="79">
        <v>0.12</v>
      </c>
      <c r="O460" s="36">
        <v>1299</v>
      </c>
      <c r="P460" s="36">
        <v>1299</v>
      </c>
      <c r="Q460" s="94">
        <v>779.4</v>
      </c>
      <c r="R460" s="94">
        <v>779.4</v>
      </c>
      <c r="S460" s="36">
        <v>1</v>
      </c>
    </row>
    <row r="461" spans="1:19" s="22" customFormat="1" x14ac:dyDescent="0.25">
      <c r="A461" s="20"/>
      <c r="B461" s="25">
        <v>10001433</v>
      </c>
      <c r="C461" s="36" t="s">
        <v>247</v>
      </c>
      <c r="D461" s="36" t="s">
        <v>18</v>
      </c>
      <c r="E461" s="36" t="s">
        <v>248</v>
      </c>
      <c r="F461" s="31" t="str">
        <f t="shared" si="17"/>
        <v>FROCK-1299</v>
      </c>
      <c r="G461" s="36" t="s">
        <v>43</v>
      </c>
      <c r="H461" s="31">
        <v>24</v>
      </c>
      <c r="I461" s="36" t="str">
        <f>C461&amp;"/"&amp;E461&amp;""</f>
        <v>Qt girl/FROCK</v>
      </c>
      <c r="J461" s="36">
        <v>62041100</v>
      </c>
      <c r="K461" s="36" t="s">
        <v>249</v>
      </c>
      <c r="L461" s="36" t="s">
        <v>23</v>
      </c>
      <c r="M461" s="36" t="s">
        <v>47</v>
      </c>
      <c r="N461" s="79">
        <v>0.12</v>
      </c>
      <c r="O461" s="36">
        <v>1299</v>
      </c>
      <c r="P461" s="36">
        <v>1299</v>
      </c>
      <c r="Q461" s="94">
        <v>779.4</v>
      </c>
      <c r="R461" s="94">
        <v>779.4</v>
      </c>
      <c r="S461" s="36">
        <v>1</v>
      </c>
    </row>
    <row r="462" spans="1:19" s="22" customFormat="1" x14ac:dyDescent="0.25">
      <c r="A462" s="20" t="s">
        <v>257</v>
      </c>
      <c r="B462" s="25">
        <v>10001434</v>
      </c>
      <c r="C462" s="36" t="s">
        <v>247</v>
      </c>
      <c r="D462" s="36" t="s">
        <v>18</v>
      </c>
      <c r="E462" s="36" t="s">
        <v>248</v>
      </c>
      <c r="F462" s="31" t="str">
        <f t="shared" si="17"/>
        <v>FROCK-1299</v>
      </c>
      <c r="G462" s="36" t="s">
        <v>43</v>
      </c>
      <c r="H462" s="31">
        <v>26</v>
      </c>
      <c r="I462" s="36" t="str">
        <f>C462&amp;"/"&amp;E462&amp;""</f>
        <v>Qt girl/FROCK</v>
      </c>
      <c r="J462" s="36">
        <v>62041100</v>
      </c>
      <c r="K462" s="36" t="s">
        <v>249</v>
      </c>
      <c r="L462" s="36" t="s">
        <v>23</v>
      </c>
      <c r="M462" s="36" t="s">
        <v>47</v>
      </c>
      <c r="N462" s="79">
        <v>0.12</v>
      </c>
      <c r="O462" s="36">
        <v>1299</v>
      </c>
      <c r="P462" s="36">
        <v>1299</v>
      </c>
      <c r="Q462" s="94">
        <v>779.4</v>
      </c>
      <c r="R462" s="94">
        <v>779.4</v>
      </c>
      <c r="S462" s="36">
        <v>1</v>
      </c>
    </row>
    <row r="463" spans="1:19" s="22" customFormat="1" x14ac:dyDescent="0.25">
      <c r="A463" s="20" t="s">
        <v>256</v>
      </c>
      <c r="B463" s="25">
        <v>10001435</v>
      </c>
      <c r="C463" s="36" t="s">
        <v>247</v>
      </c>
      <c r="D463" s="36" t="s">
        <v>18</v>
      </c>
      <c r="E463" s="36" t="s">
        <v>248</v>
      </c>
      <c r="F463" s="31" t="str">
        <f t="shared" si="17"/>
        <v>FROCK-1299</v>
      </c>
      <c r="G463" s="36" t="s">
        <v>43</v>
      </c>
      <c r="H463" s="31">
        <v>28</v>
      </c>
      <c r="I463" s="36" t="str">
        <f>C463&amp;"/"&amp;E463&amp;""</f>
        <v>Qt girl/FROCK</v>
      </c>
      <c r="J463" s="36">
        <v>62041100</v>
      </c>
      <c r="K463" s="36" t="s">
        <v>249</v>
      </c>
      <c r="L463" s="36" t="s">
        <v>23</v>
      </c>
      <c r="M463" s="36" t="s">
        <v>47</v>
      </c>
      <c r="N463" s="79">
        <v>0.12</v>
      </c>
      <c r="O463" s="36">
        <v>1299</v>
      </c>
      <c r="P463" s="36">
        <v>1299</v>
      </c>
      <c r="Q463" s="94">
        <v>779.4</v>
      </c>
      <c r="R463" s="94">
        <v>779.4</v>
      </c>
      <c r="S463" s="36">
        <v>1</v>
      </c>
    </row>
    <row r="464" spans="1:19" s="22" customFormat="1" x14ac:dyDescent="0.25">
      <c r="A464" s="20"/>
      <c r="B464" s="25">
        <v>10001436</v>
      </c>
      <c r="C464" s="36" t="s">
        <v>247</v>
      </c>
      <c r="D464" s="36" t="s">
        <v>18</v>
      </c>
      <c r="E464" s="36" t="s">
        <v>248</v>
      </c>
      <c r="F464" s="31" t="str">
        <f t="shared" si="17"/>
        <v>FROCK-1299</v>
      </c>
      <c r="G464" s="36" t="s">
        <v>43</v>
      </c>
      <c r="H464" s="31">
        <v>30</v>
      </c>
      <c r="I464" s="36" t="str">
        <f>C464&amp;"/"&amp;E464&amp;""</f>
        <v>Qt girl/FROCK</v>
      </c>
      <c r="J464" s="36">
        <v>62041100</v>
      </c>
      <c r="K464" s="36" t="s">
        <v>249</v>
      </c>
      <c r="L464" s="36" t="s">
        <v>23</v>
      </c>
      <c r="M464" s="36" t="s">
        <v>47</v>
      </c>
      <c r="N464" s="79">
        <v>0.12</v>
      </c>
      <c r="O464" s="36">
        <v>1299</v>
      </c>
      <c r="P464" s="36">
        <v>1299</v>
      </c>
      <c r="Q464" s="94">
        <v>779.4</v>
      </c>
      <c r="R464" s="94">
        <v>779.4</v>
      </c>
      <c r="S464" s="36">
        <v>1</v>
      </c>
    </row>
    <row r="465" spans="1:19" s="22" customFormat="1" x14ac:dyDescent="0.25">
      <c r="A465" s="20" t="s">
        <v>258</v>
      </c>
      <c r="B465" s="25">
        <v>10001437</v>
      </c>
      <c r="C465" s="36" t="s">
        <v>247</v>
      </c>
      <c r="D465" s="36" t="s">
        <v>18</v>
      </c>
      <c r="E465" s="36" t="s">
        <v>248</v>
      </c>
      <c r="F465" s="31" t="str">
        <f t="shared" si="17"/>
        <v>FROCK-1299</v>
      </c>
      <c r="G465" s="36" t="s">
        <v>43</v>
      </c>
      <c r="H465" s="31">
        <v>32</v>
      </c>
      <c r="I465" s="36" t="str">
        <f>C465&amp;"/"&amp;E465&amp;""</f>
        <v>Qt girl/FROCK</v>
      </c>
      <c r="J465" s="36">
        <v>62041100</v>
      </c>
      <c r="K465" s="36" t="s">
        <v>249</v>
      </c>
      <c r="L465" s="36" t="s">
        <v>23</v>
      </c>
      <c r="M465" s="36" t="s">
        <v>47</v>
      </c>
      <c r="N465" s="79">
        <v>0.12</v>
      </c>
      <c r="O465" s="36">
        <v>1299</v>
      </c>
      <c r="P465" s="36">
        <v>1299</v>
      </c>
      <c r="Q465" s="94">
        <v>779.4</v>
      </c>
      <c r="R465" s="94">
        <v>779.4</v>
      </c>
      <c r="S465" s="36">
        <v>2</v>
      </c>
    </row>
    <row r="466" spans="1:19" s="22" customFormat="1" x14ac:dyDescent="0.25">
      <c r="A466" s="20"/>
      <c r="B466" s="25">
        <v>10001438</v>
      </c>
      <c r="C466" s="36" t="s">
        <v>247</v>
      </c>
      <c r="D466" s="36" t="s">
        <v>18</v>
      </c>
      <c r="E466" s="36" t="s">
        <v>248</v>
      </c>
      <c r="F466" s="31" t="str">
        <f t="shared" si="17"/>
        <v>FROCK-1299</v>
      </c>
      <c r="G466" s="36" t="s">
        <v>43</v>
      </c>
      <c r="H466" s="31">
        <v>34</v>
      </c>
      <c r="I466" s="36" t="str">
        <f>C466&amp;"/"&amp;E466&amp;""</f>
        <v>Qt girl/FROCK</v>
      </c>
      <c r="J466" s="36">
        <v>62041100</v>
      </c>
      <c r="K466" s="36" t="s">
        <v>249</v>
      </c>
      <c r="L466" s="36" t="s">
        <v>23</v>
      </c>
      <c r="M466" s="36" t="s">
        <v>47</v>
      </c>
      <c r="N466" s="79">
        <v>0.12</v>
      </c>
      <c r="O466" s="36">
        <v>1299</v>
      </c>
      <c r="P466" s="36">
        <v>1299</v>
      </c>
      <c r="Q466" s="94">
        <v>779.4</v>
      </c>
      <c r="R466" s="94">
        <v>779.4</v>
      </c>
      <c r="S466" s="36">
        <v>2</v>
      </c>
    </row>
    <row r="467" spans="1:19" s="22" customFormat="1" x14ac:dyDescent="0.25">
      <c r="A467" s="20" t="s">
        <v>259</v>
      </c>
      <c r="B467" s="25">
        <v>10001439</v>
      </c>
      <c r="C467" s="36" t="s">
        <v>247</v>
      </c>
      <c r="D467" s="36" t="s">
        <v>18</v>
      </c>
      <c r="E467" s="36" t="s">
        <v>248</v>
      </c>
      <c r="F467" s="31" t="str">
        <f t="shared" si="17"/>
        <v>FROCK-1299</v>
      </c>
      <c r="G467" s="36" t="s">
        <v>43</v>
      </c>
      <c r="H467" s="31">
        <v>36</v>
      </c>
      <c r="I467" s="36" t="str">
        <f>C467&amp;"/"&amp;E467&amp;""</f>
        <v>Qt girl/FROCK</v>
      </c>
      <c r="J467" s="36">
        <v>62041100</v>
      </c>
      <c r="K467" s="36" t="s">
        <v>249</v>
      </c>
      <c r="L467" s="36" t="s">
        <v>23</v>
      </c>
      <c r="M467" s="36" t="s">
        <v>47</v>
      </c>
      <c r="N467" s="79">
        <v>0.12</v>
      </c>
      <c r="O467" s="36">
        <v>1299</v>
      </c>
      <c r="P467" s="36">
        <v>1299</v>
      </c>
      <c r="Q467" s="94">
        <v>779.4</v>
      </c>
      <c r="R467" s="94">
        <v>779.4</v>
      </c>
      <c r="S467" s="36">
        <v>2</v>
      </c>
    </row>
    <row r="468" spans="1:19" s="22" customFormat="1" x14ac:dyDescent="0.25">
      <c r="A468" s="20"/>
      <c r="B468" s="25">
        <v>10001440</v>
      </c>
      <c r="C468" s="36" t="s">
        <v>247</v>
      </c>
      <c r="D468" s="36" t="s">
        <v>18</v>
      </c>
      <c r="E468" s="36" t="s">
        <v>248</v>
      </c>
      <c r="F468" s="31" t="str">
        <f t="shared" si="17"/>
        <v>FROCK-1399</v>
      </c>
      <c r="G468" s="36" t="s">
        <v>43</v>
      </c>
      <c r="H468" s="31">
        <v>20</v>
      </c>
      <c r="I468" s="36" t="str">
        <f>C468&amp;"/"&amp;E468&amp;""</f>
        <v>Qt girl/FROCK</v>
      </c>
      <c r="J468" s="36">
        <v>62041100</v>
      </c>
      <c r="K468" s="36" t="s">
        <v>249</v>
      </c>
      <c r="L468" s="36" t="s">
        <v>23</v>
      </c>
      <c r="M468" s="36" t="s">
        <v>47</v>
      </c>
      <c r="N468" s="79">
        <v>0.12</v>
      </c>
      <c r="O468" s="36">
        <v>1399</v>
      </c>
      <c r="P468" s="36">
        <v>1399</v>
      </c>
      <c r="Q468" s="94">
        <v>839.4</v>
      </c>
      <c r="R468" s="94">
        <v>839.4</v>
      </c>
      <c r="S468" s="36">
        <v>1</v>
      </c>
    </row>
    <row r="469" spans="1:19" s="22" customFormat="1" x14ac:dyDescent="0.25">
      <c r="A469" s="20"/>
      <c r="B469" s="25">
        <v>10001441</v>
      </c>
      <c r="C469" s="36" t="s">
        <v>247</v>
      </c>
      <c r="D469" s="36" t="s">
        <v>18</v>
      </c>
      <c r="E469" s="36" t="s">
        <v>248</v>
      </c>
      <c r="F469" s="31" t="str">
        <f t="shared" si="17"/>
        <v>FROCK-1399</v>
      </c>
      <c r="G469" s="36" t="s">
        <v>43</v>
      </c>
      <c r="H469" s="31">
        <v>22</v>
      </c>
      <c r="I469" s="36" t="str">
        <f>C469&amp;"/"&amp;E469&amp;""</f>
        <v>Qt girl/FROCK</v>
      </c>
      <c r="J469" s="36">
        <v>62041100</v>
      </c>
      <c r="K469" s="36" t="s">
        <v>249</v>
      </c>
      <c r="L469" s="36" t="s">
        <v>23</v>
      </c>
      <c r="M469" s="36" t="s">
        <v>47</v>
      </c>
      <c r="N469" s="79">
        <v>0.12</v>
      </c>
      <c r="O469" s="36">
        <v>1399</v>
      </c>
      <c r="P469" s="36">
        <v>1399</v>
      </c>
      <c r="Q469" s="94">
        <v>839.4</v>
      </c>
      <c r="R469" s="94">
        <v>839.4</v>
      </c>
      <c r="S469" s="36">
        <v>1</v>
      </c>
    </row>
    <row r="470" spans="1:19" s="22" customFormat="1" x14ac:dyDescent="0.25">
      <c r="A470" s="20"/>
      <c r="B470" s="25">
        <v>10001442</v>
      </c>
      <c r="C470" s="36" t="s">
        <v>247</v>
      </c>
      <c r="D470" s="36" t="s">
        <v>18</v>
      </c>
      <c r="E470" s="36" t="s">
        <v>248</v>
      </c>
      <c r="F470" s="31" t="str">
        <f t="shared" si="17"/>
        <v>FROCK-1399</v>
      </c>
      <c r="G470" s="36" t="s">
        <v>43</v>
      </c>
      <c r="H470" s="31">
        <v>24</v>
      </c>
      <c r="I470" s="36" t="str">
        <f>C470&amp;"/"&amp;E470&amp;""</f>
        <v>Qt girl/FROCK</v>
      </c>
      <c r="J470" s="36">
        <v>62041100</v>
      </c>
      <c r="K470" s="36" t="s">
        <v>249</v>
      </c>
      <c r="L470" s="36" t="s">
        <v>23</v>
      </c>
      <c r="M470" s="36" t="s">
        <v>47</v>
      </c>
      <c r="N470" s="79">
        <v>0.12</v>
      </c>
      <c r="O470" s="36">
        <v>1399</v>
      </c>
      <c r="P470" s="36">
        <v>1399</v>
      </c>
      <c r="Q470" s="94">
        <v>839.4</v>
      </c>
      <c r="R470" s="94">
        <v>839.4</v>
      </c>
      <c r="S470" s="36">
        <v>1</v>
      </c>
    </row>
    <row r="471" spans="1:19" s="22" customFormat="1" x14ac:dyDescent="0.25">
      <c r="A471" s="20"/>
      <c r="B471" s="25">
        <v>10001443</v>
      </c>
      <c r="C471" s="36" t="s">
        <v>247</v>
      </c>
      <c r="D471" s="36" t="s">
        <v>18</v>
      </c>
      <c r="E471" s="36" t="s">
        <v>248</v>
      </c>
      <c r="F471" s="31" t="str">
        <f t="shared" si="17"/>
        <v>FROCK-1399</v>
      </c>
      <c r="G471" s="36" t="s">
        <v>43</v>
      </c>
      <c r="H471" s="31">
        <v>26</v>
      </c>
      <c r="I471" s="36" t="str">
        <f>C471&amp;"/"&amp;E471&amp;""</f>
        <v>Qt girl/FROCK</v>
      </c>
      <c r="J471" s="36">
        <v>62041100</v>
      </c>
      <c r="K471" s="36" t="s">
        <v>249</v>
      </c>
      <c r="L471" s="36" t="s">
        <v>23</v>
      </c>
      <c r="M471" s="36" t="s">
        <v>47</v>
      </c>
      <c r="N471" s="79">
        <v>0.12</v>
      </c>
      <c r="O471" s="36">
        <v>1399</v>
      </c>
      <c r="P471" s="36">
        <v>1399</v>
      </c>
      <c r="Q471" s="94">
        <v>839.4</v>
      </c>
      <c r="R471" s="94">
        <v>839.4</v>
      </c>
      <c r="S471" s="36">
        <v>1</v>
      </c>
    </row>
    <row r="472" spans="1:19" s="22" customFormat="1" x14ac:dyDescent="0.25">
      <c r="A472" s="20"/>
      <c r="B472" s="25">
        <v>10001444</v>
      </c>
      <c r="C472" s="36" t="s">
        <v>247</v>
      </c>
      <c r="D472" s="36" t="s">
        <v>18</v>
      </c>
      <c r="E472" s="36" t="s">
        <v>248</v>
      </c>
      <c r="F472" s="31" t="str">
        <f t="shared" si="17"/>
        <v>FROCK-1399</v>
      </c>
      <c r="G472" s="36" t="s">
        <v>43</v>
      </c>
      <c r="H472" s="31">
        <v>28</v>
      </c>
      <c r="I472" s="36" t="str">
        <f>C472&amp;"/"&amp;E472&amp;""</f>
        <v>Qt girl/FROCK</v>
      </c>
      <c r="J472" s="36">
        <v>62041100</v>
      </c>
      <c r="K472" s="36" t="s">
        <v>249</v>
      </c>
      <c r="L472" s="36" t="s">
        <v>23</v>
      </c>
      <c r="M472" s="36" t="s">
        <v>47</v>
      </c>
      <c r="N472" s="79">
        <v>0.12</v>
      </c>
      <c r="O472" s="36">
        <v>1399</v>
      </c>
      <c r="P472" s="36">
        <v>1399</v>
      </c>
      <c r="Q472" s="94">
        <v>839.4</v>
      </c>
      <c r="R472" s="94">
        <v>839.4</v>
      </c>
      <c r="S472" s="36">
        <v>1</v>
      </c>
    </row>
    <row r="473" spans="1:19" s="22" customFormat="1" x14ac:dyDescent="0.25">
      <c r="A473" s="20"/>
      <c r="B473" s="25">
        <v>10001445</v>
      </c>
      <c r="C473" s="36" t="s">
        <v>247</v>
      </c>
      <c r="D473" s="36" t="s">
        <v>18</v>
      </c>
      <c r="E473" s="36" t="s">
        <v>248</v>
      </c>
      <c r="F473" s="31" t="str">
        <f t="shared" si="17"/>
        <v>FROCK-1399</v>
      </c>
      <c r="G473" s="36" t="s">
        <v>43</v>
      </c>
      <c r="H473" s="31">
        <v>30</v>
      </c>
      <c r="I473" s="36" t="str">
        <f>C473&amp;"/"&amp;E473&amp;""</f>
        <v>Qt girl/FROCK</v>
      </c>
      <c r="J473" s="36">
        <v>62041100</v>
      </c>
      <c r="K473" s="36" t="s">
        <v>249</v>
      </c>
      <c r="L473" s="36" t="s">
        <v>23</v>
      </c>
      <c r="M473" s="36" t="s">
        <v>47</v>
      </c>
      <c r="N473" s="79">
        <v>0.12</v>
      </c>
      <c r="O473" s="36">
        <v>1399</v>
      </c>
      <c r="P473" s="36">
        <v>1399</v>
      </c>
      <c r="Q473" s="94">
        <v>839.4</v>
      </c>
      <c r="R473" s="94">
        <v>839.4</v>
      </c>
      <c r="S473" s="36">
        <v>1</v>
      </c>
    </row>
    <row r="474" spans="1:19" s="22" customFormat="1" x14ac:dyDescent="0.25">
      <c r="A474" s="20"/>
      <c r="B474" s="25">
        <v>10001446</v>
      </c>
      <c r="C474" s="36" t="s">
        <v>247</v>
      </c>
      <c r="D474" s="36" t="s">
        <v>18</v>
      </c>
      <c r="E474" s="36" t="s">
        <v>248</v>
      </c>
      <c r="F474" s="31" t="str">
        <f t="shared" si="17"/>
        <v>FROCK-1399</v>
      </c>
      <c r="G474" s="36" t="s">
        <v>43</v>
      </c>
      <c r="H474" s="31">
        <v>32</v>
      </c>
      <c r="I474" s="36" t="str">
        <f>C474&amp;"/"&amp;E474&amp;""</f>
        <v>Qt girl/FROCK</v>
      </c>
      <c r="J474" s="36">
        <v>62041100</v>
      </c>
      <c r="K474" s="36" t="s">
        <v>249</v>
      </c>
      <c r="L474" s="36" t="s">
        <v>23</v>
      </c>
      <c r="M474" s="36" t="s">
        <v>47</v>
      </c>
      <c r="N474" s="79">
        <v>0.12</v>
      </c>
      <c r="O474" s="36">
        <v>1399</v>
      </c>
      <c r="P474" s="36">
        <v>1399</v>
      </c>
      <c r="Q474" s="94">
        <v>839.4</v>
      </c>
      <c r="R474" s="94">
        <v>839.4</v>
      </c>
      <c r="S474" s="36">
        <v>1</v>
      </c>
    </row>
    <row r="475" spans="1:19" s="22" customFormat="1" x14ac:dyDescent="0.25">
      <c r="A475" s="20"/>
      <c r="B475" s="25">
        <v>10001447</v>
      </c>
      <c r="C475" s="36" t="s">
        <v>247</v>
      </c>
      <c r="D475" s="36" t="s">
        <v>18</v>
      </c>
      <c r="E475" s="36" t="s">
        <v>248</v>
      </c>
      <c r="F475" s="31" t="str">
        <f t="shared" si="17"/>
        <v>FROCK-1399</v>
      </c>
      <c r="G475" s="36" t="s">
        <v>43</v>
      </c>
      <c r="H475" s="31">
        <v>34</v>
      </c>
      <c r="I475" s="36" t="str">
        <f>C475&amp;"/"&amp;E475&amp;""</f>
        <v>Qt girl/FROCK</v>
      </c>
      <c r="J475" s="36">
        <v>62041100</v>
      </c>
      <c r="K475" s="36" t="s">
        <v>249</v>
      </c>
      <c r="L475" s="36" t="s">
        <v>23</v>
      </c>
      <c r="M475" s="36" t="s">
        <v>47</v>
      </c>
      <c r="N475" s="79">
        <v>0.12</v>
      </c>
      <c r="O475" s="36">
        <v>1399</v>
      </c>
      <c r="P475" s="36">
        <v>1399</v>
      </c>
      <c r="Q475" s="94">
        <v>839.4</v>
      </c>
      <c r="R475" s="94">
        <v>839.4</v>
      </c>
      <c r="S475" s="36">
        <v>1</v>
      </c>
    </row>
    <row r="476" spans="1:19" s="22" customFormat="1" x14ac:dyDescent="0.25">
      <c r="A476" s="20"/>
      <c r="B476" s="25">
        <v>10001448</v>
      </c>
      <c r="C476" s="36" t="s">
        <v>247</v>
      </c>
      <c r="D476" s="36" t="s">
        <v>18</v>
      </c>
      <c r="E476" s="36" t="s">
        <v>248</v>
      </c>
      <c r="F476" s="31" t="str">
        <f t="shared" si="17"/>
        <v>FROCK-1399</v>
      </c>
      <c r="G476" s="36" t="s">
        <v>43</v>
      </c>
      <c r="H476" s="31">
        <v>36</v>
      </c>
      <c r="I476" s="36" t="str">
        <f>C476&amp;"/"&amp;E476&amp;""</f>
        <v>Qt girl/FROCK</v>
      </c>
      <c r="J476" s="36">
        <v>62041100</v>
      </c>
      <c r="K476" s="36" t="s">
        <v>249</v>
      </c>
      <c r="L476" s="36" t="s">
        <v>23</v>
      </c>
      <c r="M476" s="36" t="s">
        <v>47</v>
      </c>
      <c r="N476" s="79">
        <v>0.12</v>
      </c>
      <c r="O476" s="36">
        <v>1399</v>
      </c>
      <c r="P476" s="36">
        <v>1399</v>
      </c>
      <c r="Q476" s="94">
        <v>839.4</v>
      </c>
      <c r="R476" s="94">
        <v>839.4</v>
      </c>
      <c r="S476" s="36">
        <v>1</v>
      </c>
    </row>
    <row r="477" spans="1:19" s="22" customFormat="1" x14ac:dyDescent="0.25">
      <c r="A477" s="20"/>
      <c r="B477" s="25">
        <v>10001449</v>
      </c>
      <c r="C477" s="36" t="s">
        <v>247</v>
      </c>
      <c r="D477" s="36" t="s">
        <v>18</v>
      </c>
      <c r="E477" s="36" t="s">
        <v>248</v>
      </c>
      <c r="F477" s="31" t="str">
        <f t="shared" si="17"/>
        <v>FROCK-1499</v>
      </c>
      <c r="G477" s="36" t="s">
        <v>43</v>
      </c>
      <c r="H477" s="31">
        <v>20</v>
      </c>
      <c r="I477" s="36" t="str">
        <f>C477&amp;"/"&amp;E477&amp;""</f>
        <v>Qt girl/FROCK</v>
      </c>
      <c r="J477" s="36">
        <v>62041100</v>
      </c>
      <c r="K477" s="36" t="s">
        <v>249</v>
      </c>
      <c r="L477" s="36" t="s">
        <v>23</v>
      </c>
      <c r="M477" s="36" t="s">
        <v>47</v>
      </c>
      <c r="N477" s="79">
        <v>0.12</v>
      </c>
      <c r="O477" s="36">
        <v>1499</v>
      </c>
      <c r="P477" s="36">
        <v>1499</v>
      </c>
      <c r="Q477" s="94">
        <v>899.4</v>
      </c>
      <c r="R477" s="94">
        <v>899.4</v>
      </c>
      <c r="S477" s="36">
        <v>3</v>
      </c>
    </row>
    <row r="478" spans="1:19" s="22" customFormat="1" x14ac:dyDescent="0.25">
      <c r="A478" s="20"/>
      <c r="B478" s="25">
        <v>10001450</v>
      </c>
      <c r="C478" s="36" t="s">
        <v>247</v>
      </c>
      <c r="D478" s="36" t="s">
        <v>18</v>
      </c>
      <c r="E478" s="36" t="s">
        <v>248</v>
      </c>
      <c r="F478" s="31" t="str">
        <f t="shared" si="17"/>
        <v>FROCK-1499</v>
      </c>
      <c r="G478" s="36" t="s">
        <v>43</v>
      </c>
      <c r="H478" s="31">
        <v>22</v>
      </c>
      <c r="I478" s="36" t="str">
        <f>C478&amp;"/"&amp;E478&amp;""</f>
        <v>Qt girl/FROCK</v>
      </c>
      <c r="J478" s="36">
        <v>62041100</v>
      </c>
      <c r="K478" s="36" t="s">
        <v>249</v>
      </c>
      <c r="L478" s="36" t="s">
        <v>23</v>
      </c>
      <c r="M478" s="36" t="s">
        <v>47</v>
      </c>
      <c r="N478" s="79">
        <v>0.12</v>
      </c>
      <c r="O478" s="36">
        <v>1499</v>
      </c>
      <c r="P478" s="36">
        <v>1499</v>
      </c>
      <c r="Q478" s="94">
        <v>899.4</v>
      </c>
      <c r="R478" s="94">
        <v>899.4</v>
      </c>
      <c r="S478" s="36">
        <v>3</v>
      </c>
    </row>
    <row r="479" spans="1:19" s="22" customFormat="1" x14ac:dyDescent="0.25">
      <c r="A479" s="20"/>
      <c r="B479" s="25">
        <v>10001451</v>
      </c>
      <c r="C479" s="36" t="s">
        <v>247</v>
      </c>
      <c r="D479" s="36" t="s">
        <v>18</v>
      </c>
      <c r="E479" s="36" t="s">
        <v>248</v>
      </c>
      <c r="F479" s="31" t="str">
        <f t="shared" si="17"/>
        <v>FROCK-1499</v>
      </c>
      <c r="G479" s="36" t="s">
        <v>43</v>
      </c>
      <c r="H479" s="31">
        <v>24</v>
      </c>
      <c r="I479" s="36" t="str">
        <f>C479&amp;"/"&amp;E479&amp;""</f>
        <v>Qt girl/FROCK</v>
      </c>
      <c r="J479" s="36">
        <v>62041100</v>
      </c>
      <c r="K479" s="36" t="s">
        <v>249</v>
      </c>
      <c r="L479" s="36" t="s">
        <v>23</v>
      </c>
      <c r="M479" s="36" t="s">
        <v>47</v>
      </c>
      <c r="N479" s="79">
        <v>0.12</v>
      </c>
      <c r="O479" s="36">
        <v>1499</v>
      </c>
      <c r="P479" s="36">
        <v>1499</v>
      </c>
      <c r="Q479" s="94">
        <v>899.4</v>
      </c>
      <c r="R479" s="94">
        <v>899.4</v>
      </c>
      <c r="S479" s="36">
        <v>3</v>
      </c>
    </row>
    <row r="480" spans="1:19" s="22" customFormat="1" x14ac:dyDescent="0.25">
      <c r="A480" s="20"/>
      <c r="B480" s="25">
        <v>10001452</v>
      </c>
      <c r="C480" s="36" t="s">
        <v>247</v>
      </c>
      <c r="D480" s="36" t="s">
        <v>18</v>
      </c>
      <c r="E480" s="36" t="s">
        <v>248</v>
      </c>
      <c r="F480" s="31" t="str">
        <f t="shared" si="17"/>
        <v>FROCK-1499</v>
      </c>
      <c r="G480" s="36" t="s">
        <v>43</v>
      </c>
      <c r="H480" s="31">
        <v>26</v>
      </c>
      <c r="I480" s="36" t="str">
        <f>C480&amp;"/"&amp;E480&amp;""</f>
        <v>Qt girl/FROCK</v>
      </c>
      <c r="J480" s="36">
        <v>62041100</v>
      </c>
      <c r="K480" s="36" t="s">
        <v>249</v>
      </c>
      <c r="L480" s="36" t="s">
        <v>23</v>
      </c>
      <c r="M480" s="36" t="s">
        <v>47</v>
      </c>
      <c r="N480" s="79">
        <v>0.12</v>
      </c>
      <c r="O480" s="36">
        <v>1499</v>
      </c>
      <c r="P480" s="36">
        <v>1499</v>
      </c>
      <c r="Q480" s="94">
        <v>899.4</v>
      </c>
      <c r="R480" s="94">
        <v>899.4</v>
      </c>
      <c r="S480" s="36">
        <v>3</v>
      </c>
    </row>
    <row r="481" spans="1:19" s="22" customFormat="1" x14ac:dyDescent="0.25">
      <c r="A481" s="20"/>
      <c r="B481" s="25">
        <v>10001453</v>
      </c>
      <c r="C481" s="36" t="s">
        <v>247</v>
      </c>
      <c r="D481" s="36" t="s">
        <v>18</v>
      </c>
      <c r="E481" s="36" t="s">
        <v>248</v>
      </c>
      <c r="F481" s="31" t="str">
        <f t="shared" si="17"/>
        <v>FROCK-1499</v>
      </c>
      <c r="G481" s="36" t="s">
        <v>43</v>
      </c>
      <c r="H481" s="31">
        <v>28</v>
      </c>
      <c r="I481" s="36" t="str">
        <f>C481&amp;"/"&amp;E481&amp;""</f>
        <v>Qt girl/FROCK</v>
      </c>
      <c r="J481" s="36">
        <v>62041100</v>
      </c>
      <c r="K481" s="36" t="s">
        <v>249</v>
      </c>
      <c r="L481" s="36" t="s">
        <v>23</v>
      </c>
      <c r="M481" s="36" t="s">
        <v>47</v>
      </c>
      <c r="N481" s="79">
        <v>0.12</v>
      </c>
      <c r="O481" s="36">
        <v>1499</v>
      </c>
      <c r="P481" s="36">
        <v>1499</v>
      </c>
      <c r="Q481" s="94">
        <v>899.4</v>
      </c>
      <c r="R481" s="94">
        <v>899.4</v>
      </c>
      <c r="S481" s="36">
        <v>3</v>
      </c>
    </row>
    <row r="482" spans="1:19" s="22" customFormat="1" x14ac:dyDescent="0.25">
      <c r="A482" s="20"/>
      <c r="B482" s="25">
        <v>10001454</v>
      </c>
      <c r="C482" s="36" t="s">
        <v>247</v>
      </c>
      <c r="D482" s="36" t="s">
        <v>18</v>
      </c>
      <c r="E482" s="36" t="s">
        <v>248</v>
      </c>
      <c r="F482" s="31" t="str">
        <f t="shared" si="17"/>
        <v>FROCK-1499</v>
      </c>
      <c r="G482" s="36" t="s">
        <v>43</v>
      </c>
      <c r="H482" s="31">
        <v>30</v>
      </c>
      <c r="I482" s="36" t="str">
        <f>C482&amp;"/"&amp;E482&amp;""</f>
        <v>Qt girl/FROCK</v>
      </c>
      <c r="J482" s="36">
        <v>62041100</v>
      </c>
      <c r="K482" s="36" t="s">
        <v>249</v>
      </c>
      <c r="L482" s="36" t="s">
        <v>23</v>
      </c>
      <c r="M482" s="36" t="s">
        <v>47</v>
      </c>
      <c r="N482" s="79">
        <v>0.12</v>
      </c>
      <c r="O482" s="36">
        <v>1499</v>
      </c>
      <c r="P482" s="36">
        <v>1499</v>
      </c>
      <c r="Q482" s="94">
        <v>899.4</v>
      </c>
      <c r="R482" s="94">
        <v>899.4</v>
      </c>
      <c r="S482" s="36">
        <v>3</v>
      </c>
    </row>
    <row r="483" spans="1:19" s="22" customFormat="1" x14ac:dyDescent="0.25">
      <c r="A483" s="20"/>
      <c r="B483" s="25">
        <v>10001455</v>
      </c>
      <c r="C483" s="36" t="s">
        <v>247</v>
      </c>
      <c r="D483" s="36" t="s">
        <v>18</v>
      </c>
      <c r="E483" s="36" t="s">
        <v>248</v>
      </c>
      <c r="F483" s="31" t="str">
        <f t="shared" si="17"/>
        <v>FROCK-1499</v>
      </c>
      <c r="G483" s="36" t="s">
        <v>43</v>
      </c>
      <c r="H483" s="31">
        <v>32</v>
      </c>
      <c r="I483" s="36" t="str">
        <f>C483&amp;"/"&amp;E483&amp;""</f>
        <v>Qt girl/FROCK</v>
      </c>
      <c r="J483" s="36">
        <v>62041100</v>
      </c>
      <c r="K483" s="36" t="s">
        <v>249</v>
      </c>
      <c r="L483" s="36" t="s">
        <v>23</v>
      </c>
      <c r="M483" s="36" t="s">
        <v>47</v>
      </c>
      <c r="N483" s="79">
        <v>0.12</v>
      </c>
      <c r="O483" s="36">
        <v>1499</v>
      </c>
      <c r="P483" s="36">
        <v>1499</v>
      </c>
      <c r="Q483" s="94">
        <v>899.4</v>
      </c>
      <c r="R483" s="94">
        <v>899.4</v>
      </c>
      <c r="S483" s="36">
        <v>3</v>
      </c>
    </row>
    <row r="484" spans="1:19" s="22" customFormat="1" x14ac:dyDescent="0.25">
      <c r="A484" s="20"/>
      <c r="B484" s="25">
        <v>10001456</v>
      </c>
      <c r="C484" s="36" t="s">
        <v>247</v>
      </c>
      <c r="D484" s="36" t="s">
        <v>18</v>
      </c>
      <c r="E484" s="36" t="s">
        <v>248</v>
      </c>
      <c r="F484" s="31" t="str">
        <f t="shared" si="17"/>
        <v>FROCK-1499</v>
      </c>
      <c r="G484" s="36" t="s">
        <v>43</v>
      </c>
      <c r="H484" s="31">
        <v>34</v>
      </c>
      <c r="I484" s="36" t="str">
        <f>C484&amp;"/"&amp;E484&amp;""</f>
        <v>Qt girl/FROCK</v>
      </c>
      <c r="J484" s="36">
        <v>62041100</v>
      </c>
      <c r="K484" s="36" t="s">
        <v>249</v>
      </c>
      <c r="L484" s="36" t="s">
        <v>23</v>
      </c>
      <c r="M484" s="36" t="s">
        <v>47</v>
      </c>
      <c r="N484" s="79">
        <v>0.12</v>
      </c>
      <c r="O484" s="36">
        <v>1499</v>
      </c>
      <c r="P484" s="36">
        <v>1499</v>
      </c>
      <c r="Q484" s="94">
        <v>899.4</v>
      </c>
      <c r="R484" s="94">
        <v>899.4</v>
      </c>
      <c r="S484" s="36">
        <v>3</v>
      </c>
    </row>
    <row r="485" spans="1:19" s="22" customFormat="1" x14ac:dyDescent="0.25">
      <c r="A485" s="20"/>
      <c r="B485" s="25">
        <v>10001457</v>
      </c>
      <c r="C485" s="36" t="s">
        <v>247</v>
      </c>
      <c r="D485" s="36" t="s">
        <v>18</v>
      </c>
      <c r="E485" s="36" t="s">
        <v>248</v>
      </c>
      <c r="F485" s="31" t="str">
        <f t="shared" si="17"/>
        <v>FROCK-1499</v>
      </c>
      <c r="G485" s="36" t="s">
        <v>43</v>
      </c>
      <c r="H485" s="31">
        <v>36</v>
      </c>
      <c r="I485" s="36" t="str">
        <f>C485&amp;"/"&amp;E485&amp;""</f>
        <v>Qt girl/FROCK</v>
      </c>
      <c r="J485" s="36">
        <v>62041100</v>
      </c>
      <c r="K485" s="36" t="s">
        <v>249</v>
      </c>
      <c r="L485" s="36" t="s">
        <v>23</v>
      </c>
      <c r="M485" s="36" t="s">
        <v>47</v>
      </c>
      <c r="N485" s="79">
        <v>0.12</v>
      </c>
      <c r="O485" s="36">
        <v>1499</v>
      </c>
      <c r="P485" s="36">
        <v>1499</v>
      </c>
      <c r="Q485" s="94">
        <v>899.4</v>
      </c>
      <c r="R485" s="94">
        <v>899.4</v>
      </c>
      <c r="S485" s="36">
        <v>3</v>
      </c>
    </row>
    <row r="486" spans="1:19" s="22" customFormat="1" x14ac:dyDescent="0.25">
      <c r="A486" s="20"/>
      <c r="B486" s="25">
        <v>10001458</v>
      </c>
      <c r="C486" s="36" t="s">
        <v>255</v>
      </c>
      <c r="D486" s="36" t="s">
        <v>18</v>
      </c>
      <c r="E486" s="36" t="s">
        <v>248</v>
      </c>
      <c r="F486" s="31" t="str">
        <f t="shared" si="17"/>
        <v>FROCK-599</v>
      </c>
      <c r="G486" s="36" t="s">
        <v>43</v>
      </c>
      <c r="H486" s="31">
        <v>16</v>
      </c>
      <c r="I486" s="36" t="str">
        <f>C486&amp;"/"&amp;E486&amp;""</f>
        <v>ZOLA/FROCK</v>
      </c>
      <c r="J486" s="36">
        <v>620443</v>
      </c>
      <c r="K486" s="36" t="s">
        <v>249</v>
      </c>
      <c r="L486" s="36" t="s">
        <v>23</v>
      </c>
      <c r="M486" s="36" t="s">
        <v>47</v>
      </c>
      <c r="N486" s="79">
        <v>0.05</v>
      </c>
      <c r="O486" s="36">
        <v>599</v>
      </c>
      <c r="P486" s="36">
        <v>599</v>
      </c>
      <c r="Q486" s="94">
        <v>359.4</v>
      </c>
      <c r="R486" s="94">
        <v>359.4</v>
      </c>
      <c r="S486" s="36">
        <v>2</v>
      </c>
    </row>
    <row r="487" spans="1:19" s="22" customFormat="1" x14ac:dyDescent="0.25">
      <c r="A487" s="20"/>
      <c r="B487" s="25">
        <v>10001459</v>
      </c>
      <c r="C487" s="36" t="s">
        <v>255</v>
      </c>
      <c r="D487" s="36" t="s">
        <v>18</v>
      </c>
      <c r="E487" s="36" t="s">
        <v>248</v>
      </c>
      <c r="F487" s="31" t="str">
        <f t="shared" si="17"/>
        <v>FROCK-599</v>
      </c>
      <c r="G487" s="36" t="s">
        <v>43</v>
      </c>
      <c r="H487" s="31">
        <v>18</v>
      </c>
      <c r="I487" s="36" t="str">
        <f>C487&amp;"/"&amp;E487&amp;""</f>
        <v>ZOLA/FROCK</v>
      </c>
      <c r="J487" s="36">
        <v>620443</v>
      </c>
      <c r="K487" s="36" t="s">
        <v>249</v>
      </c>
      <c r="L487" s="36" t="s">
        <v>23</v>
      </c>
      <c r="M487" s="36" t="s">
        <v>47</v>
      </c>
      <c r="N487" s="79">
        <v>0.05</v>
      </c>
      <c r="O487" s="36">
        <v>599</v>
      </c>
      <c r="P487" s="36">
        <v>599</v>
      </c>
      <c r="Q487" s="94">
        <v>359.4</v>
      </c>
      <c r="R487" s="94">
        <v>359.4</v>
      </c>
      <c r="S487" s="36">
        <v>2</v>
      </c>
    </row>
    <row r="488" spans="1:19" s="22" customFormat="1" x14ac:dyDescent="0.25">
      <c r="A488" s="20"/>
      <c r="B488" s="25">
        <v>10001460</v>
      </c>
      <c r="C488" s="36" t="s">
        <v>255</v>
      </c>
      <c r="D488" s="36" t="s">
        <v>18</v>
      </c>
      <c r="E488" s="36" t="s">
        <v>248</v>
      </c>
      <c r="F488" s="31" t="str">
        <f t="shared" si="17"/>
        <v>FROCK-599</v>
      </c>
      <c r="G488" s="36" t="s">
        <v>43</v>
      </c>
      <c r="H488" s="31">
        <v>20</v>
      </c>
      <c r="I488" s="36" t="str">
        <f>C488&amp;"/"&amp;E488&amp;""</f>
        <v>ZOLA/FROCK</v>
      </c>
      <c r="J488" s="36">
        <v>620443</v>
      </c>
      <c r="K488" s="36" t="s">
        <v>249</v>
      </c>
      <c r="L488" s="36" t="s">
        <v>23</v>
      </c>
      <c r="M488" s="36" t="s">
        <v>47</v>
      </c>
      <c r="N488" s="79">
        <v>0.05</v>
      </c>
      <c r="O488" s="36">
        <v>599</v>
      </c>
      <c r="P488" s="36">
        <v>599</v>
      </c>
      <c r="Q488" s="94">
        <v>359.4</v>
      </c>
      <c r="R488" s="94">
        <v>359.4</v>
      </c>
      <c r="S488" s="36">
        <v>2</v>
      </c>
    </row>
    <row r="489" spans="1:19" s="22" customFormat="1" x14ac:dyDescent="0.25">
      <c r="A489" s="20"/>
      <c r="B489" s="25">
        <v>10001461</v>
      </c>
      <c r="C489" s="36" t="s">
        <v>255</v>
      </c>
      <c r="D489" s="36" t="s">
        <v>18</v>
      </c>
      <c r="E489" s="36" t="s">
        <v>248</v>
      </c>
      <c r="F489" s="31" t="str">
        <f t="shared" si="17"/>
        <v>FROCK-699</v>
      </c>
      <c r="G489" s="36" t="s">
        <v>43</v>
      </c>
      <c r="H489" s="31">
        <v>14</v>
      </c>
      <c r="I489" s="36" t="str">
        <f>C489&amp;"/"&amp;E489&amp;""</f>
        <v>ZOLA/FROCK</v>
      </c>
      <c r="J489" s="36">
        <v>620443</v>
      </c>
      <c r="K489" s="36" t="s">
        <v>249</v>
      </c>
      <c r="L489" s="36" t="s">
        <v>23</v>
      </c>
      <c r="M489" s="36" t="s">
        <v>47</v>
      </c>
      <c r="N489" s="79">
        <v>0.05</v>
      </c>
      <c r="O489" s="36">
        <v>699</v>
      </c>
      <c r="P489" s="36">
        <v>699</v>
      </c>
      <c r="Q489" s="94">
        <v>359.4</v>
      </c>
      <c r="R489" s="94">
        <v>359.4</v>
      </c>
      <c r="S489" s="36">
        <v>4</v>
      </c>
    </row>
    <row r="490" spans="1:19" s="22" customFormat="1" x14ac:dyDescent="0.25">
      <c r="A490" s="20"/>
      <c r="B490" s="25">
        <v>10001462</v>
      </c>
      <c r="C490" s="36" t="s">
        <v>255</v>
      </c>
      <c r="D490" s="36" t="s">
        <v>18</v>
      </c>
      <c r="E490" s="36" t="s">
        <v>248</v>
      </c>
      <c r="F490" s="31" t="str">
        <f t="shared" si="17"/>
        <v>FROCK-699</v>
      </c>
      <c r="G490" s="36" t="s">
        <v>43</v>
      </c>
      <c r="H490" s="31">
        <v>16</v>
      </c>
      <c r="I490" s="36" t="str">
        <f>C490&amp;"/"&amp;E490&amp;""</f>
        <v>ZOLA/FROCK</v>
      </c>
      <c r="J490" s="36">
        <v>620443</v>
      </c>
      <c r="K490" s="36" t="s">
        <v>249</v>
      </c>
      <c r="L490" s="36" t="s">
        <v>23</v>
      </c>
      <c r="M490" s="36" t="s">
        <v>47</v>
      </c>
      <c r="N490" s="79">
        <v>0.05</v>
      </c>
      <c r="O490" s="36">
        <v>699</v>
      </c>
      <c r="P490" s="36">
        <v>699</v>
      </c>
      <c r="Q490" s="94">
        <v>359.4</v>
      </c>
      <c r="R490" s="94">
        <v>359.4</v>
      </c>
      <c r="S490" s="36">
        <v>4</v>
      </c>
    </row>
    <row r="491" spans="1:19" s="22" customFormat="1" x14ac:dyDescent="0.25">
      <c r="A491" s="20"/>
      <c r="B491" s="25">
        <v>10001463</v>
      </c>
      <c r="C491" s="36" t="s">
        <v>255</v>
      </c>
      <c r="D491" s="36" t="s">
        <v>18</v>
      </c>
      <c r="E491" s="36" t="s">
        <v>248</v>
      </c>
      <c r="F491" s="31" t="str">
        <f t="shared" si="17"/>
        <v>FROCK-699</v>
      </c>
      <c r="G491" s="36" t="s">
        <v>43</v>
      </c>
      <c r="H491" s="31">
        <v>18</v>
      </c>
      <c r="I491" s="36" t="str">
        <f>C491&amp;"/"&amp;E491&amp;""</f>
        <v>ZOLA/FROCK</v>
      </c>
      <c r="J491" s="36">
        <v>620443</v>
      </c>
      <c r="K491" s="36" t="s">
        <v>249</v>
      </c>
      <c r="L491" s="36" t="s">
        <v>23</v>
      </c>
      <c r="M491" s="36" t="s">
        <v>47</v>
      </c>
      <c r="N491" s="79">
        <v>0.05</v>
      </c>
      <c r="O491" s="36">
        <v>699</v>
      </c>
      <c r="P491" s="36">
        <v>699</v>
      </c>
      <c r="Q491" s="94">
        <v>359.4</v>
      </c>
      <c r="R491" s="94">
        <v>359.4</v>
      </c>
      <c r="S491" s="36">
        <v>4</v>
      </c>
    </row>
    <row r="492" spans="1:19" s="22" customFormat="1" x14ac:dyDescent="0.25">
      <c r="A492" s="20"/>
      <c r="B492" s="25">
        <v>10001464</v>
      </c>
      <c r="C492" s="36" t="s">
        <v>255</v>
      </c>
      <c r="D492" s="36" t="s">
        <v>18</v>
      </c>
      <c r="E492" s="36" t="s">
        <v>248</v>
      </c>
      <c r="F492" s="31" t="str">
        <f t="shared" si="17"/>
        <v>FROCK-799</v>
      </c>
      <c r="G492" s="36" t="s">
        <v>43</v>
      </c>
      <c r="H492" s="31">
        <v>14</v>
      </c>
      <c r="I492" s="36" t="str">
        <f>C492&amp;"/"&amp;E492&amp;""</f>
        <v>ZOLA/FROCK</v>
      </c>
      <c r="J492" s="36">
        <v>620443</v>
      </c>
      <c r="K492" s="36" t="s">
        <v>249</v>
      </c>
      <c r="L492" s="36" t="s">
        <v>23</v>
      </c>
      <c r="M492" s="36" t="s">
        <v>47</v>
      </c>
      <c r="N492" s="79">
        <v>0.05</v>
      </c>
      <c r="O492" s="36">
        <v>799</v>
      </c>
      <c r="P492" s="36">
        <v>799</v>
      </c>
      <c r="Q492" s="94">
        <v>359.4</v>
      </c>
      <c r="R492" s="94">
        <v>359.4</v>
      </c>
      <c r="S492" s="36">
        <v>4</v>
      </c>
    </row>
    <row r="493" spans="1:19" s="22" customFormat="1" x14ac:dyDescent="0.25">
      <c r="A493" s="20"/>
      <c r="B493" s="25">
        <v>10001465</v>
      </c>
      <c r="C493" s="36" t="s">
        <v>255</v>
      </c>
      <c r="D493" s="36" t="s">
        <v>18</v>
      </c>
      <c r="E493" s="36" t="s">
        <v>248</v>
      </c>
      <c r="F493" s="31" t="str">
        <f t="shared" si="17"/>
        <v>FROCK-799</v>
      </c>
      <c r="G493" s="36" t="s">
        <v>43</v>
      </c>
      <c r="H493" s="31">
        <v>16</v>
      </c>
      <c r="I493" s="36" t="str">
        <f>C493&amp;"/"&amp;E493&amp;""</f>
        <v>ZOLA/FROCK</v>
      </c>
      <c r="J493" s="36">
        <v>620443</v>
      </c>
      <c r="K493" s="36" t="s">
        <v>249</v>
      </c>
      <c r="L493" s="36" t="s">
        <v>23</v>
      </c>
      <c r="M493" s="36" t="s">
        <v>47</v>
      </c>
      <c r="N493" s="79">
        <v>0.05</v>
      </c>
      <c r="O493" s="36">
        <v>799</v>
      </c>
      <c r="P493" s="36">
        <v>799</v>
      </c>
      <c r="Q493" s="94">
        <v>359.4</v>
      </c>
      <c r="R493" s="94">
        <v>359.4</v>
      </c>
      <c r="S493" s="36">
        <v>4</v>
      </c>
    </row>
    <row r="494" spans="1:19" s="22" customFormat="1" x14ac:dyDescent="0.25">
      <c r="A494" s="20"/>
      <c r="B494" s="25">
        <v>10001466</v>
      </c>
      <c r="C494" s="36" t="s">
        <v>255</v>
      </c>
      <c r="D494" s="36" t="s">
        <v>18</v>
      </c>
      <c r="E494" s="36" t="s">
        <v>248</v>
      </c>
      <c r="F494" s="31" t="str">
        <f t="shared" si="17"/>
        <v>FROCK-799</v>
      </c>
      <c r="G494" s="36" t="s">
        <v>43</v>
      </c>
      <c r="H494" s="31">
        <v>18</v>
      </c>
      <c r="I494" s="36" t="str">
        <f>C494&amp;"/"&amp;E494&amp;""</f>
        <v>ZOLA/FROCK</v>
      </c>
      <c r="J494" s="36">
        <v>620443</v>
      </c>
      <c r="K494" s="36" t="s">
        <v>249</v>
      </c>
      <c r="L494" s="36" t="s">
        <v>23</v>
      </c>
      <c r="M494" s="36" t="s">
        <v>47</v>
      </c>
      <c r="N494" s="79">
        <v>0.05</v>
      </c>
      <c r="O494" s="36">
        <v>799</v>
      </c>
      <c r="P494" s="36">
        <v>799</v>
      </c>
      <c r="Q494" s="94">
        <v>359.4</v>
      </c>
      <c r="R494" s="94">
        <v>359.4</v>
      </c>
      <c r="S494" s="36">
        <v>4</v>
      </c>
    </row>
    <row r="495" spans="1:19" s="22" customFormat="1" x14ac:dyDescent="0.25">
      <c r="A495" s="20"/>
      <c r="B495" s="25">
        <v>10001467</v>
      </c>
      <c r="C495" s="36" t="s">
        <v>255</v>
      </c>
      <c r="D495" s="36" t="s">
        <v>18</v>
      </c>
      <c r="E495" s="36" t="s">
        <v>248</v>
      </c>
      <c r="F495" s="31" t="str">
        <f t="shared" si="17"/>
        <v>FROCK-999</v>
      </c>
      <c r="G495" s="36" t="s">
        <v>43</v>
      </c>
      <c r="H495" s="31">
        <v>14</v>
      </c>
      <c r="I495" s="36" t="str">
        <f>C495&amp;"/"&amp;E495&amp;""</f>
        <v>ZOLA/FROCK</v>
      </c>
      <c r="J495" s="36">
        <v>620443</v>
      </c>
      <c r="K495" s="36" t="s">
        <v>249</v>
      </c>
      <c r="L495" s="36" t="s">
        <v>23</v>
      </c>
      <c r="M495" s="36" t="s">
        <v>47</v>
      </c>
      <c r="N495" s="79">
        <v>0.12</v>
      </c>
      <c r="O495" s="36">
        <v>999</v>
      </c>
      <c r="P495" s="36">
        <v>999</v>
      </c>
      <c r="Q495" s="94">
        <v>359.4</v>
      </c>
      <c r="R495" s="94">
        <v>359.4</v>
      </c>
      <c r="S495" s="36">
        <v>2</v>
      </c>
    </row>
    <row r="496" spans="1:19" s="22" customFormat="1" x14ac:dyDescent="0.25">
      <c r="A496" s="20"/>
      <c r="B496" s="25">
        <v>10001468</v>
      </c>
      <c r="C496" s="36" t="s">
        <v>255</v>
      </c>
      <c r="D496" s="36" t="s">
        <v>18</v>
      </c>
      <c r="E496" s="36" t="s">
        <v>248</v>
      </c>
      <c r="F496" s="31" t="str">
        <f t="shared" si="17"/>
        <v>FROCK-999</v>
      </c>
      <c r="G496" s="36" t="s">
        <v>43</v>
      </c>
      <c r="H496" s="31">
        <v>16</v>
      </c>
      <c r="I496" s="36" t="str">
        <f>C496&amp;"/"&amp;E496&amp;""</f>
        <v>ZOLA/FROCK</v>
      </c>
      <c r="J496" s="36">
        <v>620443</v>
      </c>
      <c r="K496" s="36" t="s">
        <v>249</v>
      </c>
      <c r="L496" s="36" t="s">
        <v>23</v>
      </c>
      <c r="M496" s="36" t="s">
        <v>47</v>
      </c>
      <c r="N496" s="79">
        <v>0.12</v>
      </c>
      <c r="O496" s="36">
        <v>999</v>
      </c>
      <c r="P496" s="36">
        <v>999</v>
      </c>
      <c r="Q496" s="94">
        <v>359.4</v>
      </c>
      <c r="R496" s="94">
        <v>359.4</v>
      </c>
      <c r="S496" s="36">
        <v>2</v>
      </c>
    </row>
    <row r="497" spans="1:19" s="22" customFormat="1" x14ac:dyDescent="0.25">
      <c r="A497" s="20"/>
      <c r="B497" s="25">
        <v>10001469</v>
      </c>
      <c r="C497" s="36" t="s">
        <v>255</v>
      </c>
      <c r="D497" s="36" t="s">
        <v>18</v>
      </c>
      <c r="E497" s="36" t="s">
        <v>248</v>
      </c>
      <c r="F497" s="31" t="str">
        <f t="shared" si="17"/>
        <v>FROCK-999</v>
      </c>
      <c r="G497" s="36" t="s">
        <v>43</v>
      </c>
      <c r="H497" s="31">
        <v>18</v>
      </c>
      <c r="I497" s="36" t="str">
        <f>C497&amp;"/"&amp;E497&amp;""</f>
        <v>ZOLA/FROCK</v>
      </c>
      <c r="J497" s="36">
        <v>620443</v>
      </c>
      <c r="K497" s="36" t="s">
        <v>249</v>
      </c>
      <c r="L497" s="36" t="s">
        <v>23</v>
      </c>
      <c r="M497" s="36" t="s">
        <v>47</v>
      </c>
      <c r="N497" s="79">
        <v>0.12</v>
      </c>
      <c r="O497" s="36">
        <v>999</v>
      </c>
      <c r="P497" s="36">
        <v>999</v>
      </c>
      <c r="Q497" s="94">
        <v>359.4</v>
      </c>
      <c r="R497" s="94">
        <v>359.4</v>
      </c>
      <c r="S497" s="36">
        <v>2</v>
      </c>
    </row>
    <row r="498" spans="1:19" s="22" customFormat="1" x14ac:dyDescent="0.25">
      <c r="A498" s="20"/>
      <c r="B498" s="25">
        <v>10001470</v>
      </c>
      <c r="C498" s="36" t="s">
        <v>255</v>
      </c>
      <c r="D498" s="36" t="s">
        <v>18</v>
      </c>
      <c r="E498" s="36" t="s">
        <v>248</v>
      </c>
      <c r="F498" s="31" t="str">
        <f t="shared" si="17"/>
        <v>FROCK-999</v>
      </c>
      <c r="G498" s="36" t="s">
        <v>43</v>
      </c>
      <c r="H498" s="31">
        <v>20</v>
      </c>
      <c r="I498" s="36" t="str">
        <f>C498&amp;"/"&amp;E498&amp;""</f>
        <v>ZOLA/FROCK</v>
      </c>
      <c r="J498" s="36">
        <v>620443</v>
      </c>
      <c r="K498" s="36" t="s">
        <v>249</v>
      </c>
      <c r="L498" s="36" t="s">
        <v>23</v>
      </c>
      <c r="M498" s="36" t="s">
        <v>47</v>
      </c>
      <c r="N498" s="79">
        <v>0.12</v>
      </c>
      <c r="O498" s="36">
        <v>999</v>
      </c>
      <c r="P498" s="36">
        <v>999</v>
      </c>
      <c r="Q498" s="94">
        <v>359.4</v>
      </c>
      <c r="R498" s="94">
        <v>359.4</v>
      </c>
      <c r="S498" s="36">
        <v>1</v>
      </c>
    </row>
    <row r="499" spans="1:19" s="22" customFormat="1" x14ac:dyDescent="0.25">
      <c r="A499" s="20"/>
      <c r="B499" s="25">
        <v>10001471</v>
      </c>
      <c r="C499" s="36" t="s">
        <v>255</v>
      </c>
      <c r="D499" s="36" t="s">
        <v>18</v>
      </c>
      <c r="E499" s="36" t="s">
        <v>248</v>
      </c>
      <c r="F499" s="31" t="str">
        <f t="shared" si="17"/>
        <v>FROCK-999</v>
      </c>
      <c r="G499" s="36" t="s">
        <v>43</v>
      </c>
      <c r="H499" s="31">
        <v>22</v>
      </c>
      <c r="I499" s="36" t="str">
        <f>C499&amp;"/"&amp;E499&amp;""</f>
        <v>ZOLA/FROCK</v>
      </c>
      <c r="J499" s="36">
        <v>620443</v>
      </c>
      <c r="K499" s="36" t="s">
        <v>249</v>
      </c>
      <c r="L499" s="36" t="s">
        <v>23</v>
      </c>
      <c r="M499" s="36" t="s">
        <v>47</v>
      </c>
      <c r="N499" s="79">
        <v>0.12</v>
      </c>
      <c r="O499" s="36">
        <v>999</v>
      </c>
      <c r="P499" s="36">
        <v>999</v>
      </c>
      <c r="Q499" s="94">
        <v>359.4</v>
      </c>
      <c r="R499" s="94">
        <v>359.4</v>
      </c>
      <c r="S499" s="36">
        <v>1</v>
      </c>
    </row>
    <row r="500" spans="1:19" s="22" customFormat="1" x14ac:dyDescent="0.25">
      <c r="A500" s="20"/>
      <c r="B500" s="25">
        <v>10001472</v>
      </c>
      <c r="C500" s="36" t="s">
        <v>255</v>
      </c>
      <c r="D500" s="36" t="s">
        <v>18</v>
      </c>
      <c r="E500" s="36" t="s">
        <v>248</v>
      </c>
      <c r="F500" s="31" t="str">
        <f t="shared" si="17"/>
        <v>FROCK-999</v>
      </c>
      <c r="G500" s="36" t="s">
        <v>43</v>
      </c>
      <c r="H500" s="31">
        <v>24</v>
      </c>
      <c r="I500" s="36" t="str">
        <f>C500&amp;"/"&amp;E500&amp;""</f>
        <v>ZOLA/FROCK</v>
      </c>
      <c r="J500" s="36">
        <v>620443</v>
      </c>
      <c r="K500" s="36" t="s">
        <v>249</v>
      </c>
      <c r="L500" s="36" t="s">
        <v>23</v>
      </c>
      <c r="M500" s="36" t="s">
        <v>47</v>
      </c>
      <c r="N500" s="79">
        <v>0.12</v>
      </c>
      <c r="O500" s="36">
        <v>999</v>
      </c>
      <c r="P500" s="36">
        <v>999</v>
      </c>
      <c r="Q500" s="94">
        <v>359.4</v>
      </c>
      <c r="R500" s="94">
        <v>359.4</v>
      </c>
      <c r="S500" s="36">
        <v>1</v>
      </c>
    </row>
    <row r="501" spans="1:19" s="22" customFormat="1" x14ac:dyDescent="0.25">
      <c r="A501" s="20"/>
      <c r="B501" s="25">
        <v>10001473</v>
      </c>
      <c r="C501" s="36" t="s">
        <v>255</v>
      </c>
      <c r="D501" s="36" t="s">
        <v>18</v>
      </c>
      <c r="E501" s="36" t="s">
        <v>248</v>
      </c>
      <c r="F501" s="31" t="str">
        <f t="shared" si="17"/>
        <v>FROCK-999</v>
      </c>
      <c r="G501" s="36" t="s">
        <v>43</v>
      </c>
      <c r="H501" s="31">
        <v>26</v>
      </c>
      <c r="I501" s="36" t="str">
        <f>C501&amp;"/"&amp;E501&amp;""</f>
        <v>ZOLA/FROCK</v>
      </c>
      <c r="J501" s="36">
        <v>620443</v>
      </c>
      <c r="K501" s="36" t="s">
        <v>249</v>
      </c>
      <c r="L501" s="36" t="s">
        <v>23</v>
      </c>
      <c r="M501" s="36" t="s">
        <v>47</v>
      </c>
      <c r="N501" s="79">
        <v>0.12</v>
      </c>
      <c r="O501" s="36">
        <v>999</v>
      </c>
      <c r="P501" s="36">
        <v>999</v>
      </c>
      <c r="Q501" s="94">
        <v>359.4</v>
      </c>
      <c r="R501" s="94">
        <v>359.4</v>
      </c>
      <c r="S501" s="36">
        <v>1</v>
      </c>
    </row>
    <row r="502" spans="1:19" s="22" customFormat="1" x14ac:dyDescent="0.25">
      <c r="A502" s="20"/>
      <c r="B502" s="25">
        <v>10001474</v>
      </c>
      <c r="C502" s="36" t="s">
        <v>255</v>
      </c>
      <c r="D502" s="36" t="s">
        <v>18</v>
      </c>
      <c r="E502" s="36" t="s">
        <v>248</v>
      </c>
      <c r="F502" s="31" t="str">
        <f t="shared" si="17"/>
        <v>FROCK-999</v>
      </c>
      <c r="G502" s="36" t="s">
        <v>43</v>
      </c>
      <c r="H502" s="31">
        <v>28</v>
      </c>
      <c r="I502" s="36" t="str">
        <f>C502&amp;"/"&amp;E502&amp;""</f>
        <v>ZOLA/FROCK</v>
      </c>
      <c r="J502" s="36">
        <v>620443</v>
      </c>
      <c r="K502" s="36" t="s">
        <v>249</v>
      </c>
      <c r="L502" s="36" t="s">
        <v>23</v>
      </c>
      <c r="M502" s="36" t="s">
        <v>47</v>
      </c>
      <c r="N502" s="79">
        <v>0.12</v>
      </c>
      <c r="O502" s="36">
        <v>999</v>
      </c>
      <c r="P502" s="36">
        <v>999</v>
      </c>
      <c r="Q502" s="94">
        <v>359.4</v>
      </c>
      <c r="R502" s="94">
        <v>359.4</v>
      </c>
      <c r="S502" s="36">
        <v>1</v>
      </c>
    </row>
    <row r="503" spans="1:19" s="22" customFormat="1" x14ac:dyDescent="0.25">
      <c r="A503" s="20"/>
      <c r="B503" s="25">
        <v>10001475</v>
      </c>
      <c r="C503" s="36" t="s">
        <v>255</v>
      </c>
      <c r="D503" s="36" t="s">
        <v>18</v>
      </c>
      <c r="E503" s="36" t="s">
        <v>248</v>
      </c>
      <c r="F503" s="31" t="str">
        <f t="shared" si="17"/>
        <v>FROCK-999</v>
      </c>
      <c r="G503" s="36" t="s">
        <v>43</v>
      </c>
      <c r="H503" s="31">
        <v>30</v>
      </c>
      <c r="I503" s="36" t="str">
        <f>C503&amp;"/"&amp;E503&amp;""</f>
        <v>ZOLA/FROCK</v>
      </c>
      <c r="J503" s="36">
        <v>620443</v>
      </c>
      <c r="K503" s="36" t="s">
        <v>249</v>
      </c>
      <c r="L503" s="36" t="s">
        <v>23</v>
      </c>
      <c r="M503" s="36" t="s">
        <v>47</v>
      </c>
      <c r="N503" s="79">
        <v>0.12</v>
      </c>
      <c r="O503" s="36">
        <v>999</v>
      </c>
      <c r="P503" s="36">
        <v>999</v>
      </c>
      <c r="Q503" s="94">
        <v>359.4</v>
      </c>
      <c r="R503" s="94">
        <v>359.4</v>
      </c>
      <c r="S503" s="36">
        <v>1</v>
      </c>
    </row>
    <row r="504" spans="1:19" s="22" customFormat="1" x14ac:dyDescent="0.25">
      <c r="A504" s="20"/>
      <c r="B504" s="25">
        <v>10001476</v>
      </c>
      <c r="C504" s="36" t="s">
        <v>255</v>
      </c>
      <c r="D504" s="36" t="s">
        <v>18</v>
      </c>
      <c r="E504" s="36" t="s">
        <v>248</v>
      </c>
      <c r="F504" s="31" t="str">
        <f t="shared" si="17"/>
        <v>FROCK-1099</v>
      </c>
      <c r="G504" s="36" t="s">
        <v>43</v>
      </c>
      <c r="H504" s="31">
        <v>14</v>
      </c>
      <c r="I504" s="36" t="str">
        <f>C504&amp;"/"&amp;E504&amp;""</f>
        <v>ZOLA/FROCK</v>
      </c>
      <c r="J504" s="36">
        <v>620443</v>
      </c>
      <c r="K504" s="36" t="s">
        <v>249</v>
      </c>
      <c r="L504" s="36" t="s">
        <v>23</v>
      </c>
      <c r="M504" s="36" t="s">
        <v>47</v>
      </c>
      <c r="N504" s="79">
        <v>0.12</v>
      </c>
      <c r="O504" s="36">
        <v>1099</v>
      </c>
      <c r="P504" s="36">
        <v>1099</v>
      </c>
      <c r="Q504" s="94">
        <v>359.4</v>
      </c>
      <c r="R504" s="94">
        <v>359.4</v>
      </c>
      <c r="S504" s="36">
        <v>1</v>
      </c>
    </row>
    <row r="505" spans="1:19" s="22" customFormat="1" x14ac:dyDescent="0.25">
      <c r="A505" s="20"/>
      <c r="B505" s="25">
        <v>10001477</v>
      </c>
      <c r="C505" s="36" t="s">
        <v>255</v>
      </c>
      <c r="D505" s="36" t="s">
        <v>18</v>
      </c>
      <c r="E505" s="36" t="s">
        <v>248</v>
      </c>
      <c r="F505" s="31" t="str">
        <f t="shared" si="17"/>
        <v>FROCK-1099</v>
      </c>
      <c r="G505" s="36" t="s">
        <v>43</v>
      </c>
      <c r="H505" s="31">
        <v>16</v>
      </c>
      <c r="I505" s="36" t="str">
        <f>C505&amp;"/"&amp;E505&amp;""</f>
        <v>ZOLA/FROCK</v>
      </c>
      <c r="J505" s="36">
        <v>620443</v>
      </c>
      <c r="K505" s="36" t="s">
        <v>249</v>
      </c>
      <c r="L505" s="36" t="s">
        <v>23</v>
      </c>
      <c r="M505" s="36" t="s">
        <v>47</v>
      </c>
      <c r="N505" s="79">
        <v>0.12</v>
      </c>
      <c r="O505" s="36">
        <v>1099</v>
      </c>
      <c r="P505" s="36">
        <v>1099</v>
      </c>
      <c r="Q505" s="94">
        <v>359.4</v>
      </c>
      <c r="R505" s="94">
        <v>359.4</v>
      </c>
      <c r="S505" s="36">
        <v>1</v>
      </c>
    </row>
    <row r="506" spans="1:19" s="22" customFormat="1" x14ac:dyDescent="0.25">
      <c r="A506" s="20"/>
      <c r="B506" s="25">
        <v>10001478</v>
      </c>
      <c r="C506" s="36" t="s">
        <v>255</v>
      </c>
      <c r="D506" s="36" t="s">
        <v>18</v>
      </c>
      <c r="E506" s="36" t="s">
        <v>248</v>
      </c>
      <c r="F506" s="31" t="str">
        <f t="shared" si="17"/>
        <v>FROCK-1099</v>
      </c>
      <c r="G506" s="36" t="s">
        <v>43</v>
      </c>
      <c r="H506" s="31">
        <v>18</v>
      </c>
      <c r="I506" s="36" t="str">
        <f>C506&amp;"/"&amp;E506&amp;""</f>
        <v>ZOLA/FROCK</v>
      </c>
      <c r="J506" s="36">
        <v>620443</v>
      </c>
      <c r="K506" s="36" t="s">
        <v>249</v>
      </c>
      <c r="L506" s="36" t="s">
        <v>23</v>
      </c>
      <c r="M506" s="36" t="s">
        <v>47</v>
      </c>
      <c r="N506" s="79">
        <v>0.12</v>
      </c>
      <c r="O506" s="36">
        <v>1099</v>
      </c>
      <c r="P506" s="36">
        <v>1099</v>
      </c>
      <c r="Q506" s="94">
        <v>359.4</v>
      </c>
      <c r="R506" s="94">
        <v>359.4</v>
      </c>
      <c r="S506" s="36">
        <v>1</v>
      </c>
    </row>
    <row r="507" spans="1:19" s="22" customFormat="1" x14ac:dyDescent="0.25">
      <c r="A507" s="20"/>
      <c r="B507" s="25">
        <v>10001479</v>
      </c>
      <c r="C507" s="36" t="s">
        <v>255</v>
      </c>
      <c r="D507" s="36" t="s">
        <v>18</v>
      </c>
      <c r="E507" s="36" t="s">
        <v>248</v>
      </c>
      <c r="F507" s="31" t="str">
        <f t="shared" si="17"/>
        <v>FROCK-1199</v>
      </c>
      <c r="G507" s="36" t="s">
        <v>43</v>
      </c>
      <c r="H507" s="31">
        <v>20</v>
      </c>
      <c r="I507" s="36" t="str">
        <f>C507&amp;"/"&amp;E507&amp;""</f>
        <v>ZOLA/FROCK</v>
      </c>
      <c r="J507" s="36">
        <v>620443</v>
      </c>
      <c r="K507" s="36" t="s">
        <v>249</v>
      </c>
      <c r="L507" s="36" t="s">
        <v>23</v>
      </c>
      <c r="M507" s="36" t="s">
        <v>47</v>
      </c>
      <c r="N507" s="79">
        <v>0.12</v>
      </c>
      <c r="O507" s="36">
        <v>1199</v>
      </c>
      <c r="P507" s="36">
        <v>1199</v>
      </c>
      <c r="Q507" s="94">
        <v>359.4</v>
      </c>
      <c r="R507" s="94">
        <v>359.4</v>
      </c>
      <c r="S507" s="36">
        <v>1</v>
      </c>
    </row>
    <row r="508" spans="1:19" s="22" customFormat="1" x14ac:dyDescent="0.25">
      <c r="A508" s="20"/>
      <c r="B508" s="25">
        <v>10001480</v>
      </c>
      <c r="C508" s="36" t="s">
        <v>255</v>
      </c>
      <c r="D508" s="36" t="s">
        <v>18</v>
      </c>
      <c r="E508" s="36" t="s">
        <v>248</v>
      </c>
      <c r="F508" s="31" t="str">
        <f t="shared" si="17"/>
        <v>FROCK-1199</v>
      </c>
      <c r="G508" s="36" t="s">
        <v>43</v>
      </c>
      <c r="H508" s="31">
        <v>22</v>
      </c>
      <c r="I508" s="36" t="str">
        <f>C508&amp;"/"&amp;E508&amp;""</f>
        <v>ZOLA/FROCK</v>
      </c>
      <c r="J508" s="36">
        <v>620443</v>
      </c>
      <c r="K508" s="36" t="s">
        <v>249</v>
      </c>
      <c r="L508" s="36" t="s">
        <v>23</v>
      </c>
      <c r="M508" s="36" t="s">
        <v>47</v>
      </c>
      <c r="N508" s="79">
        <v>0.12</v>
      </c>
      <c r="O508" s="36">
        <v>1199</v>
      </c>
      <c r="P508" s="36">
        <v>1199</v>
      </c>
      <c r="Q508" s="94">
        <v>359.4</v>
      </c>
      <c r="R508" s="94">
        <v>359.4</v>
      </c>
      <c r="S508" s="36">
        <v>1</v>
      </c>
    </row>
    <row r="509" spans="1:19" s="22" customFormat="1" x14ac:dyDescent="0.25">
      <c r="A509" s="20"/>
      <c r="B509" s="25">
        <v>10001481</v>
      </c>
      <c r="C509" s="36" t="s">
        <v>255</v>
      </c>
      <c r="D509" s="36" t="s">
        <v>18</v>
      </c>
      <c r="E509" s="36" t="s">
        <v>248</v>
      </c>
      <c r="F509" s="31" t="str">
        <f t="shared" si="17"/>
        <v>FROCK-1199</v>
      </c>
      <c r="G509" s="36" t="s">
        <v>43</v>
      </c>
      <c r="H509" s="31">
        <v>24</v>
      </c>
      <c r="I509" s="36" t="str">
        <f>C509&amp;"/"&amp;E509&amp;""</f>
        <v>ZOLA/FROCK</v>
      </c>
      <c r="J509" s="36">
        <v>620443</v>
      </c>
      <c r="K509" s="36" t="s">
        <v>249</v>
      </c>
      <c r="L509" s="36" t="s">
        <v>23</v>
      </c>
      <c r="M509" s="36" t="s">
        <v>47</v>
      </c>
      <c r="N509" s="79">
        <v>0.12</v>
      </c>
      <c r="O509" s="36">
        <v>1199</v>
      </c>
      <c r="P509" s="36">
        <v>1199</v>
      </c>
      <c r="Q509" s="94">
        <v>359.4</v>
      </c>
      <c r="R509" s="94">
        <v>359.4</v>
      </c>
      <c r="S509" s="36">
        <v>1</v>
      </c>
    </row>
    <row r="510" spans="1:19" s="22" customFormat="1" x14ac:dyDescent="0.25">
      <c r="A510" s="20"/>
      <c r="B510" s="25">
        <v>10001482</v>
      </c>
      <c r="C510" s="36" t="s">
        <v>255</v>
      </c>
      <c r="D510" s="36" t="s">
        <v>18</v>
      </c>
      <c r="E510" s="36" t="s">
        <v>248</v>
      </c>
      <c r="F510" s="31" t="str">
        <f t="shared" si="17"/>
        <v>FROCK-1199</v>
      </c>
      <c r="G510" s="36" t="s">
        <v>43</v>
      </c>
      <c r="H510" s="31">
        <v>26</v>
      </c>
      <c r="I510" s="36" t="str">
        <f>C510&amp;"/"&amp;E510&amp;""</f>
        <v>ZOLA/FROCK</v>
      </c>
      <c r="J510" s="36">
        <v>620443</v>
      </c>
      <c r="K510" s="36" t="s">
        <v>249</v>
      </c>
      <c r="L510" s="36" t="s">
        <v>23</v>
      </c>
      <c r="M510" s="36" t="s">
        <v>47</v>
      </c>
      <c r="N510" s="79">
        <v>0.12</v>
      </c>
      <c r="O510" s="36">
        <v>1199</v>
      </c>
      <c r="P510" s="36">
        <v>1199</v>
      </c>
      <c r="Q510" s="94">
        <v>359.4</v>
      </c>
      <c r="R510" s="94">
        <v>359.4</v>
      </c>
      <c r="S510" s="36">
        <v>1</v>
      </c>
    </row>
    <row r="511" spans="1:19" s="22" customFormat="1" x14ac:dyDescent="0.25">
      <c r="A511" s="20"/>
      <c r="B511" s="25">
        <v>10001483</v>
      </c>
      <c r="C511" s="36" t="s">
        <v>255</v>
      </c>
      <c r="D511" s="36" t="s">
        <v>18</v>
      </c>
      <c r="E511" s="36" t="s">
        <v>248</v>
      </c>
      <c r="F511" s="31" t="str">
        <f t="shared" si="17"/>
        <v>FROCK-1199</v>
      </c>
      <c r="G511" s="36" t="s">
        <v>43</v>
      </c>
      <c r="H511" s="31">
        <v>28</v>
      </c>
      <c r="I511" s="36" t="str">
        <f>C511&amp;"/"&amp;E511&amp;""</f>
        <v>ZOLA/FROCK</v>
      </c>
      <c r="J511" s="36">
        <v>620443</v>
      </c>
      <c r="K511" s="36" t="s">
        <v>249</v>
      </c>
      <c r="L511" s="36" t="s">
        <v>23</v>
      </c>
      <c r="M511" s="36" t="s">
        <v>47</v>
      </c>
      <c r="N511" s="79">
        <v>0.12</v>
      </c>
      <c r="O511" s="36">
        <v>1199</v>
      </c>
      <c r="P511" s="36">
        <v>1199</v>
      </c>
      <c r="Q511" s="94">
        <v>359.4</v>
      </c>
      <c r="R511" s="94">
        <v>359.4</v>
      </c>
      <c r="S511" s="36">
        <v>1</v>
      </c>
    </row>
    <row r="512" spans="1:19" s="22" customFormat="1" x14ac:dyDescent="0.25">
      <c r="A512" s="20"/>
      <c r="B512" s="25">
        <v>10001484</v>
      </c>
      <c r="C512" s="36" t="s">
        <v>255</v>
      </c>
      <c r="D512" s="36" t="s">
        <v>18</v>
      </c>
      <c r="E512" s="36" t="s">
        <v>248</v>
      </c>
      <c r="F512" s="31" t="str">
        <f t="shared" si="17"/>
        <v>FROCK-1199</v>
      </c>
      <c r="G512" s="36" t="s">
        <v>43</v>
      </c>
      <c r="H512" s="31">
        <v>30</v>
      </c>
      <c r="I512" s="36" t="str">
        <f>C512&amp;"/"&amp;E512&amp;""</f>
        <v>ZOLA/FROCK</v>
      </c>
      <c r="J512" s="36">
        <v>620443</v>
      </c>
      <c r="K512" s="36" t="s">
        <v>249</v>
      </c>
      <c r="L512" s="36" t="s">
        <v>23</v>
      </c>
      <c r="M512" s="36" t="s">
        <v>47</v>
      </c>
      <c r="N512" s="79">
        <v>0.12</v>
      </c>
      <c r="O512" s="36">
        <v>1199</v>
      </c>
      <c r="P512" s="36">
        <v>1199</v>
      </c>
      <c r="Q512" s="94">
        <v>359.4</v>
      </c>
      <c r="R512" s="94">
        <v>359.4</v>
      </c>
      <c r="S512" s="36">
        <v>1</v>
      </c>
    </row>
    <row r="513" spans="1:19" s="22" customFormat="1" x14ac:dyDescent="0.25">
      <c r="A513" s="20"/>
      <c r="B513" s="25">
        <v>10001485</v>
      </c>
      <c r="C513" s="36" t="s">
        <v>255</v>
      </c>
      <c r="D513" s="36" t="s">
        <v>18</v>
      </c>
      <c r="E513" s="36" t="s">
        <v>248</v>
      </c>
      <c r="F513" s="31" t="str">
        <f t="shared" si="17"/>
        <v>FROCK-1499</v>
      </c>
      <c r="G513" s="36" t="s">
        <v>43</v>
      </c>
      <c r="H513" s="31">
        <v>20</v>
      </c>
      <c r="I513" s="36" t="str">
        <f>C513&amp;"/"&amp;E513&amp;""</f>
        <v>ZOLA/FROCK</v>
      </c>
      <c r="J513" s="36">
        <v>620443</v>
      </c>
      <c r="K513" s="36" t="s">
        <v>249</v>
      </c>
      <c r="L513" s="36" t="s">
        <v>23</v>
      </c>
      <c r="M513" s="36" t="s">
        <v>47</v>
      </c>
      <c r="N513" s="79">
        <v>0.12</v>
      </c>
      <c r="O513" s="36">
        <v>1499</v>
      </c>
      <c r="P513" s="36">
        <v>1499</v>
      </c>
      <c r="Q513" s="94">
        <v>359.4</v>
      </c>
      <c r="R513" s="94">
        <v>359.4</v>
      </c>
      <c r="S513" s="36">
        <v>1</v>
      </c>
    </row>
    <row r="514" spans="1:19" s="22" customFormat="1" x14ac:dyDescent="0.25">
      <c r="A514" s="20"/>
      <c r="B514" s="25">
        <v>10001486</v>
      </c>
      <c r="C514" s="36" t="s">
        <v>255</v>
      </c>
      <c r="D514" s="36" t="s">
        <v>18</v>
      </c>
      <c r="E514" s="36" t="s">
        <v>248</v>
      </c>
      <c r="F514" s="31" t="str">
        <f t="shared" si="17"/>
        <v>FROCK-1499</v>
      </c>
      <c r="G514" s="36" t="s">
        <v>43</v>
      </c>
      <c r="H514" s="31">
        <v>22</v>
      </c>
      <c r="I514" s="36" t="str">
        <f>C514&amp;"/"&amp;E514&amp;""</f>
        <v>ZOLA/FROCK</v>
      </c>
      <c r="J514" s="36">
        <v>620443</v>
      </c>
      <c r="K514" s="36" t="s">
        <v>249</v>
      </c>
      <c r="L514" s="36" t="s">
        <v>23</v>
      </c>
      <c r="M514" s="36" t="s">
        <v>47</v>
      </c>
      <c r="N514" s="79">
        <v>0.12</v>
      </c>
      <c r="O514" s="36">
        <v>1499</v>
      </c>
      <c r="P514" s="36">
        <v>1499</v>
      </c>
      <c r="Q514" s="94">
        <v>359.4</v>
      </c>
      <c r="R514" s="94">
        <v>359.4</v>
      </c>
      <c r="S514" s="36">
        <v>1</v>
      </c>
    </row>
    <row r="515" spans="1:19" s="22" customFormat="1" x14ac:dyDescent="0.25">
      <c r="A515" s="20"/>
      <c r="B515" s="25">
        <v>10001487</v>
      </c>
      <c r="C515" s="36" t="s">
        <v>255</v>
      </c>
      <c r="D515" s="36" t="s">
        <v>18</v>
      </c>
      <c r="E515" s="36" t="s">
        <v>248</v>
      </c>
      <c r="F515" s="31" t="str">
        <f t="shared" si="17"/>
        <v>FROCK-1499</v>
      </c>
      <c r="G515" s="36" t="s">
        <v>43</v>
      </c>
      <c r="H515" s="31">
        <v>24</v>
      </c>
      <c r="I515" s="36" t="str">
        <f>C515&amp;"/"&amp;E515&amp;""</f>
        <v>ZOLA/FROCK</v>
      </c>
      <c r="J515" s="36">
        <v>620443</v>
      </c>
      <c r="K515" s="36" t="s">
        <v>249</v>
      </c>
      <c r="L515" s="36" t="s">
        <v>23</v>
      </c>
      <c r="M515" s="36" t="s">
        <v>47</v>
      </c>
      <c r="N515" s="79">
        <v>0.12</v>
      </c>
      <c r="O515" s="36">
        <v>1499</v>
      </c>
      <c r="P515" s="36">
        <v>1499</v>
      </c>
      <c r="Q515" s="94">
        <v>359.4</v>
      </c>
      <c r="R515" s="94">
        <v>359.4</v>
      </c>
      <c r="S515" s="36">
        <v>1</v>
      </c>
    </row>
    <row r="516" spans="1:19" s="22" customFormat="1" x14ac:dyDescent="0.25">
      <c r="A516" s="20"/>
      <c r="B516" s="25">
        <v>10001488</v>
      </c>
      <c r="C516" s="36" t="s">
        <v>255</v>
      </c>
      <c r="D516" s="36" t="s">
        <v>18</v>
      </c>
      <c r="E516" s="36" t="s">
        <v>248</v>
      </c>
      <c r="F516" s="31" t="str">
        <f t="shared" si="17"/>
        <v>FROCK-1499</v>
      </c>
      <c r="G516" s="36" t="s">
        <v>43</v>
      </c>
      <c r="H516" s="31">
        <v>26</v>
      </c>
      <c r="I516" s="36" t="str">
        <f>C516&amp;"/"&amp;E516&amp;""</f>
        <v>ZOLA/FROCK</v>
      </c>
      <c r="J516" s="36">
        <v>620443</v>
      </c>
      <c r="K516" s="36" t="s">
        <v>249</v>
      </c>
      <c r="L516" s="36" t="s">
        <v>23</v>
      </c>
      <c r="M516" s="36" t="s">
        <v>47</v>
      </c>
      <c r="N516" s="79">
        <v>0.12</v>
      </c>
      <c r="O516" s="36">
        <v>1499</v>
      </c>
      <c r="P516" s="36">
        <v>1499</v>
      </c>
      <c r="Q516" s="94">
        <v>359.4</v>
      </c>
      <c r="R516" s="94">
        <v>359.4</v>
      </c>
      <c r="S516" s="36">
        <v>1</v>
      </c>
    </row>
    <row r="517" spans="1:19" s="22" customFormat="1" x14ac:dyDescent="0.25">
      <c r="A517" s="20"/>
      <c r="B517" s="25">
        <v>10001489</v>
      </c>
      <c r="C517" s="36" t="s">
        <v>255</v>
      </c>
      <c r="D517" s="36" t="s">
        <v>18</v>
      </c>
      <c r="E517" s="36" t="s">
        <v>248</v>
      </c>
      <c r="F517" s="31" t="str">
        <f t="shared" si="17"/>
        <v>FROCK-1499</v>
      </c>
      <c r="G517" s="36" t="s">
        <v>43</v>
      </c>
      <c r="H517" s="31">
        <v>28</v>
      </c>
      <c r="I517" s="36" t="str">
        <f>C517&amp;"/"&amp;E517&amp;""</f>
        <v>ZOLA/FROCK</v>
      </c>
      <c r="J517" s="36">
        <v>620443</v>
      </c>
      <c r="K517" s="36" t="s">
        <v>249</v>
      </c>
      <c r="L517" s="36" t="s">
        <v>23</v>
      </c>
      <c r="M517" s="36" t="s">
        <v>47</v>
      </c>
      <c r="N517" s="79">
        <v>0.12</v>
      </c>
      <c r="O517" s="36">
        <v>1499</v>
      </c>
      <c r="P517" s="36">
        <v>1499</v>
      </c>
      <c r="Q517" s="94">
        <v>359.4</v>
      </c>
      <c r="R517" s="94">
        <v>359.4</v>
      </c>
      <c r="S517" s="36">
        <v>1</v>
      </c>
    </row>
    <row r="518" spans="1:19" s="22" customFormat="1" x14ac:dyDescent="0.25">
      <c r="A518" s="20"/>
      <c r="B518" s="25">
        <v>10001490</v>
      </c>
      <c r="C518" s="36" t="s">
        <v>255</v>
      </c>
      <c r="D518" s="36" t="s">
        <v>18</v>
      </c>
      <c r="E518" s="36" t="s">
        <v>248</v>
      </c>
      <c r="F518" s="31" t="str">
        <f t="shared" si="17"/>
        <v>FROCK-1499</v>
      </c>
      <c r="G518" s="36" t="s">
        <v>43</v>
      </c>
      <c r="H518" s="31">
        <v>30</v>
      </c>
      <c r="I518" s="36" t="str">
        <f>C518&amp;"/"&amp;E518&amp;""</f>
        <v>ZOLA/FROCK</v>
      </c>
      <c r="J518" s="36">
        <v>620443</v>
      </c>
      <c r="K518" s="36" t="s">
        <v>249</v>
      </c>
      <c r="L518" s="36" t="s">
        <v>23</v>
      </c>
      <c r="M518" s="36" t="s">
        <v>47</v>
      </c>
      <c r="N518" s="79">
        <v>0.12</v>
      </c>
      <c r="O518" s="36">
        <v>1499</v>
      </c>
      <c r="P518" s="36">
        <v>1499</v>
      </c>
      <c r="Q518" s="94">
        <v>359.4</v>
      </c>
      <c r="R518" s="94">
        <v>359.4</v>
      </c>
      <c r="S518" s="36">
        <v>1</v>
      </c>
    </row>
    <row r="519" spans="1:19" s="22" customFormat="1" x14ac:dyDescent="0.25">
      <c r="A519" s="20"/>
      <c r="B519" s="25">
        <v>10001491</v>
      </c>
      <c r="C519" s="36" t="s">
        <v>255</v>
      </c>
      <c r="D519" s="36" t="s">
        <v>18</v>
      </c>
      <c r="E519" s="36" t="s">
        <v>248</v>
      </c>
      <c r="F519" s="31" t="str">
        <f t="shared" si="17"/>
        <v>FROCK-1999</v>
      </c>
      <c r="G519" s="36" t="s">
        <v>43</v>
      </c>
      <c r="H519" s="31">
        <v>20</v>
      </c>
      <c r="I519" s="36" t="str">
        <f>C519&amp;"/"&amp;E519&amp;""</f>
        <v>ZOLA/FROCK</v>
      </c>
      <c r="J519" s="36">
        <v>620443</v>
      </c>
      <c r="K519" s="36" t="s">
        <v>249</v>
      </c>
      <c r="L519" s="36" t="s">
        <v>23</v>
      </c>
      <c r="M519" s="36" t="s">
        <v>47</v>
      </c>
      <c r="N519" s="79">
        <v>0.12</v>
      </c>
      <c r="O519" s="36">
        <v>1999</v>
      </c>
      <c r="P519" s="36">
        <v>1999</v>
      </c>
      <c r="Q519" s="94">
        <v>359.4</v>
      </c>
      <c r="R519" s="94">
        <v>359.4</v>
      </c>
      <c r="S519" s="36">
        <v>1</v>
      </c>
    </row>
    <row r="520" spans="1:19" s="22" customFormat="1" x14ac:dyDescent="0.25">
      <c r="A520" s="20"/>
      <c r="B520" s="25">
        <v>10001492</v>
      </c>
      <c r="C520" s="36" t="s">
        <v>255</v>
      </c>
      <c r="D520" s="36" t="s">
        <v>18</v>
      </c>
      <c r="E520" s="36" t="s">
        <v>248</v>
      </c>
      <c r="F520" s="31" t="str">
        <f t="shared" si="17"/>
        <v>FROCK-1999</v>
      </c>
      <c r="G520" s="36" t="s">
        <v>43</v>
      </c>
      <c r="H520" s="31">
        <v>22</v>
      </c>
      <c r="I520" s="36" t="str">
        <f>C520&amp;"/"&amp;E520&amp;""</f>
        <v>ZOLA/FROCK</v>
      </c>
      <c r="J520" s="36">
        <v>620443</v>
      </c>
      <c r="K520" s="36" t="s">
        <v>249</v>
      </c>
      <c r="L520" s="36" t="s">
        <v>23</v>
      </c>
      <c r="M520" s="36" t="s">
        <v>47</v>
      </c>
      <c r="N520" s="79">
        <v>0.12</v>
      </c>
      <c r="O520" s="36">
        <v>1999</v>
      </c>
      <c r="P520" s="36">
        <v>1999</v>
      </c>
      <c r="Q520" s="94">
        <v>359.4</v>
      </c>
      <c r="R520" s="94">
        <v>359.4</v>
      </c>
      <c r="S520" s="36">
        <v>1</v>
      </c>
    </row>
    <row r="521" spans="1:19" s="22" customFormat="1" x14ac:dyDescent="0.25">
      <c r="A521" s="20"/>
      <c r="B521" s="25">
        <v>10001493</v>
      </c>
      <c r="C521" s="36" t="s">
        <v>255</v>
      </c>
      <c r="D521" s="36" t="s">
        <v>18</v>
      </c>
      <c r="E521" s="36" t="s">
        <v>248</v>
      </c>
      <c r="F521" s="31" t="str">
        <f t="shared" si="17"/>
        <v>FROCK-1999</v>
      </c>
      <c r="G521" s="36" t="s">
        <v>43</v>
      </c>
      <c r="H521" s="31">
        <v>24</v>
      </c>
      <c r="I521" s="36" t="str">
        <f>C521&amp;"/"&amp;E521&amp;""</f>
        <v>ZOLA/FROCK</v>
      </c>
      <c r="J521" s="36">
        <v>620443</v>
      </c>
      <c r="K521" s="36" t="s">
        <v>249</v>
      </c>
      <c r="L521" s="36" t="s">
        <v>23</v>
      </c>
      <c r="M521" s="36" t="s">
        <v>47</v>
      </c>
      <c r="N521" s="79">
        <v>0.12</v>
      </c>
      <c r="O521" s="36">
        <v>1999</v>
      </c>
      <c r="P521" s="36">
        <v>1999</v>
      </c>
      <c r="Q521" s="94">
        <v>359.4</v>
      </c>
      <c r="R521" s="94">
        <v>359.4</v>
      </c>
      <c r="S521" s="36">
        <v>1</v>
      </c>
    </row>
    <row r="522" spans="1:19" s="22" customFormat="1" x14ac:dyDescent="0.25">
      <c r="A522" s="20"/>
      <c r="B522" s="25">
        <v>10001494</v>
      </c>
      <c r="C522" s="36" t="s">
        <v>255</v>
      </c>
      <c r="D522" s="36" t="s">
        <v>18</v>
      </c>
      <c r="E522" s="36" t="s">
        <v>248</v>
      </c>
      <c r="F522" s="31" t="str">
        <f t="shared" si="17"/>
        <v>FROCK-1999</v>
      </c>
      <c r="G522" s="36" t="s">
        <v>43</v>
      </c>
      <c r="H522" s="31">
        <v>26</v>
      </c>
      <c r="I522" s="36" t="str">
        <f>C522&amp;"/"&amp;E522&amp;""</f>
        <v>ZOLA/FROCK</v>
      </c>
      <c r="J522" s="36">
        <v>620443</v>
      </c>
      <c r="K522" s="36" t="s">
        <v>249</v>
      </c>
      <c r="L522" s="36" t="s">
        <v>23</v>
      </c>
      <c r="M522" s="36" t="s">
        <v>47</v>
      </c>
      <c r="N522" s="79">
        <v>0.12</v>
      </c>
      <c r="O522" s="36">
        <v>1999</v>
      </c>
      <c r="P522" s="36">
        <v>1999</v>
      </c>
      <c r="Q522" s="94">
        <v>359.4</v>
      </c>
      <c r="R522" s="94">
        <v>359.4</v>
      </c>
      <c r="S522" s="36">
        <v>1</v>
      </c>
    </row>
    <row r="523" spans="1:19" s="22" customFormat="1" x14ac:dyDescent="0.25">
      <c r="A523" s="20"/>
      <c r="B523" s="25">
        <v>10001495</v>
      </c>
      <c r="C523" s="36" t="s">
        <v>255</v>
      </c>
      <c r="D523" s="36" t="s">
        <v>18</v>
      </c>
      <c r="E523" s="36" t="s">
        <v>248</v>
      </c>
      <c r="F523" s="31" t="str">
        <f t="shared" si="17"/>
        <v>FROCK-1999</v>
      </c>
      <c r="G523" s="36" t="s">
        <v>43</v>
      </c>
      <c r="H523" s="31">
        <v>28</v>
      </c>
      <c r="I523" s="36" t="str">
        <f>C523&amp;"/"&amp;E523&amp;""</f>
        <v>ZOLA/FROCK</v>
      </c>
      <c r="J523" s="36">
        <v>620443</v>
      </c>
      <c r="K523" s="36" t="s">
        <v>249</v>
      </c>
      <c r="L523" s="36" t="s">
        <v>23</v>
      </c>
      <c r="M523" s="36" t="s">
        <v>47</v>
      </c>
      <c r="N523" s="79">
        <v>0.12</v>
      </c>
      <c r="O523" s="36">
        <v>1999</v>
      </c>
      <c r="P523" s="36">
        <v>1999</v>
      </c>
      <c r="Q523" s="94">
        <v>359.4</v>
      </c>
      <c r="R523" s="94">
        <v>359.4</v>
      </c>
      <c r="S523" s="36">
        <v>1</v>
      </c>
    </row>
    <row r="524" spans="1:19" s="22" customFormat="1" x14ac:dyDescent="0.25">
      <c r="A524" s="20"/>
      <c r="B524" s="25">
        <v>10001496</v>
      </c>
      <c r="C524" s="36" t="s">
        <v>255</v>
      </c>
      <c r="D524" s="36" t="s">
        <v>18</v>
      </c>
      <c r="E524" s="36" t="s">
        <v>248</v>
      </c>
      <c r="F524" s="31" t="str">
        <f t="shared" ref="F524:F532" si="18">"FROCK-"&amp;O524</f>
        <v>FROCK-1999</v>
      </c>
      <c r="G524" s="36" t="s">
        <v>43</v>
      </c>
      <c r="H524" s="31">
        <v>32</v>
      </c>
      <c r="I524" s="36" t="str">
        <f>C524&amp;"/"&amp;E524&amp;""</f>
        <v>ZOLA/FROCK</v>
      </c>
      <c r="J524" s="36">
        <v>620443</v>
      </c>
      <c r="K524" s="36" t="s">
        <v>249</v>
      </c>
      <c r="L524" s="36" t="s">
        <v>23</v>
      </c>
      <c r="M524" s="36" t="s">
        <v>47</v>
      </c>
      <c r="N524" s="79">
        <v>0.12</v>
      </c>
      <c r="O524" s="36">
        <v>1999</v>
      </c>
      <c r="P524" s="36">
        <v>1999</v>
      </c>
      <c r="Q524" s="94">
        <v>359.4</v>
      </c>
      <c r="R524" s="94">
        <v>359.4</v>
      </c>
      <c r="S524" s="36">
        <v>1</v>
      </c>
    </row>
    <row r="525" spans="1:19" s="22" customFormat="1" x14ac:dyDescent="0.25">
      <c r="A525" s="20"/>
      <c r="B525" s="25">
        <v>10001497</v>
      </c>
      <c r="C525" s="36" t="s">
        <v>255</v>
      </c>
      <c r="D525" s="36" t="s">
        <v>18</v>
      </c>
      <c r="E525" s="36" t="s">
        <v>248</v>
      </c>
      <c r="F525" s="31" t="str">
        <f t="shared" si="18"/>
        <v>FROCK-2499</v>
      </c>
      <c r="G525" s="36" t="s">
        <v>43</v>
      </c>
      <c r="H525" s="31">
        <v>16</v>
      </c>
      <c r="I525" s="36" t="str">
        <f>C525&amp;"/"&amp;E525&amp;""</f>
        <v>ZOLA/FROCK</v>
      </c>
      <c r="J525" s="36">
        <v>620443</v>
      </c>
      <c r="K525" s="36" t="s">
        <v>249</v>
      </c>
      <c r="L525" s="36" t="s">
        <v>23</v>
      </c>
      <c r="M525" s="36" t="s">
        <v>47</v>
      </c>
      <c r="N525" s="79">
        <v>0.12</v>
      </c>
      <c r="O525" s="36">
        <v>2499</v>
      </c>
      <c r="P525" s="36">
        <v>2499</v>
      </c>
      <c r="Q525" s="94">
        <v>359.4</v>
      </c>
      <c r="R525" s="94">
        <v>359.4</v>
      </c>
      <c r="S525" s="36">
        <v>1</v>
      </c>
    </row>
    <row r="526" spans="1:19" s="22" customFormat="1" x14ac:dyDescent="0.25">
      <c r="A526" s="20"/>
      <c r="B526" s="25">
        <v>10001498</v>
      </c>
      <c r="C526" s="36" t="s">
        <v>255</v>
      </c>
      <c r="D526" s="36" t="s">
        <v>18</v>
      </c>
      <c r="E526" s="36" t="s">
        <v>248</v>
      </c>
      <c r="F526" s="31" t="str">
        <f t="shared" si="18"/>
        <v>FROCK-2499</v>
      </c>
      <c r="G526" s="36" t="s">
        <v>43</v>
      </c>
      <c r="H526" s="31">
        <v>18</v>
      </c>
      <c r="I526" s="36" t="str">
        <f>C526&amp;"/"&amp;E526&amp;""</f>
        <v>ZOLA/FROCK</v>
      </c>
      <c r="J526" s="36">
        <v>620443</v>
      </c>
      <c r="K526" s="36" t="s">
        <v>249</v>
      </c>
      <c r="L526" s="36" t="s">
        <v>23</v>
      </c>
      <c r="M526" s="36" t="s">
        <v>47</v>
      </c>
      <c r="N526" s="79">
        <v>0.12</v>
      </c>
      <c r="O526" s="36">
        <v>2499</v>
      </c>
      <c r="P526" s="36">
        <v>2499</v>
      </c>
      <c r="Q526" s="94">
        <v>359.4</v>
      </c>
      <c r="R526" s="94">
        <v>359.4</v>
      </c>
      <c r="S526" s="36">
        <v>1</v>
      </c>
    </row>
    <row r="527" spans="1:19" s="22" customFormat="1" x14ac:dyDescent="0.25">
      <c r="A527" s="20"/>
      <c r="B527" s="25">
        <v>10001499</v>
      </c>
      <c r="C527" s="36" t="s">
        <v>255</v>
      </c>
      <c r="D527" s="36" t="s">
        <v>18</v>
      </c>
      <c r="E527" s="36" t="s">
        <v>248</v>
      </c>
      <c r="F527" s="31" t="str">
        <f t="shared" si="18"/>
        <v>FROCK-2499</v>
      </c>
      <c r="G527" s="36" t="s">
        <v>43</v>
      </c>
      <c r="H527" s="31">
        <v>20</v>
      </c>
      <c r="I527" s="36" t="str">
        <f>C527&amp;"/"&amp;E527&amp;""</f>
        <v>ZOLA/FROCK</v>
      </c>
      <c r="J527" s="36">
        <v>620443</v>
      </c>
      <c r="K527" s="36" t="s">
        <v>249</v>
      </c>
      <c r="L527" s="36" t="s">
        <v>23</v>
      </c>
      <c r="M527" s="36" t="s">
        <v>47</v>
      </c>
      <c r="N527" s="79">
        <v>0.12</v>
      </c>
      <c r="O527" s="36">
        <v>2499</v>
      </c>
      <c r="P527" s="36">
        <v>2499</v>
      </c>
      <c r="Q527" s="94">
        <v>359.4</v>
      </c>
      <c r="R527" s="94">
        <v>359.4</v>
      </c>
      <c r="S527" s="36">
        <v>1</v>
      </c>
    </row>
    <row r="528" spans="1:19" s="22" customFormat="1" x14ac:dyDescent="0.25">
      <c r="A528" s="20"/>
      <c r="B528" s="25">
        <v>10001500</v>
      </c>
      <c r="C528" s="36" t="s">
        <v>255</v>
      </c>
      <c r="D528" s="36" t="s">
        <v>18</v>
      </c>
      <c r="E528" s="36" t="s">
        <v>248</v>
      </c>
      <c r="F528" s="31" t="str">
        <f t="shared" si="18"/>
        <v>FROCK-2499</v>
      </c>
      <c r="G528" s="36" t="s">
        <v>43</v>
      </c>
      <c r="H528" s="31">
        <v>22</v>
      </c>
      <c r="I528" s="36" t="str">
        <f>C528&amp;"/"&amp;E528&amp;""</f>
        <v>ZOLA/FROCK</v>
      </c>
      <c r="J528" s="36">
        <v>620443</v>
      </c>
      <c r="K528" s="36" t="s">
        <v>249</v>
      </c>
      <c r="L528" s="36" t="s">
        <v>23</v>
      </c>
      <c r="M528" s="36" t="s">
        <v>47</v>
      </c>
      <c r="N528" s="79">
        <v>0.12</v>
      </c>
      <c r="O528" s="36">
        <v>2499</v>
      </c>
      <c r="P528" s="36">
        <v>2499</v>
      </c>
      <c r="Q528" s="94">
        <v>359.4</v>
      </c>
      <c r="R528" s="94">
        <v>359.4</v>
      </c>
      <c r="S528" s="36">
        <v>1</v>
      </c>
    </row>
    <row r="529" spans="1:19" s="22" customFormat="1" x14ac:dyDescent="0.25">
      <c r="A529" s="20"/>
      <c r="B529" s="25">
        <v>10001501</v>
      </c>
      <c r="C529" s="36" t="s">
        <v>255</v>
      </c>
      <c r="D529" s="36" t="s">
        <v>18</v>
      </c>
      <c r="E529" s="36" t="s">
        <v>248</v>
      </c>
      <c r="F529" s="31" t="str">
        <f t="shared" si="18"/>
        <v>FROCK-2699</v>
      </c>
      <c r="G529" s="36" t="s">
        <v>43</v>
      </c>
      <c r="H529" s="31">
        <v>16</v>
      </c>
      <c r="I529" s="36" t="str">
        <f>C529&amp;"/"&amp;E529&amp;""</f>
        <v>ZOLA/FROCK</v>
      </c>
      <c r="J529" s="36">
        <v>620443</v>
      </c>
      <c r="K529" s="36" t="s">
        <v>249</v>
      </c>
      <c r="L529" s="36" t="s">
        <v>23</v>
      </c>
      <c r="M529" s="36" t="s">
        <v>47</v>
      </c>
      <c r="N529" s="79">
        <v>0.12</v>
      </c>
      <c r="O529" s="36">
        <v>2699</v>
      </c>
      <c r="P529" s="36">
        <v>2699</v>
      </c>
      <c r="Q529" s="94">
        <v>359.4</v>
      </c>
      <c r="R529" s="94">
        <v>359.4</v>
      </c>
      <c r="S529" s="36">
        <v>1</v>
      </c>
    </row>
    <row r="530" spans="1:19" s="22" customFormat="1" x14ac:dyDescent="0.25">
      <c r="A530" s="20"/>
      <c r="B530" s="25">
        <v>10001502</v>
      </c>
      <c r="C530" s="36" t="s">
        <v>255</v>
      </c>
      <c r="D530" s="36" t="s">
        <v>18</v>
      </c>
      <c r="E530" s="36" t="s">
        <v>248</v>
      </c>
      <c r="F530" s="31" t="str">
        <f t="shared" si="18"/>
        <v>FROCK-2699</v>
      </c>
      <c r="G530" s="36" t="s">
        <v>43</v>
      </c>
      <c r="H530" s="31">
        <v>18</v>
      </c>
      <c r="I530" s="36" t="str">
        <f>C530&amp;"/"&amp;E530&amp;""</f>
        <v>ZOLA/FROCK</v>
      </c>
      <c r="J530" s="36">
        <v>620443</v>
      </c>
      <c r="K530" s="36" t="s">
        <v>249</v>
      </c>
      <c r="L530" s="36" t="s">
        <v>23</v>
      </c>
      <c r="M530" s="36" t="s">
        <v>47</v>
      </c>
      <c r="N530" s="79">
        <v>0.12</v>
      </c>
      <c r="O530" s="36">
        <v>2699</v>
      </c>
      <c r="P530" s="36">
        <v>2699</v>
      </c>
      <c r="Q530" s="94">
        <v>359.4</v>
      </c>
      <c r="R530" s="94">
        <v>359.4</v>
      </c>
      <c r="S530" s="36">
        <v>1</v>
      </c>
    </row>
    <row r="531" spans="1:19" s="22" customFormat="1" x14ac:dyDescent="0.25">
      <c r="A531" s="20"/>
      <c r="B531" s="25">
        <v>10001503</v>
      </c>
      <c r="C531" s="36" t="s">
        <v>255</v>
      </c>
      <c r="D531" s="36" t="s">
        <v>18</v>
      </c>
      <c r="E531" s="36" t="s">
        <v>248</v>
      </c>
      <c r="F531" s="31" t="str">
        <f t="shared" si="18"/>
        <v>FROCK-2699</v>
      </c>
      <c r="G531" s="36" t="s">
        <v>43</v>
      </c>
      <c r="H531" s="31">
        <v>20</v>
      </c>
      <c r="I531" s="36" t="str">
        <f>C531&amp;"/"&amp;E531&amp;""</f>
        <v>ZOLA/FROCK</v>
      </c>
      <c r="J531" s="36">
        <v>620443</v>
      </c>
      <c r="K531" s="36" t="s">
        <v>249</v>
      </c>
      <c r="L531" s="36" t="s">
        <v>23</v>
      </c>
      <c r="M531" s="36" t="s">
        <v>47</v>
      </c>
      <c r="N531" s="79">
        <v>0.12</v>
      </c>
      <c r="O531" s="36">
        <v>2699</v>
      </c>
      <c r="P531" s="36">
        <v>2699</v>
      </c>
      <c r="Q531" s="94">
        <v>359.4</v>
      </c>
      <c r="R531" s="94">
        <v>359.4</v>
      </c>
      <c r="S531" s="36">
        <v>1</v>
      </c>
    </row>
    <row r="532" spans="1:19" s="22" customFormat="1" x14ac:dyDescent="0.25">
      <c r="A532" s="20"/>
      <c r="B532" s="25">
        <v>10001504</v>
      </c>
      <c r="C532" s="36" t="s">
        <v>255</v>
      </c>
      <c r="D532" s="36" t="s">
        <v>18</v>
      </c>
      <c r="E532" s="36" t="s">
        <v>248</v>
      </c>
      <c r="F532" s="31" t="str">
        <f t="shared" si="18"/>
        <v>FROCK-2699</v>
      </c>
      <c r="G532" s="36" t="s">
        <v>43</v>
      </c>
      <c r="H532" s="31">
        <v>22</v>
      </c>
      <c r="I532" s="36" t="str">
        <f>C532&amp;"/"&amp;E532&amp;""</f>
        <v>ZOLA/FROCK</v>
      </c>
      <c r="J532" s="36">
        <v>620443</v>
      </c>
      <c r="K532" s="36" t="s">
        <v>249</v>
      </c>
      <c r="L532" s="36" t="s">
        <v>23</v>
      </c>
      <c r="M532" s="36" t="s">
        <v>47</v>
      </c>
      <c r="N532" s="79">
        <v>0.12</v>
      </c>
      <c r="O532" s="36">
        <v>2699</v>
      </c>
      <c r="P532" s="36">
        <v>2699</v>
      </c>
      <c r="Q532" s="94">
        <v>359.4</v>
      </c>
      <c r="R532" s="94">
        <v>359.4</v>
      </c>
      <c r="S532" s="36">
        <v>1</v>
      </c>
    </row>
    <row r="533" spans="1:19" s="22" customFormat="1" x14ac:dyDescent="0.25">
      <c r="A533" s="20"/>
      <c r="B533" s="20"/>
      <c r="F533" s="20"/>
      <c r="H533" s="20"/>
      <c r="N533" s="76"/>
      <c r="Q533" s="90"/>
      <c r="R533" s="90"/>
    </row>
    <row r="534" spans="1:19" s="22" customFormat="1" x14ac:dyDescent="0.25">
      <c r="A534" s="25"/>
      <c r="B534" s="25">
        <v>10001505</v>
      </c>
      <c r="C534" s="24" t="s">
        <v>260</v>
      </c>
      <c r="D534" s="24" t="s">
        <v>59</v>
      </c>
      <c r="E534" s="24" t="s">
        <v>62</v>
      </c>
      <c r="F534" s="25" t="s">
        <v>266</v>
      </c>
      <c r="G534" s="24" t="s">
        <v>261</v>
      </c>
      <c r="H534" s="25">
        <v>6</v>
      </c>
      <c r="I534" s="24" t="str">
        <f>C534&amp;"/"&amp;E534&amp;"/"&amp;F534&amp;"/"&amp;H534&amp;""</f>
        <v>CLD/SHOES/SABHA-2/6</v>
      </c>
      <c r="J534" s="24">
        <v>640411</v>
      </c>
      <c r="K534" s="24" t="s">
        <v>22</v>
      </c>
      <c r="L534" s="24" t="s">
        <v>265</v>
      </c>
      <c r="M534" s="24" t="s">
        <v>47</v>
      </c>
      <c r="N534" s="75">
        <v>0.12</v>
      </c>
      <c r="O534" s="24">
        <v>2999</v>
      </c>
      <c r="P534" s="24">
        <v>1399</v>
      </c>
      <c r="Q534" s="59">
        <v>712.97056023000005</v>
      </c>
      <c r="R534" s="59">
        <v>712.97</v>
      </c>
      <c r="S534" s="24">
        <v>2</v>
      </c>
    </row>
    <row r="535" spans="1:19" s="22" customFormat="1" x14ac:dyDescent="0.25">
      <c r="A535" s="25" t="s">
        <v>10</v>
      </c>
      <c r="B535" s="25">
        <v>10001506</v>
      </c>
      <c r="C535" s="24" t="s">
        <v>260</v>
      </c>
      <c r="D535" s="24" t="s">
        <v>59</v>
      </c>
      <c r="E535" s="24" t="s">
        <v>62</v>
      </c>
      <c r="F535" s="25" t="s">
        <v>266</v>
      </c>
      <c r="G535" s="24" t="s">
        <v>261</v>
      </c>
      <c r="H535" s="25">
        <v>7</v>
      </c>
      <c r="I535" s="24" t="str">
        <f>C535&amp;"/"&amp;E535&amp;"/"&amp;F535&amp;"/"&amp;H535&amp;""</f>
        <v>CLD/SHOES/SABHA-2/7</v>
      </c>
      <c r="J535" s="24">
        <v>640411</v>
      </c>
      <c r="K535" s="24" t="s">
        <v>22</v>
      </c>
      <c r="L535" s="24" t="s">
        <v>265</v>
      </c>
      <c r="M535" s="24" t="s">
        <v>47</v>
      </c>
      <c r="N535" s="75">
        <v>0.12</v>
      </c>
      <c r="O535" s="24">
        <v>2999</v>
      </c>
      <c r="P535" s="24">
        <v>1399</v>
      </c>
      <c r="Q535" s="59">
        <v>712.97056023000005</v>
      </c>
      <c r="R535" s="59">
        <v>712.97</v>
      </c>
      <c r="S535" s="24">
        <v>4</v>
      </c>
    </row>
    <row r="536" spans="1:19" s="22" customFormat="1" x14ac:dyDescent="0.25">
      <c r="A536" s="25" t="s">
        <v>265</v>
      </c>
      <c r="B536" s="25">
        <v>10001507</v>
      </c>
      <c r="C536" s="24" t="s">
        <v>260</v>
      </c>
      <c r="D536" s="24" t="s">
        <v>59</v>
      </c>
      <c r="E536" s="24" t="s">
        <v>62</v>
      </c>
      <c r="F536" s="25" t="s">
        <v>266</v>
      </c>
      <c r="G536" s="24" t="s">
        <v>261</v>
      </c>
      <c r="H536" s="25">
        <v>8</v>
      </c>
      <c r="I536" s="24" t="str">
        <f>C536&amp;"/"&amp;E536&amp;"/"&amp;F536&amp;"/"&amp;H536&amp;""</f>
        <v>CLD/SHOES/SABHA-2/8</v>
      </c>
      <c r="J536" s="24">
        <v>640411</v>
      </c>
      <c r="K536" s="24" t="s">
        <v>22</v>
      </c>
      <c r="L536" s="24" t="s">
        <v>265</v>
      </c>
      <c r="M536" s="24" t="s">
        <v>47</v>
      </c>
      <c r="N536" s="75">
        <v>0.12</v>
      </c>
      <c r="O536" s="24">
        <v>2999</v>
      </c>
      <c r="P536" s="24">
        <v>1399</v>
      </c>
      <c r="Q536" s="59">
        <v>712.97056023000005</v>
      </c>
      <c r="R536" s="59">
        <v>712.97</v>
      </c>
      <c r="S536" s="24">
        <v>4</v>
      </c>
    </row>
    <row r="537" spans="1:19" s="22" customFormat="1" x14ac:dyDescent="0.25">
      <c r="A537" s="25"/>
      <c r="B537" s="25">
        <v>10001508</v>
      </c>
      <c r="C537" s="24" t="s">
        <v>260</v>
      </c>
      <c r="D537" s="24" t="s">
        <v>59</v>
      </c>
      <c r="E537" s="24" t="s">
        <v>62</v>
      </c>
      <c r="F537" s="25" t="s">
        <v>266</v>
      </c>
      <c r="G537" s="24" t="s">
        <v>261</v>
      </c>
      <c r="H537" s="25">
        <v>9</v>
      </c>
      <c r="I537" s="24" t="str">
        <f>C537&amp;"/"&amp;E537&amp;"/"&amp;F537&amp;"/"&amp;H537&amp;""</f>
        <v>CLD/SHOES/SABHA-2/9</v>
      </c>
      <c r="J537" s="24">
        <v>640411</v>
      </c>
      <c r="K537" s="24" t="s">
        <v>22</v>
      </c>
      <c r="L537" s="24" t="s">
        <v>265</v>
      </c>
      <c r="M537" s="24" t="s">
        <v>47</v>
      </c>
      <c r="N537" s="75">
        <v>0.12</v>
      </c>
      <c r="O537" s="24">
        <v>2999</v>
      </c>
      <c r="P537" s="24">
        <v>1399</v>
      </c>
      <c r="Q537" s="59">
        <v>712.97056023000005</v>
      </c>
      <c r="R537" s="59">
        <v>712.97</v>
      </c>
      <c r="S537" s="24">
        <v>2</v>
      </c>
    </row>
    <row r="538" spans="1:19" s="22" customFormat="1" x14ac:dyDescent="0.25">
      <c r="A538" s="25" t="s">
        <v>257</v>
      </c>
      <c r="B538" s="25">
        <v>10001509</v>
      </c>
      <c r="C538" s="24" t="s">
        <v>260</v>
      </c>
      <c r="D538" s="24" t="s">
        <v>59</v>
      </c>
      <c r="E538" s="24" t="s">
        <v>62</v>
      </c>
      <c r="F538" s="25" t="s">
        <v>266</v>
      </c>
      <c r="G538" s="24" t="s">
        <v>262</v>
      </c>
      <c r="H538" s="25">
        <v>6</v>
      </c>
      <c r="I538" s="24" t="str">
        <f>C538&amp;"/"&amp;E538&amp;"/"&amp;F538&amp;"/"&amp;H538&amp;""</f>
        <v>CLD/SHOES/SABHA-2/6</v>
      </c>
      <c r="J538" s="24">
        <v>640411</v>
      </c>
      <c r="K538" s="24" t="s">
        <v>22</v>
      </c>
      <c r="L538" s="24" t="s">
        <v>265</v>
      </c>
      <c r="M538" s="24" t="s">
        <v>47</v>
      </c>
      <c r="N538" s="75">
        <v>0.12</v>
      </c>
      <c r="O538" s="24">
        <v>2999</v>
      </c>
      <c r="P538" s="24">
        <v>1399</v>
      </c>
      <c r="Q538" s="59">
        <v>712.97056023000005</v>
      </c>
      <c r="R538" s="59">
        <v>712.97</v>
      </c>
      <c r="S538" s="24">
        <v>2</v>
      </c>
    </row>
    <row r="539" spans="1:19" s="22" customFormat="1" x14ac:dyDescent="0.25">
      <c r="A539" s="25" t="s">
        <v>368</v>
      </c>
      <c r="B539" s="25">
        <v>10001510</v>
      </c>
      <c r="C539" s="24" t="s">
        <v>260</v>
      </c>
      <c r="D539" s="24" t="s">
        <v>59</v>
      </c>
      <c r="E539" s="24" t="s">
        <v>62</v>
      </c>
      <c r="F539" s="25" t="s">
        <v>266</v>
      </c>
      <c r="G539" s="24" t="s">
        <v>262</v>
      </c>
      <c r="H539" s="25">
        <v>7</v>
      </c>
      <c r="I539" s="24" t="str">
        <f>C539&amp;"/"&amp;E539&amp;"/"&amp;F539&amp;"/"&amp;H539&amp;""</f>
        <v>CLD/SHOES/SABHA-2/7</v>
      </c>
      <c r="J539" s="24">
        <v>640411</v>
      </c>
      <c r="K539" s="24" t="s">
        <v>22</v>
      </c>
      <c r="L539" s="24" t="s">
        <v>265</v>
      </c>
      <c r="M539" s="24" t="s">
        <v>47</v>
      </c>
      <c r="N539" s="75">
        <v>0.12</v>
      </c>
      <c r="O539" s="24">
        <v>2999</v>
      </c>
      <c r="P539" s="24">
        <v>1399</v>
      </c>
      <c r="Q539" s="59">
        <v>712.97056023000005</v>
      </c>
      <c r="R539" s="59">
        <v>712.97</v>
      </c>
      <c r="S539" s="24">
        <v>4</v>
      </c>
    </row>
    <row r="540" spans="1:19" s="22" customFormat="1" x14ac:dyDescent="0.25">
      <c r="A540" s="25"/>
      <c r="B540" s="25">
        <v>10001511</v>
      </c>
      <c r="C540" s="24" t="s">
        <v>260</v>
      </c>
      <c r="D540" s="24" t="s">
        <v>59</v>
      </c>
      <c r="E540" s="24" t="s">
        <v>62</v>
      </c>
      <c r="F540" s="25" t="s">
        <v>266</v>
      </c>
      <c r="G540" s="24" t="s">
        <v>262</v>
      </c>
      <c r="H540" s="25">
        <v>8</v>
      </c>
      <c r="I540" s="24" t="str">
        <f>C540&amp;"/"&amp;E540&amp;"/"&amp;F540&amp;"/"&amp;H540&amp;""</f>
        <v>CLD/SHOES/SABHA-2/8</v>
      </c>
      <c r="J540" s="24">
        <v>640411</v>
      </c>
      <c r="K540" s="24" t="s">
        <v>22</v>
      </c>
      <c r="L540" s="24" t="s">
        <v>265</v>
      </c>
      <c r="M540" s="24" t="s">
        <v>47</v>
      </c>
      <c r="N540" s="75">
        <v>0.12</v>
      </c>
      <c r="O540" s="24">
        <v>2999</v>
      </c>
      <c r="P540" s="24">
        <v>1399</v>
      </c>
      <c r="Q540" s="59">
        <v>712.97056023000005</v>
      </c>
      <c r="R540" s="59">
        <v>712.97</v>
      </c>
      <c r="S540" s="24">
        <v>4</v>
      </c>
    </row>
    <row r="541" spans="1:19" s="22" customFormat="1" x14ac:dyDescent="0.25">
      <c r="A541" s="25" t="s">
        <v>369</v>
      </c>
      <c r="B541" s="25">
        <v>10001512</v>
      </c>
      <c r="C541" s="24" t="s">
        <v>260</v>
      </c>
      <c r="D541" s="24" t="s">
        <v>59</v>
      </c>
      <c r="E541" s="24" t="s">
        <v>62</v>
      </c>
      <c r="F541" s="25" t="s">
        <v>266</v>
      </c>
      <c r="G541" s="24" t="s">
        <v>262</v>
      </c>
      <c r="H541" s="25">
        <v>9</v>
      </c>
      <c r="I541" s="24" t="str">
        <f>C541&amp;"/"&amp;E541&amp;"/"&amp;F541&amp;"/"&amp;H541&amp;""</f>
        <v>CLD/SHOES/SABHA-2/9</v>
      </c>
      <c r="J541" s="24">
        <v>640411</v>
      </c>
      <c r="K541" s="24" t="s">
        <v>22</v>
      </c>
      <c r="L541" s="24" t="s">
        <v>265</v>
      </c>
      <c r="M541" s="24" t="s">
        <v>47</v>
      </c>
      <c r="N541" s="75">
        <v>0.12</v>
      </c>
      <c r="O541" s="24">
        <v>2999</v>
      </c>
      <c r="P541" s="24">
        <v>1399</v>
      </c>
      <c r="Q541" s="59">
        <v>712.97056023000005</v>
      </c>
      <c r="R541" s="59">
        <v>712.97</v>
      </c>
      <c r="S541" s="24">
        <v>2</v>
      </c>
    </row>
    <row r="542" spans="1:19" s="22" customFormat="1" x14ac:dyDescent="0.25">
      <c r="A542" s="25"/>
      <c r="B542" s="25">
        <v>10001513</v>
      </c>
      <c r="C542" s="24" t="s">
        <v>260</v>
      </c>
      <c r="D542" s="24" t="s">
        <v>59</v>
      </c>
      <c r="E542" s="24" t="s">
        <v>62</v>
      </c>
      <c r="F542" s="25" t="s">
        <v>266</v>
      </c>
      <c r="G542" s="24" t="s">
        <v>263</v>
      </c>
      <c r="H542" s="25">
        <v>6</v>
      </c>
      <c r="I542" s="24" t="str">
        <f>C542&amp;"/"&amp;E542&amp;"/"&amp;F542&amp;"/"&amp;H542&amp;""</f>
        <v>CLD/SHOES/SABHA-2/6</v>
      </c>
      <c r="J542" s="24">
        <v>640411</v>
      </c>
      <c r="K542" s="24" t="s">
        <v>22</v>
      </c>
      <c r="L542" s="24" t="s">
        <v>265</v>
      </c>
      <c r="M542" s="24" t="s">
        <v>47</v>
      </c>
      <c r="N542" s="75">
        <v>0.12</v>
      </c>
      <c r="O542" s="24">
        <v>2999</v>
      </c>
      <c r="P542" s="24">
        <v>1399</v>
      </c>
      <c r="Q542" s="59">
        <v>712.97056023000005</v>
      </c>
      <c r="R542" s="59">
        <v>712.97</v>
      </c>
      <c r="S542" s="24">
        <v>2</v>
      </c>
    </row>
    <row r="543" spans="1:19" s="22" customFormat="1" x14ac:dyDescent="0.25">
      <c r="A543" s="25" t="s">
        <v>259</v>
      </c>
      <c r="B543" s="25">
        <v>10001514</v>
      </c>
      <c r="C543" s="24" t="s">
        <v>260</v>
      </c>
      <c r="D543" s="24" t="s">
        <v>59</v>
      </c>
      <c r="E543" s="24" t="s">
        <v>62</v>
      </c>
      <c r="F543" s="25" t="s">
        <v>266</v>
      </c>
      <c r="G543" s="24" t="s">
        <v>263</v>
      </c>
      <c r="H543" s="25">
        <v>7</v>
      </c>
      <c r="I543" s="24" t="str">
        <f>C543&amp;"/"&amp;E543&amp;"/"&amp;F543&amp;"/"&amp;H543&amp;""</f>
        <v>CLD/SHOES/SABHA-2/7</v>
      </c>
      <c r="J543" s="24">
        <v>640411</v>
      </c>
      <c r="K543" s="24" t="s">
        <v>22</v>
      </c>
      <c r="L543" s="24" t="s">
        <v>265</v>
      </c>
      <c r="M543" s="24" t="s">
        <v>47</v>
      </c>
      <c r="N543" s="75">
        <v>0.12</v>
      </c>
      <c r="O543" s="24">
        <v>2999</v>
      </c>
      <c r="P543" s="24">
        <v>1399</v>
      </c>
      <c r="Q543" s="59">
        <v>712.97056023000005</v>
      </c>
      <c r="R543" s="59">
        <v>712.97</v>
      </c>
      <c r="S543" s="24">
        <v>4</v>
      </c>
    </row>
    <row r="544" spans="1:19" s="22" customFormat="1" x14ac:dyDescent="0.25">
      <c r="A544" s="25"/>
      <c r="B544" s="25">
        <v>10001515</v>
      </c>
      <c r="C544" s="24" t="s">
        <v>260</v>
      </c>
      <c r="D544" s="24" t="s">
        <v>59</v>
      </c>
      <c r="E544" s="24" t="s">
        <v>62</v>
      </c>
      <c r="F544" s="25" t="s">
        <v>266</v>
      </c>
      <c r="G544" s="24" t="s">
        <v>263</v>
      </c>
      <c r="H544" s="25">
        <v>8</v>
      </c>
      <c r="I544" s="24" t="str">
        <f>C544&amp;"/"&amp;E544&amp;"/"&amp;F544&amp;"/"&amp;H544&amp;""</f>
        <v>CLD/SHOES/SABHA-2/8</v>
      </c>
      <c r="J544" s="24">
        <v>640411</v>
      </c>
      <c r="K544" s="24" t="s">
        <v>22</v>
      </c>
      <c r="L544" s="24" t="s">
        <v>265</v>
      </c>
      <c r="M544" s="24" t="s">
        <v>47</v>
      </c>
      <c r="N544" s="75">
        <v>0.12</v>
      </c>
      <c r="O544" s="24">
        <v>2999</v>
      </c>
      <c r="P544" s="24">
        <v>1399</v>
      </c>
      <c r="Q544" s="59">
        <v>712.97056023000005</v>
      </c>
      <c r="R544" s="59">
        <v>712.97</v>
      </c>
      <c r="S544" s="24">
        <v>4</v>
      </c>
    </row>
    <row r="545" spans="1:19" s="22" customFormat="1" x14ac:dyDescent="0.25">
      <c r="A545" s="25"/>
      <c r="B545" s="25">
        <v>10001516</v>
      </c>
      <c r="C545" s="24" t="s">
        <v>260</v>
      </c>
      <c r="D545" s="24" t="s">
        <v>59</v>
      </c>
      <c r="E545" s="24" t="s">
        <v>62</v>
      </c>
      <c r="F545" s="25" t="s">
        <v>266</v>
      </c>
      <c r="G545" s="24" t="s">
        <v>263</v>
      </c>
      <c r="H545" s="25">
        <v>9</v>
      </c>
      <c r="I545" s="24" t="str">
        <f>C545&amp;"/"&amp;E545&amp;"/"&amp;F545&amp;"/"&amp;H545&amp;""</f>
        <v>CLD/SHOES/SABHA-2/9</v>
      </c>
      <c r="J545" s="24">
        <v>640411</v>
      </c>
      <c r="K545" s="24" t="s">
        <v>22</v>
      </c>
      <c r="L545" s="24" t="s">
        <v>265</v>
      </c>
      <c r="M545" s="24" t="s">
        <v>47</v>
      </c>
      <c r="N545" s="75">
        <v>0.12</v>
      </c>
      <c r="O545" s="24">
        <v>2999</v>
      </c>
      <c r="P545" s="24">
        <v>1399</v>
      </c>
      <c r="Q545" s="59">
        <v>712.97056023000005</v>
      </c>
      <c r="R545" s="59">
        <v>712.97</v>
      </c>
      <c r="S545" s="24">
        <v>2</v>
      </c>
    </row>
    <row r="546" spans="1:19" s="22" customFormat="1" x14ac:dyDescent="0.25">
      <c r="A546" s="25"/>
      <c r="B546" s="25">
        <v>10001517</v>
      </c>
      <c r="C546" s="24" t="s">
        <v>260</v>
      </c>
      <c r="D546" s="24" t="s">
        <v>59</v>
      </c>
      <c r="E546" s="24" t="s">
        <v>62</v>
      </c>
      <c r="F546" s="25" t="s">
        <v>266</v>
      </c>
      <c r="G546" s="24" t="s">
        <v>264</v>
      </c>
      <c r="H546" s="25">
        <v>6</v>
      </c>
      <c r="I546" s="24" t="str">
        <f>C546&amp;"/"&amp;E546&amp;"/"&amp;F546&amp;"/"&amp;H546&amp;""</f>
        <v>CLD/SHOES/SABHA-2/6</v>
      </c>
      <c r="J546" s="24">
        <v>640411</v>
      </c>
      <c r="K546" s="24" t="s">
        <v>22</v>
      </c>
      <c r="L546" s="24" t="s">
        <v>265</v>
      </c>
      <c r="M546" s="24" t="s">
        <v>47</v>
      </c>
      <c r="N546" s="75">
        <v>0.12</v>
      </c>
      <c r="O546" s="24">
        <v>2999</v>
      </c>
      <c r="P546" s="24">
        <v>1399</v>
      </c>
      <c r="Q546" s="59">
        <v>712.97056023000005</v>
      </c>
      <c r="R546" s="59">
        <v>712.97</v>
      </c>
      <c r="S546" s="24">
        <v>2</v>
      </c>
    </row>
    <row r="547" spans="1:19" s="22" customFormat="1" x14ac:dyDescent="0.25">
      <c r="A547" s="25"/>
      <c r="B547" s="25">
        <v>10001518</v>
      </c>
      <c r="C547" s="24" t="s">
        <v>260</v>
      </c>
      <c r="D547" s="24" t="s">
        <v>59</v>
      </c>
      <c r="E547" s="24" t="s">
        <v>62</v>
      </c>
      <c r="F547" s="25" t="s">
        <v>266</v>
      </c>
      <c r="G547" s="24" t="s">
        <v>264</v>
      </c>
      <c r="H547" s="25">
        <v>7</v>
      </c>
      <c r="I547" s="24" t="str">
        <f>C547&amp;"/"&amp;E547&amp;"/"&amp;F547&amp;"/"&amp;H547&amp;""</f>
        <v>CLD/SHOES/SABHA-2/7</v>
      </c>
      <c r="J547" s="24">
        <v>640411</v>
      </c>
      <c r="K547" s="24" t="s">
        <v>22</v>
      </c>
      <c r="L547" s="24" t="s">
        <v>265</v>
      </c>
      <c r="M547" s="24" t="s">
        <v>47</v>
      </c>
      <c r="N547" s="75">
        <v>0.12</v>
      </c>
      <c r="O547" s="24">
        <v>2999</v>
      </c>
      <c r="P547" s="24">
        <v>1399</v>
      </c>
      <c r="Q547" s="59">
        <v>712.97056023000005</v>
      </c>
      <c r="R547" s="59">
        <v>712.97</v>
      </c>
      <c r="S547" s="24">
        <v>4</v>
      </c>
    </row>
    <row r="548" spans="1:19" s="22" customFormat="1" x14ac:dyDescent="0.25">
      <c r="A548" s="25"/>
      <c r="B548" s="25">
        <v>10001519</v>
      </c>
      <c r="C548" s="24" t="s">
        <v>260</v>
      </c>
      <c r="D548" s="24" t="s">
        <v>59</v>
      </c>
      <c r="E548" s="24" t="s">
        <v>62</v>
      </c>
      <c r="F548" s="25" t="s">
        <v>266</v>
      </c>
      <c r="G548" s="24" t="s">
        <v>264</v>
      </c>
      <c r="H548" s="25">
        <v>8</v>
      </c>
      <c r="I548" s="24" t="str">
        <f>C548&amp;"/"&amp;E548&amp;"/"&amp;F548&amp;"/"&amp;H548&amp;""</f>
        <v>CLD/SHOES/SABHA-2/8</v>
      </c>
      <c r="J548" s="24">
        <v>640411</v>
      </c>
      <c r="K548" s="24" t="s">
        <v>22</v>
      </c>
      <c r="L548" s="24" t="s">
        <v>265</v>
      </c>
      <c r="M548" s="24" t="s">
        <v>47</v>
      </c>
      <c r="N548" s="75">
        <v>0.12</v>
      </c>
      <c r="O548" s="24">
        <v>2999</v>
      </c>
      <c r="P548" s="24">
        <v>1399</v>
      </c>
      <c r="Q548" s="59">
        <v>712.97056023000005</v>
      </c>
      <c r="R548" s="59">
        <v>712.97</v>
      </c>
      <c r="S548" s="24">
        <v>4</v>
      </c>
    </row>
    <row r="549" spans="1:19" s="22" customFormat="1" x14ac:dyDescent="0.25">
      <c r="A549" s="25"/>
      <c r="B549" s="25">
        <v>10001520</v>
      </c>
      <c r="C549" s="24" t="s">
        <v>260</v>
      </c>
      <c r="D549" s="24" t="s">
        <v>59</v>
      </c>
      <c r="E549" s="24" t="s">
        <v>62</v>
      </c>
      <c r="F549" s="25" t="s">
        <v>266</v>
      </c>
      <c r="G549" s="24" t="s">
        <v>264</v>
      </c>
      <c r="H549" s="25">
        <v>9</v>
      </c>
      <c r="I549" s="24" t="str">
        <f>C549&amp;"/"&amp;E549&amp;"/"&amp;F549&amp;"/"&amp;H549&amp;""</f>
        <v>CLD/SHOES/SABHA-2/9</v>
      </c>
      <c r="J549" s="24">
        <v>640411</v>
      </c>
      <c r="K549" s="24" t="s">
        <v>22</v>
      </c>
      <c r="L549" s="24" t="s">
        <v>265</v>
      </c>
      <c r="M549" s="24" t="s">
        <v>47</v>
      </c>
      <c r="N549" s="75">
        <v>0.12</v>
      </c>
      <c r="O549" s="24">
        <v>2999</v>
      </c>
      <c r="P549" s="24">
        <v>1399</v>
      </c>
      <c r="Q549" s="59">
        <v>712.97056023000005</v>
      </c>
      <c r="R549" s="59">
        <v>712.97</v>
      </c>
      <c r="S549" s="24">
        <v>2</v>
      </c>
    </row>
    <row r="550" spans="1:19" s="22" customFormat="1" x14ac:dyDescent="0.25">
      <c r="A550" s="20"/>
      <c r="B550" s="20"/>
      <c r="F550" s="20"/>
      <c r="H550" s="20"/>
      <c r="N550" s="76"/>
      <c r="Q550" s="90"/>
      <c r="R550" s="90"/>
    </row>
    <row r="551" spans="1:19" s="22" customFormat="1" x14ac:dyDescent="0.25">
      <c r="A551" s="34"/>
      <c r="B551" s="25">
        <v>10001521</v>
      </c>
      <c r="C551" s="24" t="s">
        <v>40</v>
      </c>
      <c r="D551" s="24" t="s">
        <v>267</v>
      </c>
      <c r="E551" s="24" t="s">
        <v>268</v>
      </c>
      <c r="F551" s="25" t="s">
        <v>269</v>
      </c>
      <c r="G551" s="24" t="s">
        <v>43</v>
      </c>
      <c r="H551" s="25" t="s">
        <v>270</v>
      </c>
      <c r="I551" s="24" t="s">
        <v>271</v>
      </c>
      <c r="J551" s="24">
        <v>6111</v>
      </c>
      <c r="K551" s="24" t="s">
        <v>272</v>
      </c>
      <c r="L551" s="24" t="s">
        <v>95</v>
      </c>
      <c r="M551" s="24" t="s">
        <v>47</v>
      </c>
      <c r="N551" s="75">
        <v>0.12</v>
      </c>
      <c r="O551" s="24">
        <v>1499</v>
      </c>
      <c r="P551" s="24">
        <v>1499</v>
      </c>
      <c r="Q551" s="59">
        <v>749.5</v>
      </c>
      <c r="R551" s="59">
        <v>749.5</v>
      </c>
      <c r="S551" s="24">
        <v>1</v>
      </c>
    </row>
    <row r="552" spans="1:19" s="22" customFormat="1" x14ac:dyDescent="0.25">
      <c r="A552" s="34" t="s">
        <v>10</v>
      </c>
      <c r="B552" s="25">
        <v>10001522</v>
      </c>
      <c r="C552" s="24" t="s">
        <v>40</v>
      </c>
      <c r="D552" s="24" t="s">
        <v>267</v>
      </c>
      <c r="E552" s="24" t="s">
        <v>268</v>
      </c>
      <c r="F552" s="25" t="s">
        <v>269</v>
      </c>
      <c r="G552" s="24" t="s">
        <v>43</v>
      </c>
      <c r="H552" s="25" t="s">
        <v>273</v>
      </c>
      <c r="I552" s="24" t="s">
        <v>274</v>
      </c>
      <c r="J552" s="24">
        <v>6111</v>
      </c>
      <c r="K552" s="24" t="s">
        <v>272</v>
      </c>
      <c r="L552" s="24" t="s">
        <v>95</v>
      </c>
      <c r="M552" s="24" t="s">
        <v>47</v>
      </c>
      <c r="N552" s="75">
        <v>0.12</v>
      </c>
      <c r="O552" s="24">
        <v>1499</v>
      </c>
      <c r="P552" s="24">
        <v>1499</v>
      </c>
      <c r="Q552" s="59">
        <v>749.5</v>
      </c>
      <c r="R552" s="59">
        <v>749.5</v>
      </c>
      <c r="S552" s="24">
        <v>1</v>
      </c>
    </row>
    <row r="553" spans="1:19" s="22" customFormat="1" x14ac:dyDescent="0.25">
      <c r="A553" s="34" t="s">
        <v>95</v>
      </c>
      <c r="B553" s="25">
        <v>10001523</v>
      </c>
      <c r="C553" s="24" t="s">
        <v>40</v>
      </c>
      <c r="D553" s="24" t="s">
        <v>267</v>
      </c>
      <c r="E553" s="24" t="s">
        <v>268</v>
      </c>
      <c r="F553" s="25" t="s">
        <v>269</v>
      </c>
      <c r="G553" s="24" t="s">
        <v>43</v>
      </c>
      <c r="H553" s="25" t="s">
        <v>275</v>
      </c>
      <c r="I553" s="24" t="s">
        <v>276</v>
      </c>
      <c r="J553" s="24">
        <v>6111</v>
      </c>
      <c r="K553" s="24" t="s">
        <v>272</v>
      </c>
      <c r="L553" s="24" t="s">
        <v>95</v>
      </c>
      <c r="M553" s="24" t="s">
        <v>47</v>
      </c>
      <c r="N553" s="75">
        <v>0.12</v>
      </c>
      <c r="O553" s="24">
        <v>1499</v>
      </c>
      <c r="P553" s="24">
        <v>1499</v>
      </c>
      <c r="Q553" s="59">
        <v>749.5</v>
      </c>
      <c r="R553" s="59">
        <v>749.5</v>
      </c>
      <c r="S553" s="24">
        <v>1</v>
      </c>
    </row>
    <row r="554" spans="1:19" s="22" customFormat="1" x14ac:dyDescent="0.25">
      <c r="A554" s="20"/>
      <c r="B554" s="25">
        <v>10001524</v>
      </c>
      <c r="C554" s="24" t="s">
        <v>40</v>
      </c>
      <c r="D554" s="24" t="s">
        <v>267</v>
      </c>
      <c r="E554" s="24" t="s">
        <v>268</v>
      </c>
      <c r="F554" s="25" t="s">
        <v>269</v>
      </c>
      <c r="G554" s="24" t="s">
        <v>43</v>
      </c>
      <c r="H554" s="25" t="s">
        <v>277</v>
      </c>
      <c r="I554" s="24" t="s">
        <v>278</v>
      </c>
      <c r="J554" s="24">
        <v>6111</v>
      </c>
      <c r="K554" s="24" t="s">
        <v>272</v>
      </c>
      <c r="L554" s="24" t="s">
        <v>95</v>
      </c>
      <c r="M554" s="24" t="s">
        <v>47</v>
      </c>
      <c r="N554" s="75">
        <v>0.12</v>
      </c>
      <c r="O554" s="24">
        <v>1499</v>
      </c>
      <c r="P554" s="24">
        <v>1499</v>
      </c>
      <c r="Q554" s="59">
        <v>749.5</v>
      </c>
      <c r="R554" s="59">
        <v>749.5</v>
      </c>
      <c r="S554" s="24">
        <v>1</v>
      </c>
    </row>
    <row r="555" spans="1:19" s="22" customFormat="1" x14ac:dyDescent="0.25">
      <c r="A555" s="20" t="s">
        <v>257</v>
      </c>
      <c r="B555" s="25">
        <v>10001525</v>
      </c>
      <c r="C555" s="24" t="s">
        <v>40</v>
      </c>
      <c r="D555" s="24" t="s">
        <v>267</v>
      </c>
      <c r="E555" s="24" t="s">
        <v>268</v>
      </c>
      <c r="F555" s="25" t="s">
        <v>269</v>
      </c>
      <c r="G555" s="24" t="s">
        <v>43</v>
      </c>
      <c r="H555" s="25" t="s">
        <v>279</v>
      </c>
      <c r="I555" s="24" t="s">
        <v>280</v>
      </c>
      <c r="J555" s="24">
        <v>6111</v>
      </c>
      <c r="K555" s="24" t="s">
        <v>272</v>
      </c>
      <c r="L555" s="24" t="s">
        <v>95</v>
      </c>
      <c r="M555" s="24" t="s">
        <v>47</v>
      </c>
      <c r="N555" s="75">
        <v>0.12</v>
      </c>
      <c r="O555" s="24">
        <v>1499</v>
      </c>
      <c r="P555" s="24">
        <v>1499</v>
      </c>
      <c r="Q555" s="59">
        <v>749.5</v>
      </c>
      <c r="R555" s="59">
        <v>749.5</v>
      </c>
      <c r="S555" s="24">
        <v>1</v>
      </c>
    </row>
    <row r="556" spans="1:19" s="22" customFormat="1" x14ac:dyDescent="0.25">
      <c r="A556" s="20" t="s">
        <v>370</v>
      </c>
      <c r="B556" s="25">
        <v>10001526</v>
      </c>
      <c r="C556" s="24" t="s">
        <v>40</v>
      </c>
      <c r="D556" s="24" t="s">
        <v>267</v>
      </c>
      <c r="E556" s="24" t="s">
        <v>268</v>
      </c>
      <c r="F556" s="25" t="s">
        <v>269</v>
      </c>
      <c r="G556" s="24" t="s">
        <v>43</v>
      </c>
      <c r="H556" s="25" t="s">
        <v>281</v>
      </c>
      <c r="I556" s="24" t="s">
        <v>282</v>
      </c>
      <c r="J556" s="24">
        <v>6111</v>
      </c>
      <c r="K556" s="24" t="s">
        <v>272</v>
      </c>
      <c r="L556" s="24" t="s">
        <v>95</v>
      </c>
      <c r="M556" s="24" t="s">
        <v>47</v>
      </c>
      <c r="N556" s="75">
        <v>0.12</v>
      </c>
      <c r="O556" s="24">
        <v>1499</v>
      </c>
      <c r="P556" s="24">
        <v>1499</v>
      </c>
      <c r="Q556" s="59">
        <v>749.5</v>
      </c>
      <c r="R556" s="59">
        <v>749.5</v>
      </c>
      <c r="S556" s="24">
        <v>1</v>
      </c>
    </row>
    <row r="557" spans="1:19" s="22" customFormat="1" x14ac:dyDescent="0.25">
      <c r="A557" s="20"/>
      <c r="B557" s="25">
        <v>10001527</v>
      </c>
      <c r="C557" s="24" t="s">
        <v>40</v>
      </c>
      <c r="D557" s="24" t="s">
        <v>267</v>
      </c>
      <c r="E557" s="24" t="s">
        <v>283</v>
      </c>
      <c r="F557" s="25" t="s">
        <v>284</v>
      </c>
      <c r="G557" s="24" t="s">
        <v>43</v>
      </c>
      <c r="H557" s="25" t="s">
        <v>270</v>
      </c>
      <c r="I557" s="24" t="s">
        <v>285</v>
      </c>
      <c r="J557" s="24">
        <v>6111</v>
      </c>
      <c r="K557" s="24" t="s">
        <v>272</v>
      </c>
      <c r="L557" s="24" t="s">
        <v>95</v>
      </c>
      <c r="M557" s="24" t="s">
        <v>47</v>
      </c>
      <c r="N557" s="75">
        <v>0.12</v>
      </c>
      <c r="O557" s="24">
        <v>1299</v>
      </c>
      <c r="P557" s="24">
        <v>1299</v>
      </c>
      <c r="Q557" s="59">
        <v>649.5</v>
      </c>
      <c r="R557" s="59">
        <v>649.5</v>
      </c>
      <c r="S557" s="24">
        <v>3</v>
      </c>
    </row>
    <row r="558" spans="1:19" s="22" customFormat="1" x14ac:dyDescent="0.25">
      <c r="A558" s="20" t="s">
        <v>258</v>
      </c>
      <c r="B558" s="25">
        <v>10001528</v>
      </c>
      <c r="C558" s="24" t="s">
        <v>40</v>
      </c>
      <c r="D558" s="24" t="s">
        <v>267</v>
      </c>
      <c r="E558" s="24" t="s">
        <v>283</v>
      </c>
      <c r="F558" s="25" t="s">
        <v>284</v>
      </c>
      <c r="G558" s="24" t="s">
        <v>43</v>
      </c>
      <c r="H558" s="25" t="s">
        <v>273</v>
      </c>
      <c r="I558" s="24" t="s">
        <v>286</v>
      </c>
      <c r="J558" s="24">
        <v>6111</v>
      </c>
      <c r="K558" s="24" t="s">
        <v>272</v>
      </c>
      <c r="L558" s="24" t="s">
        <v>95</v>
      </c>
      <c r="M558" s="24" t="s">
        <v>47</v>
      </c>
      <c r="N558" s="75">
        <v>0.12</v>
      </c>
      <c r="O558" s="24">
        <v>1299</v>
      </c>
      <c r="P558" s="24">
        <v>1299</v>
      </c>
      <c r="Q558" s="59">
        <v>649.5</v>
      </c>
      <c r="R558" s="59">
        <v>649.5</v>
      </c>
      <c r="S558" s="24">
        <v>3</v>
      </c>
    </row>
    <row r="559" spans="1:19" s="22" customFormat="1" x14ac:dyDescent="0.25">
      <c r="A559" s="20"/>
      <c r="B559" s="25">
        <v>10001529</v>
      </c>
      <c r="C559" s="24" t="s">
        <v>40</v>
      </c>
      <c r="D559" s="24" t="s">
        <v>267</v>
      </c>
      <c r="E559" s="24" t="s">
        <v>283</v>
      </c>
      <c r="F559" s="25" t="s">
        <v>284</v>
      </c>
      <c r="G559" s="24" t="s">
        <v>43</v>
      </c>
      <c r="H559" s="25" t="s">
        <v>275</v>
      </c>
      <c r="I559" s="24" t="s">
        <v>287</v>
      </c>
      <c r="J559" s="24">
        <v>6111</v>
      </c>
      <c r="K559" s="24" t="s">
        <v>272</v>
      </c>
      <c r="L559" s="24" t="s">
        <v>95</v>
      </c>
      <c r="M559" s="24" t="s">
        <v>47</v>
      </c>
      <c r="N559" s="75">
        <v>0.12</v>
      </c>
      <c r="O559" s="24">
        <v>1299</v>
      </c>
      <c r="P559" s="24">
        <v>1299</v>
      </c>
      <c r="Q559" s="59">
        <v>649.5</v>
      </c>
      <c r="R559" s="59">
        <v>649.5</v>
      </c>
      <c r="S559" s="24">
        <v>4</v>
      </c>
    </row>
    <row r="560" spans="1:19" s="22" customFormat="1" x14ac:dyDescent="0.25">
      <c r="A560" s="20" t="s">
        <v>259</v>
      </c>
      <c r="B560" s="25">
        <v>10001530</v>
      </c>
      <c r="C560" s="24" t="s">
        <v>40</v>
      </c>
      <c r="D560" s="24" t="s">
        <v>267</v>
      </c>
      <c r="E560" s="24" t="s">
        <v>283</v>
      </c>
      <c r="F560" s="25" t="s">
        <v>284</v>
      </c>
      <c r="G560" s="24" t="s">
        <v>43</v>
      </c>
      <c r="H560" s="25" t="s">
        <v>277</v>
      </c>
      <c r="I560" s="24" t="s">
        <v>288</v>
      </c>
      <c r="J560" s="24">
        <v>6111</v>
      </c>
      <c r="K560" s="24" t="s">
        <v>272</v>
      </c>
      <c r="L560" s="24" t="s">
        <v>95</v>
      </c>
      <c r="M560" s="24" t="s">
        <v>47</v>
      </c>
      <c r="N560" s="75">
        <v>0.12</v>
      </c>
      <c r="O560" s="24">
        <v>1299</v>
      </c>
      <c r="P560" s="24">
        <v>1299</v>
      </c>
      <c r="Q560" s="59">
        <v>649.5</v>
      </c>
      <c r="R560" s="59">
        <v>649.5</v>
      </c>
      <c r="S560" s="24">
        <v>2</v>
      </c>
    </row>
    <row r="561" spans="1:19" s="22" customFormat="1" x14ac:dyDescent="0.25">
      <c r="A561" s="34"/>
      <c r="B561" s="25">
        <v>10001531</v>
      </c>
      <c r="C561" s="24" t="s">
        <v>40</v>
      </c>
      <c r="D561" s="24" t="s">
        <v>267</v>
      </c>
      <c r="E561" s="24" t="s">
        <v>283</v>
      </c>
      <c r="F561" s="25" t="s">
        <v>284</v>
      </c>
      <c r="G561" s="24" t="s">
        <v>43</v>
      </c>
      <c r="H561" s="25" t="s">
        <v>279</v>
      </c>
      <c r="I561" s="24" t="s">
        <v>289</v>
      </c>
      <c r="J561" s="24">
        <v>6111</v>
      </c>
      <c r="K561" s="24" t="s">
        <v>272</v>
      </c>
      <c r="L561" s="24" t="s">
        <v>95</v>
      </c>
      <c r="M561" s="24" t="s">
        <v>47</v>
      </c>
      <c r="N561" s="75">
        <v>0.12</v>
      </c>
      <c r="O561" s="24">
        <v>1299</v>
      </c>
      <c r="P561" s="24">
        <v>1299</v>
      </c>
      <c r="Q561" s="59">
        <v>649.5</v>
      </c>
      <c r="R561" s="59">
        <v>649.5</v>
      </c>
      <c r="S561" s="24">
        <v>2</v>
      </c>
    </row>
    <row r="562" spans="1:19" s="22" customFormat="1" x14ac:dyDescent="0.25">
      <c r="A562" s="34"/>
      <c r="B562" s="25">
        <v>10001532</v>
      </c>
      <c r="C562" s="24" t="s">
        <v>40</v>
      </c>
      <c r="D562" s="24" t="s">
        <v>267</v>
      </c>
      <c r="E562" s="24" t="s">
        <v>283</v>
      </c>
      <c r="F562" s="25" t="s">
        <v>284</v>
      </c>
      <c r="G562" s="24" t="s">
        <v>43</v>
      </c>
      <c r="H562" s="25" t="s">
        <v>281</v>
      </c>
      <c r="I562" s="24" t="s">
        <v>290</v>
      </c>
      <c r="J562" s="24">
        <v>6111</v>
      </c>
      <c r="K562" s="24" t="s">
        <v>272</v>
      </c>
      <c r="L562" s="24" t="s">
        <v>95</v>
      </c>
      <c r="M562" s="24" t="s">
        <v>47</v>
      </c>
      <c r="N562" s="75">
        <v>0.12</v>
      </c>
      <c r="O562" s="24">
        <v>1299</v>
      </c>
      <c r="P562" s="24">
        <v>1299</v>
      </c>
      <c r="Q562" s="59">
        <v>649.5</v>
      </c>
      <c r="R562" s="59">
        <v>649.5</v>
      </c>
      <c r="S562" s="24">
        <v>4</v>
      </c>
    </row>
    <row r="563" spans="1:19" s="22" customFormat="1" x14ac:dyDescent="0.25">
      <c r="A563" s="34"/>
      <c r="B563" s="25">
        <v>10001533</v>
      </c>
      <c r="C563" s="24" t="s">
        <v>40</v>
      </c>
      <c r="D563" s="24" t="s">
        <v>267</v>
      </c>
      <c r="E563" s="24" t="s">
        <v>291</v>
      </c>
      <c r="F563" s="25" t="s">
        <v>292</v>
      </c>
      <c r="G563" s="24" t="s">
        <v>43</v>
      </c>
      <c r="H563" s="25" t="s">
        <v>293</v>
      </c>
      <c r="I563" s="24" t="s">
        <v>294</v>
      </c>
      <c r="J563" s="24">
        <v>6111</v>
      </c>
      <c r="K563" s="24" t="s">
        <v>272</v>
      </c>
      <c r="L563" s="24" t="s">
        <v>95</v>
      </c>
      <c r="M563" s="24" t="s">
        <v>47</v>
      </c>
      <c r="N563" s="75">
        <v>0.12</v>
      </c>
      <c r="O563" s="24">
        <v>1299</v>
      </c>
      <c r="P563" s="24">
        <v>1299</v>
      </c>
      <c r="Q563" s="59">
        <v>649.5</v>
      </c>
      <c r="R563" s="59">
        <v>649.5</v>
      </c>
      <c r="S563" s="24">
        <v>3</v>
      </c>
    </row>
    <row r="564" spans="1:19" s="22" customFormat="1" x14ac:dyDescent="0.25">
      <c r="A564" s="34"/>
      <c r="B564" s="25">
        <v>10001534</v>
      </c>
      <c r="C564" s="24" t="s">
        <v>40</v>
      </c>
      <c r="D564" s="24" t="s">
        <v>267</v>
      </c>
      <c r="E564" s="24" t="s">
        <v>291</v>
      </c>
      <c r="F564" s="25" t="s">
        <v>292</v>
      </c>
      <c r="G564" s="24" t="s">
        <v>43</v>
      </c>
      <c r="H564" s="25" t="s">
        <v>295</v>
      </c>
      <c r="I564" s="24" t="s">
        <v>296</v>
      </c>
      <c r="J564" s="24">
        <v>6111</v>
      </c>
      <c r="K564" s="24" t="s">
        <v>272</v>
      </c>
      <c r="L564" s="24" t="s">
        <v>95</v>
      </c>
      <c r="M564" s="24" t="s">
        <v>47</v>
      </c>
      <c r="N564" s="75">
        <v>0.12</v>
      </c>
      <c r="O564" s="24">
        <v>1299</v>
      </c>
      <c r="P564" s="24">
        <v>1299</v>
      </c>
      <c r="Q564" s="59">
        <v>649.5</v>
      </c>
      <c r="R564" s="59">
        <v>649.5</v>
      </c>
      <c r="S564" s="24">
        <v>2</v>
      </c>
    </row>
    <row r="565" spans="1:19" s="22" customFormat="1" x14ac:dyDescent="0.25">
      <c r="A565" s="34"/>
      <c r="B565" s="25">
        <v>10001535</v>
      </c>
      <c r="C565" s="24" t="s">
        <v>40</v>
      </c>
      <c r="D565" s="24" t="s">
        <v>267</v>
      </c>
      <c r="E565" s="24" t="s">
        <v>291</v>
      </c>
      <c r="F565" s="25" t="s">
        <v>292</v>
      </c>
      <c r="G565" s="24" t="s">
        <v>43</v>
      </c>
      <c r="H565" s="25" t="s">
        <v>297</v>
      </c>
      <c r="I565" s="24" t="s">
        <v>298</v>
      </c>
      <c r="J565" s="24">
        <v>6111</v>
      </c>
      <c r="K565" s="24" t="s">
        <v>272</v>
      </c>
      <c r="L565" s="24" t="s">
        <v>95</v>
      </c>
      <c r="M565" s="24" t="s">
        <v>47</v>
      </c>
      <c r="N565" s="75">
        <v>0.12</v>
      </c>
      <c r="O565" s="24">
        <v>1299</v>
      </c>
      <c r="P565" s="24">
        <v>1299</v>
      </c>
      <c r="Q565" s="59">
        <v>649.5</v>
      </c>
      <c r="R565" s="59">
        <v>649.5</v>
      </c>
      <c r="S565" s="24">
        <v>3</v>
      </c>
    </row>
    <row r="566" spans="1:19" s="22" customFormat="1" x14ac:dyDescent="0.25">
      <c r="A566" s="34"/>
      <c r="B566" s="25">
        <v>10001536</v>
      </c>
      <c r="C566" s="24" t="s">
        <v>40</v>
      </c>
      <c r="D566" s="24" t="s">
        <v>267</v>
      </c>
      <c r="E566" s="24" t="s">
        <v>291</v>
      </c>
      <c r="F566" s="25" t="s">
        <v>292</v>
      </c>
      <c r="G566" s="24" t="s">
        <v>43</v>
      </c>
      <c r="H566" s="25" t="s">
        <v>299</v>
      </c>
      <c r="I566" s="24" t="s">
        <v>300</v>
      </c>
      <c r="J566" s="24">
        <v>6111</v>
      </c>
      <c r="K566" s="24" t="s">
        <v>272</v>
      </c>
      <c r="L566" s="24" t="s">
        <v>95</v>
      </c>
      <c r="M566" s="24" t="s">
        <v>47</v>
      </c>
      <c r="N566" s="75">
        <v>0.12</v>
      </c>
      <c r="O566" s="24">
        <v>1299</v>
      </c>
      <c r="P566" s="24">
        <v>1299</v>
      </c>
      <c r="Q566" s="59">
        <v>649.5</v>
      </c>
      <c r="R566" s="59">
        <v>649.5</v>
      </c>
      <c r="S566" s="24">
        <v>2</v>
      </c>
    </row>
    <row r="567" spans="1:19" s="22" customFormat="1" x14ac:dyDescent="0.25">
      <c r="A567" s="34"/>
      <c r="B567" s="25">
        <v>10001537</v>
      </c>
      <c r="C567" s="24" t="s">
        <v>40</v>
      </c>
      <c r="D567" s="24" t="s">
        <v>267</v>
      </c>
      <c r="E567" s="24" t="s">
        <v>291</v>
      </c>
      <c r="F567" s="25" t="s">
        <v>292</v>
      </c>
      <c r="G567" s="24" t="s">
        <v>43</v>
      </c>
      <c r="H567" s="25" t="s">
        <v>301</v>
      </c>
      <c r="I567" s="24" t="s">
        <v>302</v>
      </c>
      <c r="J567" s="24">
        <v>6111</v>
      </c>
      <c r="K567" s="24" t="s">
        <v>272</v>
      </c>
      <c r="L567" s="24" t="s">
        <v>95</v>
      </c>
      <c r="M567" s="24" t="s">
        <v>47</v>
      </c>
      <c r="N567" s="75">
        <v>0.12</v>
      </c>
      <c r="O567" s="24">
        <v>1299</v>
      </c>
      <c r="P567" s="24">
        <v>1299</v>
      </c>
      <c r="Q567" s="59">
        <v>649.5</v>
      </c>
      <c r="R567" s="59">
        <v>649.5</v>
      </c>
      <c r="S567" s="24">
        <v>2</v>
      </c>
    </row>
    <row r="568" spans="1:19" s="22" customFormat="1" x14ac:dyDescent="0.25">
      <c r="A568" s="34"/>
      <c r="B568" s="25">
        <v>10001538</v>
      </c>
      <c r="C568" s="24" t="s">
        <v>40</v>
      </c>
      <c r="D568" s="24" t="s">
        <v>267</v>
      </c>
      <c r="E568" s="24" t="s">
        <v>303</v>
      </c>
      <c r="F568" s="25" t="s">
        <v>304</v>
      </c>
      <c r="G568" s="24" t="s">
        <v>43</v>
      </c>
      <c r="H568" s="25" t="s">
        <v>305</v>
      </c>
      <c r="I568" s="24" t="s">
        <v>306</v>
      </c>
      <c r="J568" s="24">
        <v>6111</v>
      </c>
      <c r="K568" s="24" t="s">
        <v>272</v>
      </c>
      <c r="L568" s="24" t="s">
        <v>95</v>
      </c>
      <c r="M568" s="24" t="s">
        <v>47</v>
      </c>
      <c r="N568" s="75">
        <v>0.05</v>
      </c>
      <c r="O568" s="24">
        <v>999</v>
      </c>
      <c r="P568" s="24">
        <v>999</v>
      </c>
      <c r="Q568" s="59">
        <v>499.5</v>
      </c>
      <c r="R568" s="59">
        <v>499.5</v>
      </c>
      <c r="S568" s="24">
        <v>11</v>
      </c>
    </row>
    <row r="569" spans="1:19" s="22" customFormat="1" x14ac:dyDescent="0.25">
      <c r="A569" s="34"/>
      <c r="B569" s="25">
        <v>10001539</v>
      </c>
      <c r="C569" s="24" t="s">
        <v>40</v>
      </c>
      <c r="D569" s="24" t="s">
        <v>267</v>
      </c>
      <c r="E569" s="24" t="s">
        <v>303</v>
      </c>
      <c r="F569" s="25" t="s">
        <v>304</v>
      </c>
      <c r="G569" s="24" t="s">
        <v>43</v>
      </c>
      <c r="H569" s="25" t="s">
        <v>293</v>
      </c>
      <c r="I569" s="24" t="s">
        <v>307</v>
      </c>
      <c r="J569" s="24">
        <v>6111</v>
      </c>
      <c r="K569" s="24" t="s">
        <v>272</v>
      </c>
      <c r="L569" s="24" t="s">
        <v>95</v>
      </c>
      <c r="M569" s="24" t="s">
        <v>47</v>
      </c>
      <c r="N569" s="75">
        <v>0.05</v>
      </c>
      <c r="O569" s="24">
        <v>999</v>
      </c>
      <c r="P569" s="24">
        <v>999</v>
      </c>
      <c r="Q569" s="59">
        <v>499.5</v>
      </c>
      <c r="R569" s="59">
        <v>499.5</v>
      </c>
      <c r="S569" s="24">
        <v>11</v>
      </c>
    </row>
    <row r="570" spans="1:19" s="22" customFormat="1" x14ac:dyDescent="0.25">
      <c r="A570" s="34"/>
      <c r="B570" s="25">
        <v>10001540</v>
      </c>
      <c r="C570" s="24" t="s">
        <v>40</v>
      </c>
      <c r="D570" s="24" t="s">
        <v>267</v>
      </c>
      <c r="E570" s="24" t="s">
        <v>303</v>
      </c>
      <c r="F570" s="25" t="s">
        <v>304</v>
      </c>
      <c r="G570" s="24" t="s">
        <v>43</v>
      </c>
      <c r="H570" s="25" t="s">
        <v>295</v>
      </c>
      <c r="I570" s="24" t="s">
        <v>308</v>
      </c>
      <c r="J570" s="24">
        <v>6111</v>
      </c>
      <c r="K570" s="24" t="s">
        <v>272</v>
      </c>
      <c r="L570" s="24" t="s">
        <v>95</v>
      </c>
      <c r="M570" s="24" t="s">
        <v>47</v>
      </c>
      <c r="N570" s="75">
        <v>0.05</v>
      </c>
      <c r="O570" s="24">
        <v>999</v>
      </c>
      <c r="P570" s="24">
        <v>999</v>
      </c>
      <c r="Q570" s="59">
        <v>499.5</v>
      </c>
      <c r="R570" s="59">
        <v>499.5</v>
      </c>
      <c r="S570" s="24">
        <v>8</v>
      </c>
    </row>
    <row r="571" spans="1:19" s="22" customFormat="1" x14ac:dyDescent="0.25">
      <c r="A571" s="34"/>
      <c r="B571" s="25">
        <v>10001541</v>
      </c>
      <c r="C571" s="24" t="s">
        <v>40</v>
      </c>
      <c r="D571" s="24" t="s">
        <v>267</v>
      </c>
      <c r="E571" s="24" t="s">
        <v>303</v>
      </c>
      <c r="F571" s="25" t="s">
        <v>304</v>
      </c>
      <c r="G571" s="24" t="s">
        <v>43</v>
      </c>
      <c r="H571" s="25" t="s">
        <v>309</v>
      </c>
      <c r="I571" s="24" t="s">
        <v>310</v>
      </c>
      <c r="J571" s="24">
        <v>6111</v>
      </c>
      <c r="K571" s="24" t="s">
        <v>272</v>
      </c>
      <c r="L571" s="24" t="s">
        <v>95</v>
      </c>
      <c r="M571" s="24" t="s">
        <v>47</v>
      </c>
      <c r="N571" s="75">
        <v>0.05</v>
      </c>
      <c r="O571" s="24">
        <v>999</v>
      </c>
      <c r="P571" s="24">
        <v>999</v>
      </c>
      <c r="Q571" s="59">
        <v>499.5</v>
      </c>
      <c r="R571" s="59">
        <v>499.5</v>
      </c>
      <c r="S571" s="24">
        <v>3</v>
      </c>
    </row>
    <row r="572" spans="1:19" s="22" customFormat="1" x14ac:dyDescent="0.25">
      <c r="A572" s="34"/>
      <c r="B572" s="25">
        <v>10001542</v>
      </c>
      <c r="C572" s="24" t="s">
        <v>40</v>
      </c>
      <c r="D572" s="24" t="s">
        <v>267</v>
      </c>
      <c r="E572" s="24" t="s">
        <v>303</v>
      </c>
      <c r="F572" s="25" t="s">
        <v>304</v>
      </c>
      <c r="G572" s="24" t="s">
        <v>43</v>
      </c>
      <c r="H572" s="25" t="s">
        <v>297</v>
      </c>
      <c r="I572" s="24" t="s">
        <v>311</v>
      </c>
      <c r="J572" s="24">
        <v>6111</v>
      </c>
      <c r="K572" s="24" t="s">
        <v>272</v>
      </c>
      <c r="L572" s="24" t="s">
        <v>95</v>
      </c>
      <c r="M572" s="24" t="s">
        <v>47</v>
      </c>
      <c r="N572" s="75">
        <v>0.05</v>
      </c>
      <c r="O572" s="24">
        <v>999</v>
      </c>
      <c r="P572" s="24">
        <v>999</v>
      </c>
      <c r="Q572" s="59">
        <v>499.5</v>
      </c>
      <c r="R572" s="59">
        <v>499.5</v>
      </c>
      <c r="S572" s="24">
        <v>8</v>
      </c>
    </row>
    <row r="573" spans="1:19" s="22" customFormat="1" x14ac:dyDescent="0.25">
      <c r="A573" s="34"/>
      <c r="B573" s="25">
        <v>10001543</v>
      </c>
      <c r="C573" s="24" t="s">
        <v>40</v>
      </c>
      <c r="D573" s="24" t="s">
        <v>267</v>
      </c>
      <c r="E573" s="24" t="s">
        <v>303</v>
      </c>
      <c r="F573" s="25" t="s">
        <v>304</v>
      </c>
      <c r="G573" s="24" t="s">
        <v>43</v>
      </c>
      <c r="H573" s="25" t="s">
        <v>312</v>
      </c>
      <c r="I573" s="24" t="s">
        <v>313</v>
      </c>
      <c r="J573" s="24">
        <v>6111</v>
      </c>
      <c r="K573" s="24" t="s">
        <v>272</v>
      </c>
      <c r="L573" s="24" t="s">
        <v>95</v>
      </c>
      <c r="M573" s="24" t="s">
        <v>47</v>
      </c>
      <c r="N573" s="75">
        <v>0.05</v>
      </c>
      <c r="O573" s="24">
        <v>999</v>
      </c>
      <c r="P573" s="24">
        <v>999</v>
      </c>
      <c r="Q573" s="59">
        <v>499.5</v>
      </c>
      <c r="R573" s="59">
        <v>499.5</v>
      </c>
      <c r="S573" s="24">
        <v>8</v>
      </c>
    </row>
    <row r="574" spans="1:19" s="22" customFormat="1" x14ac:dyDescent="0.25">
      <c r="A574" s="34"/>
      <c r="B574" s="25">
        <v>10001544</v>
      </c>
      <c r="C574" s="24" t="s">
        <v>40</v>
      </c>
      <c r="D574" s="24" t="s">
        <v>267</v>
      </c>
      <c r="E574" s="24" t="s">
        <v>303</v>
      </c>
      <c r="F574" s="25" t="s">
        <v>304</v>
      </c>
      <c r="G574" s="24" t="s">
        <v>43</v>
      </c>
      <c r="H574" s="25" t="s">
        <v>299</v>
      </c>
      <c r="I574" s="24" t="s">
        <v>314</v>
      </c>
      <c r="J574" s="24">
        <v>6111</v>
      </c>
      <c r="K574" s="24" t="s">
        <v>272</v>
      </c>
      <c r="L574" s="24" t="s">
        <v>95</v>
      </c>
      <c r="M574" s="24" t="s">
        <v>47</v>
      </c>
      <c r="N574" s="75">
        <v>0.05</v>
      </c>
      <c r="O574" s="24">
        <v>999</v>
      </c>
      <c r="P574" s="24">
        <v>999</v>
      </c>
      <c r="Q574" s="59">
        <v>499.5</v>
      </c>
      <c r="R574" s="59">
        <v>499.5</v>
      </c>
      <c r="S574" s="24">
        <v>3</v>
      </c>
    </row>
    <row r="575" spans="1:19" s="22" customFormat="1" x14ac:dyDescent="0.25">
      <c r="A575" s="34"/>
      <c r="B575" s="25">
        <v>10001545</v>
      </c>
      <c r="C575" s="24" t="s">
        <v>40</v>
      </c>
      <c r="D575" s="24" t="s">
        <v>267</v>
      </c>
      <c r="E575" s="24" t="s">
        <v>303</v>
      </c>
      <c r="F575" s="25" t="s">
        <v>304</v>
      </c>
      <c r="G575" s="24" t="s">
        <v>43</v>
      </c>
      <c r="H575" s="25" t="s">
        <v>301</v>
      </c>
      <c r="I575" s="24" t="s">
        <v>315</v>
      </c>
      <c r="J575" s="24">
        <v>6111</v>
      </c>
      <c r="K575" s="24" t="s">
        <v>272</v>
      </c>
      <c r="L575" s="24" t="s">
        <v>95</v>
      </c>
      <c r="M575" s="24" t="s">
        <v>47</v>
      </c>
      <c r="N575" s="75">
        <v>0.05</v>
      </c>
      <c r="O575" s="24">
        <v>999</v>
      </c>
      <c r="P575" s="24">
        <v>999</v>
      </c>
      <c r="Q575" s="59">
        <v>499.5</v>
      </c>
      <c r="R575" s="59">
        <v>499.5</v>
      </c>
      <c r="S575" s="24">
        <v>3</v>
      </c>
    </row>
    <row r="576" spans="1:19" s="22" customFormat="1" x14ac:dyDescent="0.25">
      <c r="A576" s="34"/>
      <c r="B576" s="25">
        <v>10001546</v>
      </c>
      <c r="C576" s="24" t="s">
        <v>40</v>
      </c>
      <c r="D576" s="24" t="s">
        <v>267</v>
      </c>
      <c r="E576" s="24" t="s">
        <v>316</v>
      </c>
      <c r="F576" s="25" t="s">
        <v>317</v>
      </c>
      <c r="G576" s="24" t="s">
        <v>43</v>
      </c>
      <c r="H576" s="25" t="s">
        <v>270</v>
      </c>
      <c r="I576" s="24" t="s">
        <v>318</v>
      </c>
      <c r="J576" s="24">
        <v>6111</v>
      </c>
      <c r="K576" s="24" t="s">
        <v>272</v>
      </c>
      <c r="L576" s="24" t="s">
        <v>95</v>
      </c>
      <c r="M576" s="24" t="s">
        <v>47</v>
      </c>
      <c r="N576" s="75">
        <v>0.12</v>
      </c>
      <c r="O576" s="24">
        <v>1199</v>
      </c>
      <c r="P576" s="24">
        <v>1199</v>
      </c>
      <c r="Q576" s="59">
        <v>599.5</v>
      </c>
      <c r="R576" s="59">
        <v>599.5</v>
      </c>
      <c r="S576" s="24">
        <v>1</v>
      </c>
    </row>
    <row r="577" spans="1:19" s="22" customFormat="1" x14ac:dyDescent="0.25">
      <c r="A577" s="34"/>
      <c r="B577" s="25">
        <v>10001547</v>
      </c>
      <c r="C577" s="24" t="s">
        <v>40</v>
      </c>
      <c r="D577" s="24" t="s">
        <v>267</v>
      </c>
      <c r="E577" s="24" t="s">
        <v>316</v>
      </c>
      <c r="F577" s="25" t="s">
        <v>317</v>
      </c>
      <c r="G577" s="24" t="s">
        <v>43</v>
      </c>
      <c r="H577" s="25" t="s">
        <v>273</v>
      </c>
      <c r="I577" s="24" t="s">
        <v>319</v>
      </c>
      <c r="J577" s="24">
        <v>6111</v>
      </c>
      <c r="K577" s="24" t="s">
        <v>272</v>
      </c>
      <c r="L577" s="24" t="s">
        <v>95</v>
      </c>
      <c r="M577" s="24" t="s">
        <v>47</v>
      </c>
      <c r="N577" s="75">
        <v>0.12</v>
      </c>
      <c r="O577" s="24">
        <v>1199</v>
      </c>
      <c r="P577" s="24">
        <v>1199</v>
      </c>
      <c r="Q577" s="59">
        <v>599.5</v>
      </c>
      <c r="R577" s="59">
        <v>599.5</v>
      </c>
      <c r="S577" s="24">
        <v>1</v>
      </c>
    </row>
    <row r="578" spans="1:19" s="22" customFormat="1" x14ac:dyDescent="0.25">
      <c r="A578" s="34"/>
      <c r="B578" s="25">
        <v>10001548</v>
      </c>
      <c r="C578" s="24" t="s">
        <v>40</v>
      </c>
      <c r="D578" s="24" t="s">
        <v>267</v>
      </c>
      <c r="E578" s="24" t="s">
        <v>316</v>
      </c>
      <c r="F578" s="25" t="s">
        <v>317</v>
      </c>
      <c r="G578" s="24" t="s">
        <v>43</v>
      </c>
      <c r="H578" s="25" t="s">
        <v>275</v>
      </c>
      <c r="I578" s="24" t="s">
        <v>320</v>
      </c>
      <c r="J578" s="24">
        <v>6111</v>
      </c>
      <c r="K578" s="24" t="s">
        <v>272</v>
      </c>
      <c r="L578" s="24" t="s">
        <v>95</v>
      </c>
      <c r="M578" s="24" t="s">
        <v>47</v>
      </c>
      <c r="N578" s="75">
        <v>0.12</v>
      </c>
      <c r="O578" s="24">
        <v>1199</v>
      </c>
      <c r="P578" s="24">
        <v>1199</v>
      </c>
      <c r="Q578" s="59">
        <v>599.5</v>
      </c>
      <c r="R578" s="59">
        <v>599.5</v>
      </c>
      <c r="S578" s="24">
        <v>1</v>
      </c>
    </row>
    <row r="579" spans="1:19" s="22" customFormat="1" x14ac:dyDescent="0.25">
      <c r="A579" s="34"/>
      <c r="B579" s="25">
        <v>10001549</v>
      </c>
      <c r="C579" s="24" t="s">
        <v>40</v>
      </c>
      <c r="D579" s="24" t="s">
        <v>267</v>
      </c>
      <c r="E579" s="24" t="s">
        <v>316</v>
      </c>
      <c r="F579" s="25" t="s">
        <v>317</v>
      </c>
      <c r="G579" s="24" t="s">
        <v>43</v>
      </c>
      <c r="H579" s="25" t="s">
        <v>279</v>
      </c>
      <c r="I579" s="24" t="s">
        <v>321</v>
      </c>
      <c r="J579" s="24">
        <v>6111</v>
      </c>
      <c r="K579" s="24" t="s">
        <v>272</v>
      </c>
      <c r="L579" s="24" t="s">
        <v>95</v>
      </c>
      <c r="M579" s="24" t="s">
        <v>47</v>
      </c>
      <c r="N579" s="75">
        <v>0.12</v>
      </c>
      <c r="O579" s="24">
        <v>1199</v>
      </c>
      <c r="P579" s="24">
        <v>1199</v>
      </c>
      <c r="Q579" s="59">
        <v>599.5</v>
      </c>
      <c r="R579" s="59">
        <v>599.5</v>
      </c>
      <c r="S579" s="24">
        <v>1</v>
      </c>
    </row>
    <row r="580" spans="1:19" s="22" customFormat="1" x14ac:dyDescent="0.25">
      <c r="A580" s="34"/>
      <c r="B580" s="25">
        <v>10001550</v>
      </c>
      <c r="C580" s="24" t="s">
        <v>40</v>
      </c>
      <c r="D580" s="24" t="s">
        <v>267</v>
      </c>
      <c r="E580" s="24" t="s">
        <v>316</v>
      </c>
      <c r="F580" s="25" t="s">
        <v>317</v>
      </c>
      <c r="G580" s="24" t="s">
        <v>43</v>
      </c>
      <c r="H580" s="25" t="s">
        <v>281</v>
      </c>
      <c r="I580" s="24" t="s">
        <v>322</v>
      </c>
      <c r="J580" s="24">
        <v>6111</v>
      </c>
      <c r="K580" s="24" t="s">
        <v>272</v>
      </c>
      <c r="L580" s="24" t="s">
        <v>95</v>
      </c>
      <c r="M580" s="24" t="s">
        <v>47</v>
      </c>
      <c r="N580" s="75">
        <v>0.12</v>
      </c>
      <c r="O580" s="24">
        <v>1199</v>
      </c>
      <c r="P580" s="24">
        <v>1199</v>
      </c>
      <c r="Q580" s="59">
        <v>599.5</v>
      </c>
      <c r="R580" s="59">
        <v>599.5</v>
      </c>
      <c r="S580" s="24">
        <v>2</v>
      </c>
    </row>
    <row r="581" spans="1:19" s="22" customFormat="1" x14ac:dyDescent="0.25">
      <c r="A581" s="34"/>
      <c r="B581" s="23">
        <v>10000039</v>
      </c>
      <c r="C581" s="24" t="s">
        <v>68</v>
      </c>
      <c r="D581" s="24" t="s">
        <v>267</v>
      </c>
      <c r="E581" s="24" t="s">
        <v>323</v>
      </c>
      <c r="F581" s="25" t="s">
        <v>324</v>
      </c>
      <c r="G581" s="24" t="s">
        <v>325</v>
      </c>
      <c r="H581" s="25" t="s">
        <v>326</v>
      </c>
      <c r="I581" s="24" t="s">
        <v>327</v>
      </c>
      <c r="J581" s="24">
        <v>62031200</v>
      </c>
      <c r="K581" s="24" t="s">
        <v>22</v>
      </c>
      <c r="L581" s="24" t="s">
        <v>95</v>
      </c>
      <c r="M581" s="24" t="s">
        <v>47</v>
      </c>
      <c r="N581" s="75">
        <v>0.05</v>
      </c>
      <c r="O581" s="24">
        <v>749</v>
      </c>
      <c r="P581" s="24">
        <v>749</v>
      </c>
      <c r="Q581" s="59">
        <v>449.4</v>
      </c>
      <c r="R581" s="59">
        <v>449.4</v>
      </c>
      <c r="S581" s="24">
        <v>1</v>
      </c>
    </row>
    <row r="582" spans="1:19" s="22" customFormat="1" x14ac:dyDescent="0.25">
      <c r="A582" s="34"/>
      <c r="B582" s="23">
        <v>10000040</v>
      </c>
      <c r="C582" s="24" t="s">
        <v>68</v>
      </c>
      <c r="D582" s="24" t="s">
        <v>267</v>
      </c>
      <c r="E582" s="24" t="s">
        <v>323</v>
      </c>
      <c r="F582" s="25" t="s">
        <v>324</v>
      </c>
      <c r="G582" s="24" t="s">
        <v>325</v>
      </c>
      <c r="H582" s="25" t="s">
        <v>328</v>
      </c>
      <c r="I582" s="24" t="s">
        <v>329</v>
      </c>
      <c r="J582" s="24">
        <v>62031200</v>
      </c>
      <c r="K582" s="24" t="s">
        <v>22</v>
      </c>
      <c r="L582" s="24" t="s">
        <v>95</v>
      </c>
      <c r="M582" s="24" t="s">
        <v>47</v>
      </c>
      <c r="N582" s="75">
        <v>0.05</v>
      </c>
      <c r="O582" s="24">
        <v>749</v>
      </c>
      <c r="P582" s="24">
        <v>749</v>
      </c>
      <c r="Q582" s="59">
        <v>449.4</v>
      </c>
      <c r="R582" s="59">
        <v>449.4</v>
      </c>
      <c r="S582" s="24">
        <v>1</v>
      </c>
    </row>
    <row r="583" spans="1:19" s="22" customFormat="1" x14ac:dyDescent="0.25">
      <c r="A583" s="34"/>
      <c r="B583" s="23">
        <v>10000041</v>
      </c>
      <c r="C583" s="24" t="s">
        <v>68</v>
      </c>
      <c r="D583" s="24" t="s">
        <v>267</v>
      </c>
      <c r="E583" s="24" t="s">
        <v>323</v>
      </c>
      <c r="F583" s="25" t="s">
        <v>324</v>
      </c>
      <c r="G583" s="24" t="s">
        <v>325</v>
      </c>
      <c r="H583" s="25" t="s">
        <v>330</v>
      </c>
      <c r="I583" s="24" t="s">
        <v>331</v>
      </c>
      <c r="J583" s="24">
        <v>62031200</v>
      </c>
      <c r="K583" s="24" t="s">
        <v>22</v>
      </c>
      <c r="L583" s="24" t="s">
        <v>95</v>
      </c>
      <c r="M583" s="24" t="s">
        <v>47</v>
      </c>
      <c r="N583" s="75">
        <v>0.05</v>
      </c>
      <c r="O583" s="24">
        <v>749</v>
      </c>
      <c r="P583" s="24">
        <v>749</v>
      </c>
      <c r="Q583" s="59">
        <v>449.4</v>
      </c>
      <c r="R583" s="59">
        <v>449.4</v>
      </c>
      <c r="S583" s="24">
        <v>1</v>
      </c>
    </row>
    <row r="584" spans="1:19" s="22" customFormat="1" x14ac:dyDescent="0.25">
      <c r="A584" s="34"/>
      <c r="B584" s="23">
        <v>8904103195095</v>
      </c>
      <c r="C584" s="24" t="s">
        <v>332</v>
      </c>
      <c r="D584" s="24" t="s">
        <v>71</v>
      </c>
      <c r="E584" s="24" t="s">
        <v>333</v>
      </c>
      <c r="F584" s="25" t="s">
        <v>334</v>
      </c>
      <c r="G584" s="24" t="s">
        <v>44</v>
      </c>
      <c r="H584" s="25" t="s">
        <v>44</v>
      </c>
      <c r="I584" s="24" t="s">
        <v>335</v>
      </c>
      <c r="J584" s="24">
        <v>9503</v>
      </c>
      <c r="K584" s="24" t="s">
        <v>45</v>
      </c>
      <c r="L584" s="24" t="s">
        <v>95</v>
      </c>
      <c r="M584" s="24" t="s">
        <v>47</v>
      </c>
      <c r="N584" s="75">
        <v>0.12</v>
      </c>
      <c r="O584" s="24">
        <v>2499</v>
      </c>
      <c r="P584" s="24">
        <v>2499</v>
      </c>
      <c r="Q584" s="59">
        <v>1499.3999999999999</v>
      </c>
      <c r="R584" s="59">
        <v>1499.3999999999999</v>
      </c>
      <c r="S584" s="24">
        <v>1</v>
      </c>
    </row>
    <row r="585" spans="1:19" s="22" customFormat="1" x14ac:dyDescent="0.25">
      <c r="A585" s="34"/>
      <c r="B585" s="23">
        <v>8904103195026</v>
      </c>
      <c r="C585" s="24" t="s">
        <v>332</v>
      </c>
      <c r="D585" s="24" t="s">
        <v>71</v>
      </c>
      <c r="E585" s="24" t="s">
        <v>185</v>
      </c>
      <c r="F585" s="25" t="s">
        <v>336</v>
      </c>
      <c r="G585" s="24" t="s">
        <v>44</v>
      </c>
      <c r="H585" s="25" t="s">
        <v>44</v>
      </c>
      <c r="I585" s="24" t="s">
        <v>337</v>
      </c>
      <c r="J585" s="24">
        <v>9503</v>
      </c>
      <c r="K585" s="24" t="s">
        <v>45</v>
      </c>
      <c r="L585" s="24" t="s">
        <v>95</v>
      </c>
      <c r="M585" s="24" t="s">
        <v>47</v>
      </c>
      <c r="N585" s="75">
        <v>0.12</v>
      </c>
      <c r="O585" s="24">
        <v>2099</v>
      </c>
      <c r="P585" s="24">
        <v>2099</v>
      </c>
      <c r="Q585" s="59">
        <v>1259.3999999999999</v>
      </c>
      <c r="R585" s="59">
        <v>1259.3999999999999</v>
      </c>
      <c r="S585" s="24">
        <v>3</v>
      </c>
    </row>
    <row r="586" spans="1:19" s="22" customFormat="1" x14ac:dyDescent="0.25">
      <c r="A586" s="34"/>
      <c r="B586" s="25">
        <v>10001551</v>
      </c>
      <c r="C586" s="24" t="s">
        <v>40</v>
      </c>
      <c r="D586" s="24" t="s">
        <v>41</v>
      </c>
      <c r="E586" s="24" t="s">
        <v>338</v>
      </c>
      <c r="F586" s="25" t="s">
        <v>339</v>
      </c>
      <c r="G586" s="24" t="s">
        <v>44</v>
      </c>
      <c r="H586" s="25" t="s">
        <v>44</v>
      </c>
      <c r="I586" s="24" t="s">
        <v>340</v>
      </c>
      <c r="J586" s="24">
        <v>9503</v>
      </c>
      <c r="K586" s="24" t="s">
        <v>45</v>
      </c>
      <c r="L586" s="24" t="s">
        <v>95</v>
      </c>
      <c r="M586" s="24" t="s">
        <v>47</v>
      </c>
      <c r="N586" s="75">
        <v>0.12</v>
      </c>
      <c r="O586" s="24">
        <v>1887</v>
      </c>
      <c r="P586" s="24">
        <v>1887</v>
      </c>
      <c r="Q586" s="59">
        <v>1132.2</v>
      </c>
      <c r="R586" s="59">
        <v>1132.2</v>
      </c>
      <c r="S586" s="24">
        <v>1</v>
      </c>
    </row>
    <row r="587" spans="1:19" s="22" customFormat="1" x14ac:dyDescent="0.25">
      <c r="A587" s="34"/>
      <c r="B587" s="25">
        <v>10001552</v>
      </c>
      <c r="C587" s="24" t="s">
        <v>40</v>
      </c>
      <c r="D587" s="24" t="s">
        <v>41</v>
      </c>
      <c r="E587" s="24" t="s">
        <v>341</v>
      </c>
      <c r="F587" s="25" t="s">
        <v>342</v>
      </c>
      <c r="G587" s="24" t="s">
        <v>44</v>
      </c>
      <c r="H587" s="25" t="s">
        <v>44</v>
      </c>
      <c r="I587" s="24" t="s">
        <v>343</v>
      </c>
      <c r="J587" s="24">
        <v>9503</v>
      </c>
      <c r="K587" s="24" t="s">
        <v>45</v>
      </c>
      <c r="L587" s="24" t="s">
        <v>95</v>
      </c>
      <c r="M587" s="24" t="s">
        <v>47</v>
      </c>
      <c r="N587" s="75">
        <v>0.12</v>
      </c>
      <c r="O587" s="24">
        <v>2002</v>
      </c>
      <c r="P587" s="24">
        <v>2002</v>
      </c>
      <c r="Q587" s="59">
        <v>1201.2</v>
      </c>
      <c r="R587" s="59">
        <v>1201.2</v>
      </c>
      <c r="S587" s="24">
        <v>1</v>
      </c>
    </row>
    <row r="588" spans="1:19" s="22" customFormat="1" x14ac:dyDescent="0.25">
      <c r="A588" s="34"/>
      <c r="B588" s="25">
        <v>10001553</v>
      </c>
      <c r="C588" s="24" t="s">
        <v>40</v>
      </c>
      <c r="D588" s="24" t="s">
        <v>41</v>
      </c>
      <c r="E588" s="24" t="s">
        <v>344</v>
      </c>
      <c r="F588" s="25" t="s">
        <v>345</v>
      </c>
      <c r="G588" s="24" t="s">
        <v>44</v>
      </c>
      <c r="H588" s="25" t="s">
        <v>44</v>
      </c>
      <c r="I588" s="24" t="s">
        <v>346</v>
      </c>
      <c r="J588" s="24">
        <v>9503</v>
      </c>
      <c r="K588" s="24" t="s">
        <v>45</v>
      </c>
      <c r="L588" s="24" t="s">
        <v>95</v>
      </c>
      <c r="M588" s="24" t="s">
        <v>47</v>
      </c>
      <c r="N588" s="75">
        <v>0.12</v>
      </c>
      <c r="O588" s="24">
        <v>2400</v>
      </c>
      <c r="P588" s="24">
        <v>2400</v>
      </c>
      <c r="Q588" s="59">
        <v>1440</v>
      </c>
      <c r="R588" s="59">
        <v>1440</v>
      </c>
      <c r="S588" s="24">
        <v>1</v>
      </c>
    </row>
    <row r="589" spans="1:19" s="22" customFormat="1" x14ac:dyDescent="0.25">
      <c r="A589" s="34"/>
      <c r="B589" s="25">
        <v>10001554</v>
      </c>
      <c r="C589" s="24" t="s">
        <v>40</v>
      </c>
      <c r="D589" s="24" t="s">
        <v>41</v>
      </c>
      <c r="E589" s="24" t="s">
        <v>347</v>
      </c>
      <c r="F589" s="25" t="s">
        <v>348</v>
      </c>
      <c r="G589" s="24" t="s">
        <v>44</v>
      </c>
      <c r="H589" s="25" t="s">
        <v>44</v>
      </c>
      <c r="I589" s="24" t="s">
        <v>349</v>
      </c>
      <c r="J589" s="24">
        <v>9503</v>
      </c>
      <c r="K589" s="24" t="s">
        <v>45</v>
      </c>
      <c r="L589" s="24" t="s">
        <v>95</v>
      </c>
      <c r="M589" s="24" t="s">
        <v>47</v>
      </c>
      <c r="N589" s="75">
        <v>0.12</v>
      </c>
      <c r="O589" s="24">
        <v>2110</v>
      </c>
      <c r="P589" s="24">
        <v>2110</v>
      </c>
      <c r="Q589" s="59">
        <v>1266</v>
      </c>
      <c r="R589" s="59">
        <v>1266</v>
      </c>
      <c r="S589" s="24">
        <v>1</v>
      </c>
    </row>
    <row r="590" spans="1:19" s="22" customFormat="1" x14ac:dyDescent="0.25">
      <c r="A590" s="34"/>
      <c r="B590" s="25">
        <v>10001555</v>
      </c>
      <c r="C590" s="24" t="s">
        <v>40</v>
      </c>
      <c r="D590" s="24" t="s">
        <v>41</v>
      </c>
      <c r="E590" s="24" t="s">
        <v>350</v>
      </c>
      <c r="F590" s="25" t="s">
        <v>351</v>
      </c>
      <c r="G590" s="24" t="s">
        <v>44</v>
      </c>
      <c r="H590" s="25" t="s">
        <v>44</v>
      </c>
      <c r="I590" s="24" t="s">
        <v>352</v>
      </c>
      <c r="J590" s="24">
        <v>9503</v>
      </c>
      <c r="K590" s="24" t="s">
        <v>45</v>
      </c>
      <c r="L590" s="24" t="s">
        <v>95</v>
      </c>
      <c r="M590" s="24" t="s">
        <v>47</v>
      </c>
      <c r="N590" s="75">
        <v>0.12</v>
      </c>
      <c r="O590" s="24">
        <v>2850</v>
      </c>
      <c r="P590" s="24">
        <v>2850</v>
      </c>
      <c r="Q590" s="59">
        <v>1710</v>
      </c>
      <c r="R590" s="59">
        <v>1710</v>
      </c>
      <c r="S590" s="24">
        <v>1</v>
      </c>
    </row>
    <row r="591" spans="1:19" s="22" customFormat="1" x14ac:dyDescent="0.25">
      <c r="A591" s="34"/>
      <c r="B591" s="25">
        <v>10001556</v>
      </c>
      <c r="C591" s="24" t="s">
        <v>40</v>
      </c>
      <c r="D591" s="24" t="s">
        <v>41</v>
      </c>
      <c r="E591" s="24" t="s">
        <v>353</v>
      </c>
      <c r="F591" s="25" t="s">
        <v>354</v>
      </c>
      <c r="G591" s="24" t="s">
        <v>44</v>
      </c>
      <c r="H591" s="25" t="s">
        <v>44</v>
      </c>
      <c r="I591" s="24" t="s">
        <v>355</v>
      </c>
      <c r="J591" s="24">
        <v>9503</v>
      </c>
      <c r="K591" s="24" t="s">
        <v>45</v>
      </c>
      <c r="L591" s="24" t="s">
        <v>95</v>
      </c>
      <c r="M591" s="24" t="s">
        <v>47</v>
      </c>
      <c r="N591" s="75">
        <v>0.12</v>
      </c>
      <c r="O591" s="24">
        <v>2195</v>
      </c>
      <c r="P591" s="24">
        <v>2195</v>
      </c>
      <c r="Q591" s="59">
        <v>1317</v>
      </c>
      <c r="R591" s="59">
        <v>1317</v>
      </c>
      <c r="S591" s="24">
        <v>1</v>
      </c>
    </row>
    <row r="592" spans="1:19" s="22" customFormat="1" x14ac:dyDescent="0.25">
      <c r="A592" s="34"/>
      <c r="B592" s="25">
        <v>10001557</v>
      </c>
      <c r="C592" s="24" t="s">
        <v>40</v>
      </c>
      <c r="D592" s="24" t="s">
        <v>41</v>
      </c>
      <c r="E592" s="24" t="s">
        <v>356</v>
      </c>
      <c r="F592" s="25" t="s">
        <v>357</v>
      </c>
      <c r="G592" s="24" t="s">
        <v>44</v>
      </c>
      <c r="H592" s="25" t="s">
        <v>44</v>
      </c>
      <c r="I592" s="24" t="s">
        <v>358</v>
      </c>
      <c r="J592" s="24">
        <v>9503</v>
      </c>
      <c r="K592" s="24" t="s">
        <v>45</v>
      </c>
      <c r="L592" s="24" t="s">
        <v>95</v>
      </c>
      <c r="M592" s="24" t="s">
        <v>47</v>
      </c>
      <c r="N592" s="75">
        <v>0.12</v>
      </c>
      <c r="O592" s="24">
        <v>1758</v>
      </c>
      <c r="P592" s="24">
        <v>1758</v>
      </c>
      <c r="Q592" s="59">
        <v>1054.8</v>
      </c>
      <c r="R592" s="59">
        <v>1054.8</v>
      </c>
      <c r="S592" s="24">
        <v>1</v>
      </c>
    </row>
    <row r="593" spans="1:19" s="22" customFormat="1" x14ac:dyDescent="0.25">
      <c r="A593" s="34"/>
      <c r="B593" s="25">
        <v>10001558</v>
      </c>
      <c r="C593" s="24" t="s">
        <v>40</v>
      </c>
      <c r="D593" s="24" t="s">
        <v>41</v>
      </c>
      <c r="E593" s="24" t="s">
        <v>359</v>
      </c>
      <c r="F593" s="25" t="s">
        <v>360</v>
      </c>
      <c r="G593" s="24" t="s">
        <v>44</v>
      </c>
      <c r="H593" s="25" t="s">
        <v>44</v>
      </c>
      <c r="I593" s="24" t="s">
        <v>361</v>
      </c>
      <c r="J593" s="24">
        <v>9503</v>
      </c>
      <c r="K593" s="24" t="s">
        <v>45</v>
      </c>
      <c r="L593" s="24" t="s">
        <v>95</v>
      </c>
      <c r="M593" s="24" t="s">
        <v>47</v>
      </c>
      <c r="N593" s="75">
        <v>0.12</v>
      </c>
      <c r="O593" s="24">
        <v>1999</v>
      </c>
      <c r="P593" s="24">
        <v>1999</v>
      </c>
      <c r="Q593" s="59">
        <v>1199.3999999999999</v>
      </c>
      <c r="R593" s="59">
        <v>1199.3999999999999</v>
      </c>
      <c r="S593" s="24">
        <v>1</v>
      </c>
    </row>
    <row r="594" spans="1:19" s="22" customFormat="1" x14ac:dyDescent="0.25">
      <c r="A594" s="34"/>
      <c r="B594" s="25">
        <v>10001559</v>
      </c>
      <c r="C594" s="24" t="s">
        <v>40</v>
      </c>
      <c r="D594" s="24" t="s">
        <v>41</v>
      </c>
      <c r="E594" s="24" t="s">
        <v>362</v>
      </c>
      <c r="F594" s="25" t="s">
        <v>363</v>
      </c>
      <c r="G594" s="24" t="s">
        <v>44</v>
      </c>
      <c r="H594" s="25" t="s">
        <v>44</v>
      </c>
      <c r="I594" s="24" t="s">
        <v>364</v>
      </c>
      <c r="J594" s="24">
        <v>9503</v>
      </c>
      <c r="K594" s="24" t="s">
        <v>45</v>
      </c>
      <c r="L594" s="24" t="s">
        <v>95</v>
      </c>
      <c r="M594" s="24" t="s">
        <v>47</v>
      </c>
      <c r="N594" s="75">
        <v>0.12</v>
      </c>
      <c r="O594" s="24">
        <v>1999</v>
      </c>
      <c r="P594" s="24">
        <v>1999</v>
      </c>
      <c r="Q594" s="59">
        <v>1199.3999999999999</v>
      </c>
      <c r="R594" s="59">
        <v>1199.3999999999999</v>
      </c>
      <c r="S594" s="24">
        <v>1</v>
      </c>
    </row>
    <row r="595" spans="1:19" s="22" customFormat="1" x14ac:dyDescent="0.25">
      <c r="A595" s="34"/>
      <c r="B595" s="25">
        <v>10001560</v>
      </c>
      <c r="C595" s="24" t="s">
        <v>40</v>
      </c>
      <c r="D595" s="24" t="s">
        <v>41</v>
      </c>
      <c r="E595" s="24" t="s">
        <v>356</v>
      </c>
      <c r="F595" s="25" t="s">
        <v>357</v>
      </c>
      <c r="G595" s="24" t="s">
        <v>44</v>
      </c>
      <c r="H595" s="25" t="s">
        <v>44</v>
      </c>
      <c r="I595" s="24" t="s">
        <v>358</v>
      </c>
      <c r="J595" s="24">
        <v>9503</v>
      </c>
      <c r="K595" s="24" t="s">
        <v>45</v>
      </c>
      <c r="L595" s="24" t="s">
        <v>95</v>
      </c>
      <c r="M595" s="24" t="s">
        <v>47</v>
      </c>
      <c r="N595" s="75">
        <v>0.12</v>
      </c>
      <c r="O595" s="24">
        <v>1760</v>
      </c>
      <c r="P595" s="24">
        <v>1760</v>
      </c>
      <c r="Q595" s="59">
        <v>1056</v>
      </c>
      <c r="R595" s="59">
        <v>1056</v>
      </c>
      <c r="S595" s="24">
        <v>1</v>
      </c>
    </row>
    <row r="596" spans="1:19" s="22" customFormat="1" x14ac:dyDescent="0.25">
      <c r="A596" s="34"/>
      <c r="B596" s="23">
        <v>4067978899797</v>
      </c>
      <c r="C596" s="24" t="s">
        <v>365</v>
      </c>
      <c r="D596" s="24" t="s">
        <v>71</v>
      </c>
      <c r="E596" s="24" t="s">
        <v>85</v>
      </c>
      <c r="F596" s="25" t="s">
        <v>366</v>
      </c>
      <c r="G596" s="24" t="s">
        <v>44</v>
      </c>
      <c r="H596" s="25" t="s">
        <v>44</v>
      </c>
      <c r="I596" s="24" t="s">
        <v>367</v>
      </c>
      <c r="J596" s="24">
        <v>42029200</v>
      </c>
      <c r="K596" s="24" t="s">
        <v>22</v>
      </c>
      <c r="L596" s="24" t="s">
        <v>95</v>
      </c>
      <c r="M596" s="24" t="s">
        <v>47</v>
      </c>
      <c r="N596" s="75">
        <v>0.18</v>
      </c>
      <c r="O596" s="24">
        <v>3299</v>
      </c>
      <c r="P596" s="24">
        <v>3299</v>
      </c>
      <c r="Q596" s="59">
        <v>1979.3999999999999</v>
      </c>
      <c r="R596" s="59">
        <v>1979.3999999999999</v>
      </c>
      <c r="S596" s="24">
        <v>3</v>
      </c>
    </row>
    <row r="597" spans="1:19" s="22" customFormat="1" x14ac:dyDescent="0.25">
      <c r="A597" s="34"/>
      <c r="B597" s="23">
        <v>4065451858446</v>
      </c>
      <c r="C597" s="24" t="s">
        <v>365</v>
      </c>
      <c r="D597" s="24" t="s">
        <v>71</v>
      </c>
      <c r="E597" s="24" t="s">
        <v>85</v>
      </c>
      <c r="F597" s="25" t="s">
        <v>366</v>
      </c>
      <c r="G597" s="24" t="s">
        <v>44</v>
      </c>
      <c r="H597" s="25" t="s">
        <v>44</v>
      </c>
      <c r="I597" s="24" t="s">
        <v>367</v>
      </c>
      <c r="J597" s="24">
        <v>42029200</v>
      </c>
      <c r="K597" s="24" t="s">
        <v>22</v>
      </c>
      <c r="L597" s="24" t="s">
        <v>95</v>
      </c>
      <c r="M597" s="24" t="s">
        <v>47</v>
      </c>
      <c r="N597" s="75">
        <v>0.18</v>
      </c>
      <c r="O597" s="24">
        <v>1799</v>
      </c>
      <c r="P597" s="24">
        <v>1799</v>
      </c>
      <c r="Q597" s="59">
        <v>1079.3999999999999</v>
      </c>
      <c r="R597" s="59">
        <v>1079.3999999999999</v>
      </c>
      <c r="S597" s="24">
        <v>4</v>
      </c>
    </row>
    <row r="598" spans="1:19" s="22" customFormat="1" x14ac:dyDescent="0.25">
      <c r="A598" s="34"/>
      <c r="B598" s="23">
        <v>4067978899827</v>
      </c>
      <c r="C598" s="24" t="s">
        <v>365</v>
      </c>
      <c r="D598" s="24" t="s">
        <v>71</v>
      </c>
      <c r="E598" s="24" t="s">
        <v>85</v>
      </c>
      <c r="F598" s="25" t="s">
        <v>366</v>
      </c>
      <c r="G598" s="24" t="s">
        <v>44</v>
      </c>
      <c r="H598" s="25" t="s">
        <v>44</v>
      </c>
      <c r="I598" s="24" t="s">
        <v>367</v>
      </c>
      <c r="J598" s="24">
        <v>42029200</v>
      </c>
      <c r="K598" s="24" t="s">
        <v>22</v>
      </c>
      <c r="L598" s="24" t="s">
        <v>95</v>
      </c>
      <c r="M598" s="24" t="s">
        <v>47</v>
      </c>
      <c r="N598" s="75">
        <v>0.18</v>
      </c>
      <c r="O598" s="24">
        <v>2499</v>
      </c>
      <c r="P598" s="24">
        <v>2499</v>
      </c>
      <c r="Q598" s="59">
        <v>1499.3999999999999</v>
      </c>
      <c r="R598" s="59">
        <v>1499.3999999999999</v>
      </c>
      <c r="S598" s="24">
        <v>2</v>
      </c>
    </row>
    <row r="599" spans="1:19" s="22" customFormat="1" x14ac:dyDescent="0.25">
      <c r="A599" s="34"/>
      <c r="B599" s="23">
        <v>4067978899841</v>
      </c>
      <c r="C599" s="24" t="s">
        <v>365</v>
      </c>
      <c r="D599" s="24" t="s">
        <v>71</v>
      </c>
      <c r="E599" s="24" t="s">
        <v>85</v>
      </c>
      <c r="F599" s="25" t="s">
        <v>366</v>
      </c>
      <c r="G599" s="24" t="s">
        <v>44</v>
      </c>
      <c r="H599" s="25" t="s">
        <v>44</v>
      </c>
      <c r="I599" s="24" t="s">
        <v>367</v>
      </c>
      <c r="J599" s="24">
        <v>42029200</v>
      </c>
      <c r="K599" s="24" t="s">
        <v>22</v>
      </c>
      <c r="L599" s="24" t="s">
        <v>95</v>
      </c>
      <c r="M599" s="24" t="s">
        <v>47</v>
      </c>
      <c r="N599" s="75">
        <v>0.18</v>
      </c>
      <c r="O599" s="24">
        <v>2799</v>
      </c>
      <c r="P599" s="24">
        <v>2799</v>
      </c>
      <c r="Q599" s="59">
        <v>1679.3999999999999</v>
      </c>
      <c r="R599" s="59">
        <v>1679.3999999999999</v>
      </c>
      <c r="S599" s="24">
        <v>1</v>
      </c>
    </row>
    <row r="600" spans="1:19" s="22" customFormat="1" x14ac:dyDescent="0.25">
      <c r="A600" s="20"/>
      <c r="B600" s="20"/>
      <c r="F600" s="20"/>
      <c r="H600" s="20"/>
      <c r="N600" s="76"/>
      <c r="Q600" s="90"/>
      <c r="R600" s="90"/>
    </row>
    <row r="601" spans="1:19" s="22" customFormat="1" x14ac:dyDescent="0.25">
      <c r="A601" s="25"/>
      <c r="B601" s="25">
        <v>10001561</v>
      </c>
      <c r="C601" s="24" t="s">
        <v>371</v>
      </c>
      <c r="D601" s="24" t="s">
        <v>267</v>
      </c>
      <c r="E601" s="24" t="s">
        <v>372</v>
      </c>
      <c r="F601" s="25" t="str">
        <f>"SKYLO SET MRP-"&amp;O601</f>
        <v>SKYLO SET MRP-2499</v>
      </c>
      <c r="G601" s="24" t="s">
        <v>44</v>
      </c>
      <c r="H601" s="25">
        <v>0</v>
      </c>
      <c r="I601" s="24" t="str">
        <f>C601&amp;"/"&amp;E601&amp;"/"&amp;H601&amp;""</f>
        <v>SKYLO/SET/0</v>
      </c>
      <c r="J601" s="24">
        <v>62041100</v>
      </c>
      <c r="K601" s="24" t="s">
        <v>272</v>
      </c>
      <c r="L601" s="24" t="s">
        <v>251</v>
      </c>
      <c r="M601" s="24" t="s">
        <v>47</v>
      </c>
      <c r="N601" s="75">
        <v>0.12</v>
      </c>
      <c r="O601" s="24">
        <v>2499</v>
      </c>
      <c r="P601" s="24">
        <v>1340</v>
      </c>
      <c r="Q601" s="59">
        <f>P601*60%</f>
        <v>804</v>
      </c>
      <c r="R601" s="59">
        <f>P601*60%</f>
        <v>804</v>
      </c>
      <c r="S601" s="24">
        <v>2</v>
      </c>
    </row>
    <row r="602" spans="1:19" s="22" customFormat="1" x14ac:dyDescent="0.25">
      <c r="A602" s="25" t="s">
        <v>10</v>
      </c>
      <c r="B602" s="25">
        <v>10001562</v>
      </c>
      <c r="C602" s="24" t="s">
        <v>371</v>
      </c>
      <c r="D602" s="24" t="s">
        <v>267</v>
      </c>
      <c r="E602" s="24" t="s">
        <v>372</v>
      </c>
      <c r="F602" s="25" t="str">
        <f t="shared" ref="F602:F610" si="19">"SKYLO SET MRP-"&amp;O602</f>
        <v>SKYLO SET MRP-2499</v>
      </c>
      <c r="G602" s="24" t="s">
        <v>44</v>
      </c>
      <c r="H602" s="25">
        <v>1</v>
      </c>
      <c r="I602" s="24" t="str">
        <f>C602&amp;"/"&amp;E602&amp;"/"&amp;H602&amp;""</f>
        <v>SKYLO/SET/1</v>
      </c>
      <c r="J602" s="24">
        <v>62041100</v>
      </c>
      <c r="K602" s="24" t="s">
        <v>272</v>
      </c>
      <c r="L602" s="24" t="s">
        <v>251</v>
      </c>
      <c r="M602" s="24" t="s">
        <v>47</v>
      </c>
      <c r="N602" s="75">
        <v>0.12</v>
      </c>
      <c r="O602" s="24">
        <v>2499</v>
      </c>
      <c r="P602" s="24">
        <v>1340</v>
      </c>
      <c r="Q602" s="59">
        <f t="shared" ref="Q602:Q640" si="20">P602*60%</f>
        <v>804</v>
      </c>
      <c r="R602" s="59">
        <f t="shared" ref="R602:R640" si="21">P602*60%</f>
        <v>804</v>
      </c>
      <c r="S602" s="24">
        <v>2</v>
      </c>
    </row>
    <row r="603" spans="1:19" s="22" customFormat="1" x14ac:dyDescent="0.25">
      <c r="A603" s="25" t="s">
        <v>251</v>
      </c>
      <c r="B603" s="25">
        <v>10001563</v>
      </c>
      <c r="C603" s="24" t="s">
        <v>371</v>
      </c>
      <c r="D603" s="24" t="s">
        <v>267</v>
      </c>
      <c r="E603" s="24" t="s">
        <v>372</v>
      </c>
      <c r="F603" s="25" t="str">
        <f t="shared" si="19"/>
        <v>SKYLO SET MRP-2499</v>
      </c>
      <c r="G603" s="24" t="s">
        <v>44</v>
      </c>
      <c r="H603" s="25">
        <v>2</v>
      </c>
      <c r="I603" s="24" t="str">
        <f>C603&amp;"/"&amp;E603&amp;"/"&amp;H603&amp;""</f>
        <v>SKYLO/SET/2</v>
      </c>
      <c r="J603" s="24">
        <v>62041100</v>
      </c>
      <c r="K603" s="24" t="s">
        <v>272</v>
      </c>
      <c r="L603" s="24" t="s">
        <v>251</v>
      </c>
      <c r="M603" s="24" t="s">
        <v>47</v>
      </c>
      <c r="N603" s="75">
        <v>0.12</v>
      </c>
      <c r="O603" s="24">
        <v>2499</v>
      </c>
      <c r="P603" s="24">
        <v>1340</v>
      </c>
      <c r="Q603" s="59">
        <f t="shared" si="20"/>
        <v>804</v>
      </c>
      <c r="R603" s="59">
        <f t="shared" si="21"/>
        <v>804</v>
      </c>
      <c r="S603" s="24">
        <v>2</v>
      </c>
    </row>
    <row r="604" spans="1:19" s="22" customFormat="1" x14ac:dyDescent="0.25">
      <c r="A604" s="25"/>
      <c r="B604" s="25">
        <v>10001564</v>
      </c>
      <c r="C604" s="24" t="s">
        <v>371</v>
      </c>
      <c r="D604" s="24" t="s">
        <v>267</v>
      </c>
      <c r="E604" s="24" t="s">
        <v>372</v>
      </c>
      <c r="F604" s="25" t="str">
        <f t="shared" si="19"/>
        <v>SKYLO SET MRP-2499</v>
      </c>
      <c r="G604" s="24" t="s">
        <v>44</v>
      </c>
      <c r="H604" s="25">
        <v>3</v>
      </c>
      <c r="I604" s="24" t="str">
        <f>C604&amp;"/"&amp;E604&amp;"/"&amp;H604&amp;""</f>
        <v>SKYLO/SET/3</v>
      </c>
      <c r="J604" s="24">
        <v>62041100</v>
      </c>
      <c r="K604" s="24" t="s">
        <v>272</v>
      </c>
      <c r="L604" s="24" t="s">
        <v>251</v>
      </c>
      <c r="M604" s="24" t="s">
        <v>47</v>
      </c>
      <c r="N604" s="75">
        <v>0.12</v>
      </c>
      <c r="O604" s="24">
        <v>2499</v>
      </c>
      <c r="P604" s="24">
        <v>1340</v>
      </c>
      <c r="Q604" s="59">
        <f t="shared" si="20"/>
        <v>804</v>
      </c>
      <c r="R604" s="59">
        <f t="shared" si="21"/>
        <v>804</v>
      </c>
      <c r="S604" s="24">
        <v>2</v>
      </c>
    </row>
    <row r="605" spans="1:19" s="22" customFormat="1" x14ac:dyDescent="0.25">
      <c r="A605" s="25" t="s">
        <v>257</v>
      </c>
      <c r="B605" s="25">
        <v>10001565</v>
      </c>
      <c r="C605" s="24" t="s">
        <v>371</v>
      </c>
      <c r="D605" s="24" t="s">
        <v>267</v>
      </c>
      <c r="E605" s="24" t="s">
        <v>372</v>
      </c>
      <c r="F605" s="25" t="str">
        <f t="shared" si="19"/>
        <v>SKYLO SET MRP-2499</v>
      </c>
      <c r="G605" s="24" t="s">
        <v>44</v>
      </c>
      <c r="H605" s="25">
        <v>4</v>
      </c>
      <c r="I605" s="24" t="str">
        <f>C605&amp;"/"&amp;E605&amp;"/"&amp;H605&amp;""</f>
        <v>SKYLO/SET/4</v>
      </c>
      <c r="J605" s="24">
        <v>62041100</v>
      </c>
      <c r="K605" s="24" t="s">
        <v>272</v>
      </c>
      <c r="L605" s="24" t="s">
        <v>251</v>
      </c>
      <c r="M605" s="24" t="s">
        <v>47</v>
      </c>
      <c r="N605" s="75">
        <v>0.12</v>
      </c>
      <c r="O605" s="24">
        <v>2499</v>
      </c>
      <c r="P605" s="24">
        <v>1340</v>
      </c>
      <c r="Q605" s="59">
        <f t="shared" si="20"/>
        <v>804</v>
      </c>
      <c r="R605" s="59">
        <f t="shared" si="21"/>
        <v>804</v>
      </c>
      <c r="S605" s="24">
        <v>2</v>
      </c>
    </row>
    <row r="606" spans="1:19" s="22" customFormat="1" x14ac:dyDescent="0.25">
      <c r="A606" s="25" t="s">
        <v>374</v>
      </c>
      <c r="B606" s="25">
        <v>10001566</v>
      </c>
      <c r="C606" s="24" t="s">
        <v>371</v>
      </c>
      <c r="D606" s="24" t="s">
        <v>267</v>
      </c>
      <c r="E606" s="24" t="s">
        <v>372</v>
      </c>
      <c r="F606" s="25" t="str">
        <f t="shared" si="19"/>
        <v>SKYLO SET MRP-2699</v>
      </c>
      <c r="G606" s="24" t="s">
        <v>44</v>
      </c>
      <c r="H606" s="25">
        <v>0</v>
      </c>
      <c r="I606" s="24" t="str">
        <f>C606&amp;"/"&amp;E606&amp;"/"&amp;H606&amp;""</f>
        <v>SKYLO/SET/0</v>
      </c>
      <c r="J606" s="24">
        <v>62041100</v>
      </c>
      <c r="K606" s="24" t="s">
        <v>272</v>
      </c>
      <c r="L606" s="24" t="s">
        <v>251</v>
      </c>
      <c r="M606" s="24" t="s">
        <v>47</v>
      </c>
      <c r="N606" s="75">
        <v>0.12</v>
      </c>
      <c r="O606" s="24">
        <v>2699</v>
      </c>
      <c r="P606" s="24">
        <v>1405</v>
      </c>
      <c r="Q606" s="59">
        <f t="shared" si="20"/>
        <v>843</v>
      </c>
      <c r="R606" s="59">
        <f t="shared" si="21"/>
        <v>843</v>
      </c>
      <c r="S606" s="24">
        <v>4</v>
      </c>
    </row>
    <row r="607" spans="1:19" s="22" customFormat="1" x14ac:dyDescent="0.25">
      <c r="A607" s="25"/>
      <c r="B607" s="25">
        <v>10001567</v>
      </c>
      <c r="C607" s="24" t="s">
        <v>371</v>
      </c>
      <c r="D607" s="24" t="s">
        <v>267</v>
      </c>
      <c r="E607" s="24" t="s">
        <v>372</v>
      </c>
      <c r="F607" s="25" t="str">
        <f t="shared" si="19"/>
        <v>SKYLO SET MRP-2699</v>
      </c>
      <c r="G607" s="24" t="s">
        <v>44</v>
      </c>
      <c r="H607" s="25">
        <v>1</v>
      </c>
      <c r="I607" s="24" t="str">
        <f>C607&amp;"/"&amp;E607&amp;"/"&amp;H607&amp;""</f>
        <v>SKYLO/SET/1</v>
      </c>
      <c r="J607" s="24">
        <v>62041100</v>
      </c>
      <c r="K607" s="24" t="s">
        <v>272</v>
      </c>
      <c r="L607" s="24" t="s">
        <v>251</v>
      </c>
      <c r="M607" s="24" t="s">
        <v>47</v>
      </c>
      <c r="N607" s="75">
        <v>0.12</v>
      </c>
      <c r="O607" s="24">
        <v>2699</v>
      </c>
      <c r="P607" s="24">
        <v>1405</v>
      </c>
      <c r="Q607" s="59">
        <f t="shared" si="20"/>
        <v>843</v>
      </c>
      <c r="R607" s="59">
        <f t="shared" si="21"/>
        <v>843</v>
      </c>
      <c r="S607" s="24">
        <v>4</v>
      </c>
    </row>
    <row r="608" spans="1:19" s="22" customFormat="1" x14ac:dyDescent="0.25">
      <c r="A608" s="25" t="s">
        <v>375</v>
      </c>
      <c r="B608" s="25">
        <v>10001568</v>
      </c>
      <c r="C608" s="24" t="s">
        <v>371</v>
      </c>
      <c r="D608" s="24" t="s">
        <v>267</v>
      </c>
      <c r="E608" s="24" t="s">
        <v>372</v>
      </c>
      <c r="F608" s="25" t="str">
        <f t="shared" si="19"/>
        <v>SKYLO SET MRP-2699</v>
      </c>
      <c r="G608" s="24" t="s">
        <v>44</v>
      </c>
      <c r="H608" s="25">
        <v>2</v>
      </c>
      <c r="I608" s="24" t="str">
        <f>C608&amp;"/"&amp;E608&amp;"/"&amp;H608&amp;""</f>
        <v>SKYLO/SET/2</v>
      </c>
      <c r="J608" s="24">
        <v>62041100</v>
      </c>
      <c r="K608" s="24" t="s">
        <v>272</v>
      </c>
      <c r="L608" s="24" t="s">
        <v>251</v>
      </c>
      <c r="M608" s="24" t="s">
        <v>47</v>
      </c>
      <c r="N608" s="75">
        <v>0.12</v>
      </c>
      <c r="O608" s="24">
        <v>2699</v>
      </c>
      <c r="P608" s="24">
        <v>1405</v>
      </c>
      <c r="Q608" s="59">
        <f t="shared" si="20"/>
        <v>843</v>
      </c>
      <c r="R608" s="59">
        <f t="shared" si="21"/>
        <v>843</v>
      </c>
      <c r="S608" s="24">
        <v>4</v>
      </c>
    </row>
    <row r="609" spans="1:19" s="22" customFormat="1" x14ac:dyDescent="0.25">
      <c r="A609" s="25"/>
      <c r="B609" s="25">
        <v>10001569</v>
      </c>
      <c r="C609" s="24" t="s">
        <v>371</v>
      </c>
      <c r="D609" s="24" t="s">
        <v>267</v>
      </c>
      <c r="E609" s="24" t="s">
        <v>372</v>
      </c>
      <c r="F609" s="25" t="str">
        <f t="shared" si="19"/>
        <v>SKYLO SET MRP-2699</v>
      </c>
      <c r="G609" s="24" t="s">
        <v>44</v>
      </c>
      <c r="H609" s="25">
        <v>3</v>
      </c>
      <c r="I609" s="24" t="str">
        <f>C609&amp;"/"&amp;E609&amp;"/"&amp;H609&amp;""</f>
        <v>SKYLO/SET/3</v>
      </c>
      <c r="J609" s="24">
        <v>62041100</v>
      </c>
      <c r="K609" s="24" t="s">
        <v>272</v>
      </c>
      <c r="L609" s="24" t="s">
        <v>251</v>
      </c>
      <c r="M609" s="24" t="s">
        <v>47</v>
      </c>
      <c r="N609" s="75">
        <v>0.12</v>
      </c>
      <c r="O609" s="24">
        <v>2699</v>
      </c>
      <c r="P609" s="24">
        <v>1405</v>
      </c>
      <c r="Q609" s="59">
        <f t="shared" si="20"/>
        <v>843</v>
      </c>
      <c r="R609" s="59">
        <f t="shared" si="21"/>
        <v>843</v>
      </c>
      <c r="S609" s="24">
        <v>4</v>
      </c>
    </row>
    <row r="610" spans="1:19" s="22" customFormat="1" x14ac:dyDescent="0.25">
      <c r="A610" s="25" t="s">
        <v>376</v>
      </c>
      <c r="B610" s="25">
        <v>10001570</v>
      </c>
      <c r="C610" s="24" t="s">
        <v>371</v>
      </c>
      <c r="D610" s="24" t="s">
        <v>267</v>
      </c>
      <c r="E610" s="24" t="s">
        <v>372</v>
      </c>
      <c r="F610" s="25" t="str">
        <f t="shared" si="19"/>
        <v>SKYLO SET MRP-2699</v>
      </c>
      <c r="G610" s="24" t="s">
        <v>44</v>
      </c>
      <c r="H610" s="25">
        <v>4</v>
      </c>
      <c r="I610" s="24" t="str">
        <f>C610&amp;"/"&amp;E610&amp;"/"&amp;H610&amp;""</f>
        <v>SKYLO/SET/4</v>
      </c>
      <c r="J610" s="24">
        <v>62041100</v>
      </c>
      <c r="K610" s="24" t="s">
        <v>272</v>
      </c>
      <c r="L610" s="24" t="s">
        <v>251</v>
      </c>
      <c r="M610" s="24" t="s">
        <v>47</v>
      </c>
      <c r="N610" s="75">
        <v>0.12</v>
      </c>
      <c r="O610" s="24">
        <v>2699</v>
      </c>
      <c r="P610" s="24">
        <v>1405</v>
      </c>
      <c r="Q610" s="59">
        <f t="shared" si="20"/>
        <v>843</v>
      </c>
      <c r="R610" s="59">
        <f t="shared" si="21"/>
        <v>843</v>
      </c>
      <c r="S610" s="24">
        <v>4</v>
      </c>
    </row>
    <row r="611" spans="1:19" s="22" customFormat="1" x14ac:dyDescent="0.25">
      <c r="A611" s="25"/>
      <c r="B611" s="25">
        <v>10001571</v>
      </c>
      <c r="C611" s="24" t="s">
        <v>373</v>
      </c>
      <c r="D611" s="24" t="s">
        <v>267</v>
      </c>
      <c r="E611" s="24" t="s">
        <v>372</v>
      </c>
      <c r="F611" s="25" t="str">
        <f>"BFF SET MRP-"&amp;O611</f>
        <v>BFF SET MRP-1899</v>
      </c>
      <c r="G611" s="24" t="s">
        <v>44</v>
      </c>
      <c r="H611" s="25">
        <v>16</v>
      </c>
      <c r="I611" s="24" t="str">
        <f>C611&amp;"/"&amp;E611&amp;"/"&amp;H611&amp;""</f>
        <v>BFF/SET/16</v>
      </c>
      <c r="J611" s="24">
        <v>62041100</v>
      </c>
      <c r="K611" s="24" t="s">
        <v>272</v>
      </c>
      <c r="L611" s="24" t="s">
        <v>251</v>
      </c>
      <c r="M611" s="24" t="s">
        <v>47</v>
      </c>
      <c r="N611" s="75">
        <v>0.12</v>
      </c>
      <c r="O611" s="24">
        <v>1899</v>
      </c>
      <c r="P611" s="24">
        <v>950</v>
      </c>
      <c r="Q611" s="59">
        <f t="shared" si="20"/>
        <v>570</v>
      </c>
      <c r="R611" s="59">
        <f t="shared" si="21"/>
        <v>570</v>
      </c>
      <c r="S611" s="24">
        <v>1</v>
      </c>
    </row>
    <row r="612" spans="1:19" s="22" customFormat="1" x14ac:dyDescent="0.25">
      <c r="A612" s="25"/>
      <c r="B612" s="25">
        <v>10001572</v>
      </c>
      <c r="C612" s="24" t="s">
        <v>373</v>
      </c>
      <c r="D612" s="24" t="s">
        <v>267</v>
      </c>
      <c r="E612" s="24" t="s">
        <v>372</v>
      </c>
      <c r="F612" s="25" t="str">
        <f t="shared" ref="F612:F640" si="22">"BFF SET MRP-"&amp;O612</f>
        <v>BFF SET MRP-1899</v>
      </c>
      <c r="G612" s="24" t="s">
        <v>44</v>
      </c>
      <c r="H612" s="25">
        <v>18</v>
      </c>
      <c r="I612" s="24" t="str">
        <f>C612&amp;"/"&amp;E612&amp;"/"&amp;H612&amp;""</f>
        <v>BFF/SET/18</v>
      </c>
      <c r="J612" s="24">
        <v>62041100</v>
      </c>
      <c r="K612" s="24" t="s">
        <v>272</v>
      </c>
      <c r="L612" s="24" t="s">
        <v>251</v>
      </c>
      <c r="M612" s="24" t="s">
        <v>47</v>
      </c>
      <c r="N612" s="75">
        <v>0.12</v>
      </c>
      <c r="O612" s="24">
        <v>1899</v>
      </c>
      <c r="P612" s="24">
        <v>950</v>
      </c>
      <c r="Q612" s="59">
        <f t="shared" si="20"/>
        <v>570</v>
      </c>
      <c r="R612" s="59">
        <f t="shared" si="21"/>
        <v>570</v>
      </c>
      <c r="S612" s="24">
        <v>1</v>
      </c>
    </row>
    <row r="613" spans="1:19" s="22" customFormat="1" x14ac:dyDescent="0.25">
      <c r="A613" s="25"/>
      <c r="B613" s="25">
        <v>10001573</v>
      </c>
      <c r="C613" s="24" t="s">
        <v>373</v>
      </c>
      <c r="D613" s="24" t="s">
        <v>267</v>
      </c>
      <c r="E613" s="24" t="s">
        <v>372</v>
      </c>
      <c r="F613" s="25" t="str">
        <f t="shared" si="22"/>
        <v>BFF SET MRP-1899</v>
      </c>
      <c r="G613" s="24" t="s">
        <v>44</v>
      </c>
      <c r="H613" s="25">
        <v>20</v>
      </c>
      <c r="I613" s="24" t="str">
        <f>C613&amp;"/"&amp;E613&amp;"/"&amp;H613&amp;""</f>
        <v>BFF/SET/20</v>
      </c>
      <c r="J613" s="24">
        <v>62041100</v>
      </c>
      <c r="K613" s="24" t="s">
        <v>272</v>
      </c>
      <c r="L613" s="24" t="s">
        <v>251</v>
      </c>
      <c r="M613" s="24" t="s">
        <v>47</v>
      </c>
      <c r="N613" s="75">
        <v>0.12</v>
      </c>
      <c r="O613" s="24">
        <v>1899</v>
      </c>
      <c r="P613" s="24">
        <v>950</v>
      </c>
      <c r="Q613" s="59">
        <f t="shared" si="20"/>
        <v>570</v>
      </c>
      <c r="R613" s="59">
        <f t="shared" si="21"/>
        <v>570</v>
      </c>
      <c r="S613" s="24">
        <v>1</v>
      </c>
    </row>
    <row r="614" spans="1:19" s="22" customFormat="1" x14ac:dyDescent="0.25">
      <c r="A614" s="25"/>
      <c r="B614" s="25">
        <v>10001574</v>
      </c>
      <c r="C614" s="24" t="s">
        <v>373</v>
      </c>
      <c r="D614" s="24" t="s">
        <v>267</v>
      </c>
      <c r="E614" s="24" t="s">
        <v>372</v>
      </c>
      <c r="F614" s="25" t="str">
        <f t="shared" si="22"/>
        <v>BFF SET MRP-1899</v>
      </c>
      <c r="G614" s="24" t="s">
        <v>44</v>
      </c>
      <c r="H614" s="25">
        <v>22</v>
      </c>
      <c r="I614" s="24" t="str">
        <f>C614&amp;"/"&amp;E614&amp;"/"&amp;H614&amp;""</f>
        <v>BFF/SET/22</v>
      </c>
      <c r="J614" s="24">
        <v>62041100</v>
      </c>
      <c r="K614" s="24" t="s">
        <v>272</v>
      </c>
      <c r="L614" s="24" t="s">
        <v>251</v>
      </c>
      <c r="M614" s="24" t="s">
        <v>47</v>
      </c>
      <c r="N614" s="75">
        <v>0.12</v>
      </c>
      <c r="O614" s="24">
        <v>1899</v>
      </c>
      <c r="P614" s="24">
        <v>950</v>
      </c>
      <c r="Q614" s="59">
        <f t="shared" si="20"/>
        <v>570</v>
      </c>
      <c r="R614" s="59">
        <f t="shared" si="21"/>
        <v>570</v>
      </c>
      <c r="S614" s="24">
        <v>1</v>
      </c>
    </row>
    <row r="615" spans="1:19" s="22" customFormat="1" x14ac:dyDescent="0.25">
      <c r="A615" s="25"/>
      <c r="B615" s="25">
        <v>10001575</v>
      </c>
      <c r="C615" s="24" t="s">
        <v>373</v>
      </c>
      <c r="D615" s="24" t="s">
        <v>267</v>
      </c>
      <c r="E615" s="24" t="s">
        <v>372</v>
      </c>
      <c r="F615" s="25" t="str">
        <f t="shared" si="22"/>
        <v>BFF SET MRP-1899</v>
      </c>
      <c r="G615" s="24" t="s">
        <v>44</v>
      </c>
      <c r="H615" s="25">
        <v>24</v>
      </c>
      <c r="I615" s="24" t="str">
        <f>C615&amp;"/"&amp;E615&amp;"/"&amp;H615&amp;""</f>
        <v>BFF/SET/24</v>
      </c>
      <c r="J615" s="24">
        <v>62041100</v>
      </c>
      <c r="K615" s="24" t="s">
        <v>272</v>
      </c>
      <c r="L615" s="24" t="s">
        <v>251</v>
      </c>
      <c r="M615" s="24" t="s">
        <v>47</v>
      </c>
      <c r="N615" s="75">
        <v>0.12</v>
      </c>
      <c r="O615" s="24">
        <v>1899</v>
      </c>
      <c r="P615" s="24">
        <v>950</v>
      </c>
      <c r="Q615" s="59">
        <f t="shared" si="20"/>
        <v>570</v>
      </c>
      <c r="R615" s="59">
        <f t="shared" si="21"/>
        <v>570</v>
      </c>
      <c r="S615" s="24">
        <v>1</v>
      </c>
    </row>
    <row r="616" spans="1:19" s="22" customFormat="1" x14ac:dyDescent="0.25">
      <c r="A616" s="25"/>
      <c r="B616" s="25">
        <v>10001576</v>
      </c>
      <c r="C616" s="24" t="s">
        <v>373</v>
      </c>
      <c r="D616" s="24" t="s">
        <v>267</v>
      </c>
      <c r="E616" s="24" t="s">
        <v>372</v>
      </c>
      <c r="F616" s="25" t="str">
        <f t="shared" si="22"/>
        <v>BFF SET MRP-1999</v>
      </c>
      <c r="G616" s="24" t="s">
        <v>44</v>
      </c>
      <c r="H616" s="25">
        <v>16</v>
      </c>
      <c r="I616" s="24" t="str">
        <f>C616&amp;"/"&amp;E616&amp;"/"&amp;H616&amp;""</f>
        <v>BFF/SET/16</v>
      </c>
      <c r="J616" s="24">
        <v>62041100</v>
      </c>
      <c r="K616" s="24" t="s">
        <v>272</v>
      </c>
      <c r="L616" s="24" t="s">
        <v>251</v>
      </c>
      <c r="M616" s="24" t="s">
        <v>47</v>
      </c>
      <c r="N616" s="75">
        <v>0.12</v>
      </c>
      <c r="O616" s="24">
        <v>1999</v>
      </c>
      <c r="P616" s="24">
        <v>1110</v>
      </c>
      <c r="Q616" s="59">
        <f t="shared" si="20"/>
        <v>666</v>
      </c>
      <c r="R616" s="59">
        <f t="shared" si="21"/>
        <v>666</v>
      </c>
      <c r="S616" s="24">
        <v>3</v>
      </c>
    </row>
    <row r="617" spans="1:19" s="22" customFormat="1" x14ac:dyDescent="0.25">
      <c r="A617" s="25"/>
      <c r="B617" s="25">
        <v>10001577</v>
      </c>
      <c r="C617" s="24" t="s">
        <v>373</v>
      </c>
      <c r="D617" s="24" t="s">
        <v>267</v>
      </c>
      <c r="E617" s="24" t="s">
        <v>372</v>
      </c>
      <c r="F617" s="25" t="str">
        <f t="shared" si="22"/>
        <v>BFF SET MRP-1999</v>
      </c>
      <c r="G617" s="24" t="s">
        <v>44</v>
      </c>
      <c r="H617" s="25">
        <v>18</v>
      </c>
      <c r="I617" s="24" t="str">
        <f>C617&amp;"/"&amp;E617&amp;"/"&amp;H617&amp;""</f>
        <v>BFF/SET/18</v>
      </c>
      <c r="J617" s="24">
        <v>62041100</v>
      </c>
      <c r="K617" s="24" t="s">
        <v>272</v>
      </c>
      <c r="L617" s="24" t="s">
        <v>251</v>
      </c>
      <c r="M617" s="24" t="s">
        <v>47</v>
      </c>
      <c r="N617" s="75">
        <v>0.12</v>
      </c>
      <c r="O617" s="24">
        <v>1999</v>
      </c>
      <c r="P617" s="24">
        <v>1110</v>
      </c>
      <c r="Q617" s="59">
        <f t="shared" si="20"/>
        <v>666</v>
      </c>
      <c r="R617" s="59">
        <f t="shared" si="21"/>
        <v>666</v>
      </c>
      <c r="S617" s="24">
        <v>3</v>
      </c>
    </row>
    <row r="618" spans="1:19" s="22" customFormat="1" x14ac:dyDescent="0.25">
      <c r="A618" s="25"/>
      <c r="B618" s="25">
        <v>10001578</v>
      </c>
      <c r="C618" s="24" t="s">
        <v>373</v>
      </c>
      <c r="D618" s="24" t="s">
        <v>267</v>
      </c>
      <c r="E618" s="24" t="s">
        <v>372</v>
      </c>
      <c r="F618" s="25" t="str">
        <f t="shared" si="22"/>
        <v>BFF SET MRP-1999</v>
      </c>
      <c r="G618" s="24" t="s">
        <v>44</v>
      </c>
      <c r="H618" s="25">
        <v>20</v>
      </c>
      <c r="I618" s="24" t="str">
        <f>C618&amp;"/"&amp;E618&amp;"/"&amp;H618&amp;""</f>
        <v>BFF/SET/20</v>
      </c>
      <c r="J618" s="24">
        <v>62041100</v>
      </c>
      <c r="K618" s="24" t="s">
        <v>272</v>
      </c>
      <c r="L618" s="24" t="s">
        <v>251</v>
      </c>
      <c r="M618" s="24" t="s">
        <v>47</v>
      </c>
      <c r="N618" s="75">
        <v>0.12</v>
      </c>
      <c r="O618" s="24">
        <v>1999</v>
      </c>
      <c r="P618" s="24">
        <v>1110</v>
      </c>
      <c r="Q618" s="59">
        <f t="shared" si="20"/>
        <v>666</v>
      </c>
      <c r="R618" s="59">
        <f t="shared" si="21"/>
        <v>666</v>
      </c>
      <c r="S618" s="24">
        <v>3</v>
      </c>
    </row>
    <row r="619" spans="1:19" s="22" customFormat="1" x14ac:dyDescent="0.25">
      <c r="A619" s="25"/>
      <c r="B619" s="25">
        <v>10001579</v>
      </c>
      <c r="C619" s="24" t="s">
        <v>373</v>
      </c>
      <c r="D619" s="24" t="s">
        <v>267</v>
      </c>
      <c r="E619" s="24" t="s">
        <v>372</v>
      </c>
      <c r="F619" s="25" t="str">
        <f t="shared" si="22"/>
        <v>BFF SET MRP-1999</v>
      </c>
      <c r="G619" s="24" t="s">
        <v>44</v>
      </c>
      <c r="H619" s="25">
        <v>22</v>
      </c>
      <c r="I619" s="24" t="str">
        <f>C619&amp;"/"&amp;E619&amp;"/"&amp;H619&amp;""</f>
        <v>BFF/SET/22</v>
      </c>
      <c r="J619" s="24">
        <v>62041100</v>
      </c>
      <c r="K619" s="24" t="s">
        <v>272</v>
      </c>
      <c r="L619" s="24" t="s">
        <v>251</v>
      </c>
      <c r="M619" s="24" t="s">
        <v>47</v>
      </c>
      <c r="N619" s="75">
        <v>0.12</v>
      </c>
      <c r="O619" s="24">
        <v>1999</v>
      </c>
      <c r="P619" s="24">
        <v>1110</v>
      </c>
      <c r="Q619" s="59">
        <f t="shared" si="20"/>
        <v>666</v>
      </c>
      <c r="R619" s="59">
        <f t="shared" si="21"/>
        <v>666</v>
      </c>
      <c r="S619" s="24">
        <v>3</v>
      </c>
    </row>
    <row r="620" spans="1:19" s="22" customFormat="1" x14ac:dyDescent="0.25">
      <c r="A620" s="25"/>
      <c r="B620" s="25">
        <v>10001580</v>
      </c>
      <c r="C620" s="24" t="s">
        <v>373</v>
      </c>
      <c r="D620" s="24" t="s">
        <v>267</v>
      </c>
      <c r="E620" s="24" t="s">
        <v>372</v>
      </c>
      <c r="F620" s="25" t="str">
        <f t="shared" si="22"/>
        <v>BFF SET MRP-1999</v>
      </c>
      <c r="G620" s="24" t="s">
        <v>44</v>
      </c>
      <c r="H620" s="25">
        <v>24</v>
      </c>
      <c r="I620" s="24" t="str">
        <f>C620&amp;"/"&amp;E620&amp;"/"&amp;H620&amp;""</f>
        <v>BFF/SET/24</v>
      </c>
      <c r="J620" s="24">
        <v>62041100</v>
      </c>
      <c r="K620" s="24" t="s">
        <v>272</v>
      </c>
      <c r="L620" s="24" t="s">
        <v>251</v>
      </c>
      <c r="M620" s="24" t="s">
        <v>47</v>
      </c>
      <c r="N620" s="75">
        <v>0.12</v>
      </c>
      <c r="O620" s="24">
        <v>1999</v>
      </c>
      <c r="P620" s="24">
        <v>1110</v>
      </c>
      <c r="Q620" s="59">
        <f t="shared" si="20"/>
        <v>666</v>
      </c>
      <c r="R620" s="59">
        <f t="shared" si="21"/>
        <v>666</v>
      </c>
      <c r="S620" s="24">
        <v>3</v>
      </c>
    </row>
    <row r="621" spans="1:19" s="22" customFormat="1" x14ac:dyDescent="0.25">
      <c r="A621" s="25"/>
      <c r="B621" s="25">
        <v>10001581</v>
      </c>
      <c r="C621" s="24" t="s">
        <v>373</v>
      </c>
      <c r="D621" s="24" t="s">
        <v>267</v>
      </c>
      <c r="E621" s="24" t="s">
        <v>372</v>
      </c>
      <c r="F621" s="25" t="str">
        <f t="shared" si="22"/>
        <v>BFF SET MRP-2099</v>
      </c>
      <c r="G621" s="24" t="s">
        <v>44</v>
      </c>
      <c r="H621" s="25">
        <v>16</v>
      </c>
      <c r="I621" s="24" t="str">
        <f>C621&amp;"/"&amp;E621&amp;"/"&amp;H621&amp;""</f>
        <v>BFF/SET/16</v>
      </c>
      <c r="J621" s="24">
        <v>62041100</v>
      </c>
      <c r="K621" s="24" t="s">
        <v>272</v>
      </c>
      <c r="L621" s="24" t="s">
        <v>251</v>
      </c>
      <c r="M621" s="24" t="s">
        <v>47</v>
      </c>
      <c r="N621" s="75">
        <v>0.12</v>
      </c>
      <c r="O621" s="24">
        <v>2099</v>
      </c>
      <c r="P621" s="24">
        <v>1260</v>
      </c>
      <c r="Q621" s="59">
        <f t="shared" si="20"/>
        <v>756</v>
      </c>
      <c r="R621" s="59">
        <f t="shared" si="21"/>
        <v>756</v>
      </c>
      <c r="S621" s="24">
        <v>5</v>
      </c>
    </row>
    <row r="622" spans="1:19" s="22" customFormat="1" x14ac:dyDescent="0.25">
      <c r="A622" s="25"/>
      <c r="B622" s="25">
        <v>10001582</v>
      </c>
      <c r="C622" s="24" t="s">
        <v>373</v>
      </c>
      <c r="D622" s="24" t="s">
        <v>267</v>
      </c>
      <c r="E622" s="24" t="s">
        <v>372</v>
      </c>
      <c r="F622" s="25" t="str">
        <f t="shared" si="22"/>
        <v>BFF SET MRP-2099</v>
      </c>
      <c r="G622" s="24" t="s">
        <v>44</v>
      </c>
      <c r="H622" s="25">
        <v>18</v>
      </c>
      <c r="I622" s="24" t="str">
        <f>C622&amp;"/"&amp;E622&amp;"/"&amp;H622&amp;""</f>
        <v>BFF/SET/18</v>
      </c>
      <c r="J622" s="24">
        <v>62041100</v>
      </c>
      <c r="K622" s="24" t="s">
        <v>272</v>
      </c>
      <c r="L622" s="24" t="s">
        <v>251</v>
      </c>
      <c r="M622" s="24" t="s">
        <v>47</v>
      </c>
      <c r="N622" s="75">
        <v>0.12</v>
      </c>
      <c r="O622" s="24">
        <v>2099</v>
      </c>
      <c r="P622" s="24">
        <v>1260</v>
      </c>
      <c r="Q622" s="59">
        <f t="shared" si="20"/>
        <v>756</v>
      </c>
      <c r="R622" s="59">
        <f t="shared" si="21"/>
        <v>756</v>
      </c>
      <c r="S622" s="24">
        <v>5</v>
      </c>
    </row>
    <row r="623" spans="1:19" s="22" customFormat="1" x14ac:dyDescent="0.25">
      <c r="A623" s="25"/>
      <c r="B623" s="25">
        <v>10001583</v>
      </c>
      <c r="C623" s="24" t="s">
        <v>373</v>
      </c>
      <c r="D623" s="24" t="s">
        <v>267</v>
      </c>
      <c r="E623" s="24" t="s">
        <v>372</v>
      </c>
      <c r="F623" s="25" t="str">
        <f t="shared" si="22"/>
        <v>BFF SET MRP-2099</v>
      </c>
      <c r="G623" s="24" t="s">
        <v>44</v>
      </c>
      <c r="H623" s="25">
        <v>20</v>
      </c>
      <c r="I623" s="24" t="str">
        <f>C623&amp;"/"&amp;E623&amp;"/"&amp;H623&amp;""</f>
        <v>BFF/SET/20</v>
      </c>
      <c r="J623" s="24">
        <v>62041100</v>
      </c>
      <c r="K623" s="24" t="s">
        <v>272</v>
      </c>
      <c r="L623" s="24" t="s">
        <v>251</v>
      </c>
      <c r="M623" s="24" t="s">
        <v>47</v>
      </c>
      <c r="N623" s="75">
        <v>0.12</v>
      </c>
      <c r="O623" s="24">
        <v>2099</v>
      </c>
      <c r="P623" s="24">
        <v>1260</v>
      </c>
      <c r="Q623" s="59">
        <f t="shared" si="20"/>
        <v>756</v>
      </c>
      <c r="R623" s="59">
        <f t="shared" si="21"/>
        <v>756</v>
      </c>
      <c r="S623" s="24">
        <v>5</v>
      </c>
    </row>
    <row r="624" spans="1:19" s="22" customFormat="1" x14ac:dyDescent="0.25">
      <c r="A624" s="25"/>
      <c r="B624" s="25">
        <v>10001584</v>
      </c>
      <c r="C624" s="24" t="s">
        <v>373</v>
      </c>
      <c r="D624" s="24" t="s">
        <v>267</v>
      </c>
      <c r="E624" s="24" t="s">
        <v>372</v>
      </c>
      <c r="F624" s="25" t="str">
        <f t="shared" si="22"/>
        <v>BFF SET MRP-2099</v>
      </c>
      <c r="G624" s="24" t="s">
        <v>44</v>
      </c>
      <c r="H624" s="25">
        <v>22</v>
      </c>
      <c r="I624" s="24" t="str">
        <f>C624&amp;"/"&amp;E624&amp;"/"&amp;H624&amp;""</f>
        <v>BFF/SET/22</v>
      </c>
      <c r="J624" s="24">
        <v>62041100</v>
      </c>
      <c r="K624" s="24" t="s">
        <v>272</v>
      </c>
      <c r="L624" s="24" t="s">
        <v>251</v>
      </c>
      <c r="M624" s="24" t="s">
        <v>47</v>
      </c>
      <c r="N624" s="75">
        <v>0.12</v>
      </c>
      <c r="O624" s="24">
        <v>2099</v>
      </c>
      <c r="P624" s="24">
        <v>1260</v>
      </c>
      <c r="Q624" s="59">
        <f t="shared" si="20"/>
        <v>756</v>
      </c>
      <c r="R624" s="59">
        <f t="shared" si="21"/>
        <v>756</v>
      </c>
      <c r="S624" s="24">
        <v>5</v>
      </c>
    </row>
    <row r="625" spans="1:19" s="22" customFormat="1" x14ac:dyDescent="0.25">
      <c r="A625" s="25"/>
      <c r="B625" s="25">
        <v>10001585</v>
      </c>
      <c r="C625" s="24" t="s">
        <v>373</v>
      </c>
      <c r="D625" s="24" t="s">
        <v>267</v>
      </c>
      <c r="E625" s="24" t="s">
        <v>372</v>
      </c>
      <c r="F625" s="25" t="str">
        <f t="shared" si="22"/>
        <v>BFF SET MRP-2099</v>
      </c>
      <c r="G625" s="24" t="s">
        <v>44</v>
      </c>
      <c r="H625" s="25">
        <v>24</v>
      </c>
      <c r="I625" s="24" t="str">
        <f>C625&amp;"/"&amp;E625&amp;"/"&amp;H625&amp;""</f>
        <v>BFF/SET/24</v>
      </c>
      <c r="J625" s="24">
        <v>62041100</v>
      </c>
      <c r="K625" s="24" t="s">
        <v>272</v>
      </c>
      <c r="L625" s="24" t="s">
        <v>251</v>
      </c>
      <c r="M625" s="24" t="s">
        <v>47</v>
      </c>
      <c r="N625" s="75">
        <v>0.12</v>
      </c>
      <c r="O625" s="24">
        <v>2099</v>
      </c>
      <c r="P625" s="24">
        <v>1260</v>
      </c>
      <c r="Q625" s="59">
        <f t="shared" si="20"/>
        <v>756</v>
      </c>
      <c r="R625" s="59">
        <f t="shared" si="21"/>
        <v>756</v>
      </c>
      <c r="S625" s="24">
        <v>5</v>
      </c>
    </row>
    <row r="626" spans="1:19" s="22" customFormat="1" x14ac:dyDescent="0.25">
      <c r="A626" s="25"/>
      <c r="B626" s="25">
        <v>10001586</v>
      </c>
      <c r="C626" s="24" t="s">
        <v>373</v>
      </c>
      <c r="D626" s="24" t="s">
        <v>267</v>
      </c>
      <c r="E626" s="24" t="s">
        <v>372</v>
      </c>
      <c r="F626" s="25" t="str">
        <f t="shared" si="22"/>
        <v>BFF SET MRP-2199</v>
      </c>
      <c r="G626" s="24" t="s">
        <v>44</v>
      </c>
      <c r="H626" s="25">
        <v>16</v>
      </c>
      <c r="I626" s="24" t="str">
        <f>C626&amp;"/"&amp;E626&amp;"/"&amp;H626&amp;""</f>
        <v>BFF/SET/16</v>
      </c>
      <c r="J626" s="24">
        <v>62041100</v>
      </c>
      <c r="K626" s="24" t="s">
        <v>272</v>
      </c>
      <c r="L626" s="24" t="s">
        <v>251</v>
      </c>
      <c r="M626" s="24" t="s">
        <v>47</v>
      </c>
      <c r="N626" s="75">
        <v>0.12</v>
      </c>
      <c r="O626" s="24">
        <v>2199</v>
      </c>
      <c r="P626" s="24">
        <v>1175</v>
      </c>
      <c r="Q626" s="59">
        <f t="shared" si="20"/>
        <v>705</v>
      </c>
      <c r="R626" s="59">
        <f t="shared" si="21"/>
        <v>705</v>
      </c>
      <c r="S626" s="24">
        <v>2</v>
      </c>
    </row>
    <row r="627" spans="1:19" s="22" customFormat="1" x14ac:dyDescent="0.25">
      <c r="A627" s="25"/>
      <c r="B627" s="25">
        <v>10001587</v>
      </c>
      <c r="C627" s="24" t="s">
        <v>373</v>
      </c>
      <c r="D627" s="24" t="s">
        <v>267</v>
      </c>
      <c r="E627" s="24" t="s">
        <v>372</v>
      </c>
      <c r="F627" s="25" t="str">
        <f t="shared" si="22"/>
        <v>BFF SET MRP-2199</v>
      </c>
      <c r="G627" s="24" t="s">
        <v>44</v>
      </c>
      <c r="H627" s="25">
        <v>18</v>
      </c>
      <c r="I627" s="24" t="str">
        <f>C627&amp;"/"&amp;E627&amp;"/"&amp;H627&amp;""</f>
        <v>BFF/SET/18</v>
      </c>
      <c r="J627" s="24">
        <v>62041100</v>
      </c>
      <c r="K627" s="24" t="s">
        <v>272</v>
      </c>
      <c r="L627" s="24" t="s">
        <v>251</v>
      </c>
      <c r="M627" s="24" t="s">
        <v>47</v>
      </c>
      <c r="N627" s="75">
        <v>0.12</v>
      </c>
      <c r="O627" s="24">
        <v>2199</v>
      </c>
      <c r="P627" s="24">
        <v>1175</v>
      </c>
      <c r="Q627" s="59">
        <f t="shared" si="20"/>
        <v>705</v>
      </c>
      <c r="R627" s="59">
        <f t="shared" si="21"/>
        <v>705</v>
      </c>
      <c r="S627" s="24">
        <v>2</v>
      </c>
    </row>
    <row r="628" spans="1:19" s="22" customFormat="1" x14ac:dyDescent="0.25">
      <c r="A628" s="25"/>
      <c r="B628" s="25">
        <v>10001588</v>
      </c>
      <c r="C628" s="24" t="s">
        <v>373</v>
      </c>
      <c r="D628" s="24" t="s">
        <v>267</v>
      </c>
      <c r="E628" s="24" t="s">
        <v>372</v>
      </c>
      <c r="F628" s="25" t="str">
        <f t="shared" si="22"/>
        <v>BFF SET MRP-2199</v>
      </c>
      <c r="G628" s="24" t="s">
        <v>44</v>
      </c>
      <c r="H628" s="25">
        <v>20</v>
      </c>
      <c r="I628" s="24" t="str">
        <f>C628&amp;"/"&amp;E628&amp;"/"&amp;H628&amp;""</f>
        <v>BFF/SET/20</v>
      </c>
      <c r="J628" s="24">
        <v>62041100</v>
      </c>
      <c r="K628" s="24" t="s">
        <v>272</v>
      </c>
      <c r="L628" s="24" t="s">
        <v>251</v>
      </c>
      <c r="M628" s="24" t="s">
        <v>47</v>
      </c>
      <c r="N628" s="75">
        <v>0.12</v>
      </c>
      <c r="O628" s="24">
        <v>2199</v>
      </c>
      <c r="P628" s="24">
        <v>1175</v>
      </c>
      <c r="Q628" s="59">
        <f t="shared" si="20"/>
        <v>705</v>
      </c>
      <c r="R628" s="59">
        <f t="shared" si="21"/>
        <v>705</v>
      </c>
      <c r="S628" s="24">
        <v>2</v>
      </c>
    </row>
    <row r="629" spans="1:19" s="22" customFormat="1" x14ac:dyDescent="0.25">
      <c r="A629" s="25"/>
      <c r="B629" s="25">
        <v>10001589</v>
      </c>
      <c r="C629" s="24" t="s">
        <v>373</v>
      </c>
      <c r="D629" s="24" t="s">
        <v>267</v>
      </c>
      <c r="E629" s="24" t="s">
        <v>372</v>
      </c>
      <c r="F629" s="25" t="str">
        <f t="shared" si="22"/>
        <v>BFF SET MRP-2199</v>
      </c>
      <c r="G629" s="24" t="s">
        <v>44</v>
      </c>
      <c r="H629" s="25">
        <v>22</v>
      </c>
      <c r="I629" s="24" t="str">
        <f>C629&amp;"/"&amp;E629&amp;"/"&amp;H629&amp;""</f>
        <v>BFF/SET/22</v>
      </c>
      <c r="J629" s="24">
        <v>62041100</v>
      </c>
      <c r="K629" s="24" t="s">
        <v>272</v>
      </c>
      <c r="L629" s="24" t="s">
        <v>251</v>
      </c>
      <c r="M629" s="24" t="s">
        <v>47</v>
      </c>
      <c r="N629" s="75">
        <v>0.12</v>
      </c>
      <c r="O629" s="24">
        <v>2199</v>
      </c>
      <c r="P629" s="24">
        <v>1175</v>
      </c>
      <c r="Q629" s="59">
        <f t="shared" si="20"/>
        <v>705</v>
      </c>
      <c r="R629" s="59">
        <f t="shared" si="21"/>
        <v>705</v>
      </c>
      <c r="S629" s="24">
        <v>2</v>
      </c>
    </row>
    <row r="630" spans="1:19" s="22" customFormat="1" x14ac:dyDescent="0.25">
      <c r="A630" s="25"/>
      <c r="B630" s="25">
        <v>10001590</v>
      </c>
      <c r="C630" s="24" t="s">
        <v>373</v>
      </c>
      <c r="D630" s="24" t="s">
        <v>267</v>
      </c>
      <c r="E630" s="24" t="s">
        <v>372</v>
      </c>
      <c r="F630" s="25" t="str">
        <f t="shared" si="22"/>
        <v>BFF SET MRP-2199</v>
      </c>
      <c r="G630" s="24" t="s">
        <v>44</v>
      </c>
      <c r="H630" s="25">
        <v>24</v>
      </c>
      <c r="I630" s="24" t="str">
        <f>C630&amp;"/"&amp;E630&amp;"/"&amp;H630&amp;""</f>
        <v>BFF/SET/24</v>
      </c>
      <c r="J630" s="24">
        <v>62041100</v>
      </c>
      <c r="K630" s="24" t="s">
        <v>272</v>
      </c>
      <c r="L630" s="24" t="s">
        <v>251</v>
      </c>
      <c r="M630" s="24" t="s">
        <v>47</v>
      </c>
      <c r="N630" s="75">
        <v>0.12</v>
      </c>
      <c r="O630" s="24">
        <v>2199</v>
      </c>
      <c r="P630" s="24">
        <v>1175</v>
      </c>
      <c r="Q630" s="59">
        <f t="shared" si="20"/>
        <v>705</v>
      </c>
      <c r="R630" s="59">
        <f t="shared" si="21"/>
        <v>705</v>
      </c>
      <c r="S630" s="24">
        <v>2</v>
      </c>
    </row>
    <row r="631" spans="1:19" s="22" customFormat="1" x14ac:dyDescent="0.25">
      <c r="A631" s="25"/>
      <c r="B631" s="25">
        <v>10001591</v>
      </c>
      <c r="C631" s="24" t="s">
        <v>373</v>
      </c>
      <c r="D631" s="24" t="s">
        <v>267</v>
      </c>
      <c r="E631" s="24" t="s">
        <v>372</v>
      </c>
      <c r="F631" s="25" t="str">
        <f t="shared" si="22"/>
        <v>BFF SET MRP-2499</v>
      </c>
      <c r="G631" s="24" t="s">
        <v>44</v>
      </c>
      <c r="H631" s="25">
        <v>16</v>
      </c>
      <c r="I631" s="24" t="str">
        <f>C631&amp;"/"&amp;E631&amp;"/"&amp;H631&amp;""</f>
        <v>BFF/SET/16</v>
      </c>
      <c r="J631" s="24">
        <v>62041100</v>
      </c>
      <c r="K631" s="24" t="s">
        <v>272</v>
      </c>
      <c r="L631" s="24" t="s">
        <v>251</v>
      </c>
      <c r="M631" s="24" t="s">
        <v>47</v>
      </c>
      <c r="N631" s="75">
        <v>0.12</v>
      </c>
      <c r="O631" s="24">
        <v>2499</v>
      </c>
      <c r="P631" s="24">
        <v>1340</v>
      </c>
      <c r="Q631" s="59">
        <f t="shared" si="20"/>
        <v>804</v>
      </c>
      <c r="R631" s="59">
        <f t="shared" si="21"/>
        <v>804</v>
      </c>
      <c r="S631" s="24">
        <v>2</v>
      </c>
    </row>
    <row r="632" spans="1:19" s="22" customFormat="1" x14ac:dyDescent="0.25">
      <c r="A632" s="25"/>
      <c r="B632" s="25">
        <v>10001592</v>
      </c>
      <c r="C632" s="24" t="s">
        <v>373</v>
      </c>
      <c r="D632" s="24" t="s">
        <v>267</v>
      </c>
      <c r="E632" s="24" t="s">
        <v>372</v>
      </c>
      <c r="F632" s="25" t="str">
        <f t="shared" si="22"/>
        <v>BFF SET MRP-2499</v>
      </c>
      <c r="G632" s="24" t="s">
        <v>44</v>
      </c>
      <c r="H632" s="25">
        <v>18</v>
      </c>
      <c r="I632" s="24" t="str">
        <f>C632&amp;"/"&amp;E632&amp;"/"&amp;H632&amp;""</f>
        <v>BFF/SET/18</v>
      </c>
      <c r="J632" s="24">
        <v>62041100</v>
      </c>
      <c r="K632" s="24" t="s">
        <v>272</v>
      </c>
      <c r="L632" s="24" t="s">
        <v>251</v>
      </c>
      <c r="M632" s="24" t="s">
        <v>47</v>
      </c>
      <c r="N632" s="75">
        <v>0.12</v>
      </c>
      <c r="O632" s="24">
        <v>2499</v>
      </c>
      <c r="P632" s="24">
        <v>1340</v>
      </c>
      <c r="Q632" s="59">
        <f t="shared" si="20"/>
        <v>804</v>
      </c>
      <c r="R632" s="59">
        <f t="shared" si="21"/>
        <v>804</v>
      </c>
      <c r="S632" s="24">
        <v>2</v>
      </c>
    </row>
    <row r="633" spans="1:19" s="22" customFormat="1" x14ac:dyDescent="0.25">
      <c r="A633" s="25"/>
      <c r="B633" s="25">
        <v>10001593</v>
      </c>
      <c r="C633" s="24" t="s">
        <v>373</v>
      </c>
      <c r="D633" s="24" t="s">
        <v>267</v>
      </c>
      <c r="E633" s="24" t="s">
        <v>372</v>
      </c>
      <c r="F633" s="25" t="str">
        <f t="shared" si="22"/>
        <v>BFF SET MRP-2499</v>
      </c>
      <c r="G633" s="24" t="s">
        <v>44</v>
      </c>
      <c r="H633" s="25">
        <v>20</v>
      </c>
      <c r="I633" s="24" t="str">
        <f>C633&amp;"/"&amp;E633&amp;"/"&amp;H633&amp;""</f>
        <v>BFF/SET/20</v>
      </c>
      <c r="J633" s="24">
        <v>62041100</v>
      </c>
      <c r="K633" s="24" t="s">
        <v>272</v>
      </c>
      <c r="L633" s="24" t="s">
        <v>251</v>
      </c>
      <c r="M633" s="24" t="s">
        <v>47</v>
      </c>
      <c r="N633" s="75">
        <v>0.12</v>
      </c>
      <c r="O633" s="24">
        <v>2499</v>
      </c>
      <c r="P633" s="24">
        <v>1340</v>
      </c>
      <c r="Q633" s="59">
        <f t="shared" si="20"/>
        <v>804</v>
      </c>
      <c r="R633" s="59">
        <f t="shared" si="21"/>
        <v>804</v>
      </c>
      <c r="S633" s="24">
        <v>2</v>
      </c>
    </row>
    <row r="634" spans="1:19" s="22" customFormat="1" x14ac:dyDescent="0.25">
      <c r="A634" s="25"/>
      <c r="B634" s="25">
        <v>10001594</v>
      </c>
      <c r="C634" s="24" t="s">
        <v>373</v>
      </c>
      <c r="D634" s="24" t="s">
        <v>267</v>
      </c>
      <c r="E634" s="24" t="s">
        <v>372</v>
      </c>
      <c r="F634" s="25" t="str">
        <f t="shared" si="22"/>
        <v>BFF SET MRP-2499</v>
      </c>
      <c r="G634" s="24" t="s">
        <v>44</v>
      </c>
      <c r="H634" s="25">
        <v>22</v>
      </c>
      <c r="I634" s="24" t="str">
        <f>C634&amp;"/"&amp;E634&amp;"/"&amp;H634&amp;""</f>
        <v>BFF/SET/22</v>
      </c>
      <c r="J634" s="24">
        <v>62041100</v>
      </c>
      <c r="K634" s="24" t="s">
        <v>272</v>
      </c>
      <c r="L634" s="24" t="s">
        <v>251</v>
      </c>
      <c r="M634" s="24" t="s">
        <v>47</v>
      </c>
      <c r="N634" s="75">
        <v>0.12</v>
      </c>
      <c r="O634" s="24">
        <v>2499</v>
      </c>
      <c r="P634" s="24">
        <v>1340</v>
      </c>
      <c r="Q634" s="59">
        <f t="shared" si="20"/>
        <v>804</v>
      </c>
      <c r="R634" s="59">
        <f t="shared" si="21"/>
        <v>804</v>
      </c>
      <c r="S634" s="24">
        <v>2</v>
      </c>
    </row>
    <row r="635" spans="1:19" s="22" customFormat="1" x14ac:dyDescent="0.25">
      <c r="A635" s="25"/>
      <c r="B635" s="25">
        <v>10001595</v>
      </c>
      <c r="C635" s="24" t="s">
        <v>373</v>
      </c>
      <c r="D635" s="24" t="s">
        <v>267</v>
      </c>
      <c r="E635" s="24" t="s">
        <v>372</v>
      </c>
      <c r="F635" s="25" t="str">
        <f t="shared" si="22"/>
        <v>BFF SET MRP-2499</v>
      </c>
      <c r="G635" s="24" t="s">
        <v>44</v>
      </c>
      <c r="H635" s="25">
        <v>24</v>
      </c>
      <c r="I635" s="24" t="str">
        <f>C635&amp;"/"&amp;E635&amp;"/"&amp;H635&amp;""</f>
        <v>BFF/SET/24</v>
      </c>
      <c r="J635" s="24">
        <v>62041100</v>
      </c>
      <c r="K635" s="24" t="s">
        <v>272</v>
      </c>
      <c r="L635" s="24" t="s">
        <v>251</v>
      </c>
      <c r="M635" s="24" t="s">
        <v>47</v>
      </c>
      <c r="N635" s="75">
        <v>0.12</v>
      </c>
      <c r="O635" s="24">
        <v>2499</v>
      </c>
      <c r="P635" s="24">
        <v>1340</v>
      </c>
      <c r="Q635" s="59">
        <f t="shared" si="20"/>
        <v>804</v>
      </c>
      <c r="R635" s="59">
        <f t="shared" si="21"/>
        <v>804</v>
      </c>
      <c r="S635" s="24">
        <v>2</v>
      </c>
    </row>
    <row r="636" spans="1:19" s="22" customFormat="1" x14ac:dyDescent="0.25">
      <c r="A636" s="25"/>
      <c r="B636" s="25">
        <v>10001596</v>
      </c>
      <c r="C636" s="24" t="s">
        <v>373</v>
      </c>
      <c r="D636" s="24" t="s">
        <v>267</v>
      </c>
      <c r="E636" s="24" t="s">
        <v>372</v>
      </c>
      <c r="F636" s="25" t="str">
        <f t="shared" si="22"/>
        <v>BFF SET MRP-2699</v>
      </c>
      <c r="G636" s="24" t="s">
        <v>44</v>
      </c>
      <c r="H636" s="25">
        <v>16</v>
      </c>
      <c r="I636" s="24" t="str">
        <f>C636&amp;"/"&amp;E636&amp;"/"&amp;H636&amp;""</f>
        <v>BFF/SET/16</v>
      </c>
      <c r="J636" s="24">
        <v>62041100</v>
      </c>
      <c r="K636" s="24" t="s">
        <v>272</v>
      </c>
      <c r="L636" s="24" t="s">
        <v>251</v>
      </c>
      <c r="M636" s="24" t="s">
        <v>47</v>
      </c>
      <c r="N636" s="75">
        <v>0.12</v>
      </c>
      <c r="O636" s="24">
        <v>2699</v>
      </c>
      <c r="P636" s="24">
        <v>1405</v>
      </c>
      <c r="Q636" s="59">
        <f t="shared" si="20"/>
        <v>843</v>
      </c>
      <c r="R636" s="59">
        <f t="shared" si="21"/>
        <v>843</v>
      </c>
      <c r="S636" s="24">
        <v>1</v>
      </c>
    </row>
    <row r="637" spans="1:19" s="22" customFormat="1" x14ac:dyDescent="0.25">
      <c r="A637" s="25"/>
      <c r="B637" s="25">
        <v>10001597</v>
      </c>
      <c r="C637" s="24" t="s">
        <v>373</v>
      </c>
      <c r="D637" s="24" t="s">
        <v>267</v>
      </c>
      <c r="E637" s="24" t="s">
        <v>372</v>
      </c>
      <c r="F637" s="25" t="str">
        <f t="shared" si="22"/>
        <v>BFF SET MRP-2699</v>
      </c>
      <c r="G637" s="24" t="s">
        <v>44</v>
      </c>
      <c r="H637" s="25">
        <v>18</v>
      </c>
      <c r="I637" s="24" t="str">
        <f>C637&amp;"/"&amp;E637&amp;"/"&amp;H637&amp;""</f>
        <v>BFF/SET/18</v>
      </c>
      <c r="J637" s="24">
        <v>62041100</v>
      </c>
      <c r="K637" s="24" t="s">
        <v>272</v>
      </c>
      <c r="L637" s="24" t="s">
        <v>251</v>
      </c>
      <c r="M637" s="24" t="s">
        <v>47</v>
      </c>
      <c r="N637" s="75">
        <v>0.12</v>
      </c>
      <c r="O637" s="24">
        <v>2699</v>
      </c>
      <c r="P637" s="24">
        <v>1405</v>
      </c>
      <c r="Q637" s="59">
        <f t="shared" si="20"/>
        <v>843</v>
      </c>
      <c r="R637" s="59">
        <f t="shared" si="21"/>
        <v>843</v>
      </c>
      <c r="S637" s="24">
        <v>1</v>
      </c>
    </row>
    <row r="638" spans="1:19" s="22" customFormat="1" x14ac:dyDescent="0.25">
      <c r="A638" s="25"/>
      <c r="B638" s="25">
        <v>10001598</v>
      </c>
      <c r="C638" s="24" t="s">
        <v>373</v>
      </c>
      <c r="D638" s="24" t="s">
        <v>267</v>
      </c>
      <c r="E638" s="24" t="s">
        <v>372</v>
      </c>
      <c r="F638" s="25" t="str">
        <f t="shared" si="22"/>
        <v>BFF SET MRP-2699</v>
      </c>
      <c r="G638" s="24" t="s">
        <v>44</v>
      </c>
      <c r="H638" s="25">
        <v>20</v>
      </c>
      <c r="I638" s="24" t="str">
        <f>C638&amp;"/"&amp;E638&amp;"/"&amp;H638&amp;""</f>
        <v>BFF/SET/20</v>
      </c>
      <c r="J638" s="24">
        <v>62041100</v>
      </c>
      <c r="K638" s="24" t="s">
        <v>272</v>
      </c>
      <c r="L638" s="24" t="s">
        <v>251</v>
      </c>
      <c r="M638" s="24" t="s">
        <v>47</v>
      </c>
      <c r="N638" s="75">
        <v>0.12</v>
      </c>
      <c r="O638" s="24">
        <v>2699</v>
      </c>
      <c r="P638" s="24">
        <v>1405</v>
      </c>
      <c r="Q638" s="59">
        <f t="shared" si="20"/>
        <v>843</v>
      </c>
      <c r="R638" s="59">
        <f t="shared" si="21"/>
        <v>843</v>
      </c>
      <c r="S638" s="24">
        <v>1</v>
      </c>
    </row>
    <row r="639" spans="1:19" s="22" customFormat="1" x14ac:dyDescent="0.25">
      <c r="A639" s="25"/>
      <c r="B639" s="25">
        <v>10001599</v>
      </c>
      <c r="C639" s="24" t="s">
        <v>373</v>
      </c>
      <c r="D639" s="24" t="s">
        <v>267</v>
      </c>
      <c r="E639" s="24" t="s">
        <v>372</v>
      </c>
      <c r="F639" s="25" t="str">
        <f t="shared" si="22"/>
        <v>BFF SET MRP-2699</v>
      </c>
      <c r="G639" s="24" t="s">
        <v>44</v>
      </c>
      <c r="H639" s="25">
        <v>22</v>
      </c>
      <c r="I639" s="24" t="str">
        <f>C639&amp;"/"&amp;E639&amp;"/"&amp;H639&amp;""</f>
        <v>BFF/SET/22</v>
      </c>
      <c r="J639" s="24">
        <v>62041100</v>
      </c>
      <c r="K639" s="24" t="s">
        <v>272</v>
      </c>
      <c r="L639" s="24" t="s">
        <v>251</v>
      </c>
      <c r="M639" s="24" t="s">
        <v>47</v>
      </c>
      <c r="N639" s="75">
        <v>0.12</v>
      </c>
      <c r="O639" s="24">
        <v>2699</v>
      </c>
      <c r="P639" s="24">
        <v>1405</v>
      </c>
      <c r="Q639" s="59">
        <f t="shared" si="20"/>
        <v>843</v>
      </c>
      <c r="R639" s="59">
        <f t="shared" si="21"/>
        <v>843</v>
      </c>
      <c r="S639" s="24">
        <v>1</v>
      </c>
    </row>
    <row r="640" spans="1:19" s="22" customFormat="1" x14ac:dyDescent="0.25">
      <c r="A640" s="25"/>
      <c r="B640" s="25">
        <v>10001600</v>
      </c>
      <c r="C640" s="24" t="s">
        <v>373</v>
      </c>
      <c r="D640" s="24" t="s">
        <v>267</v>
      </c>
      <c r="E640" s="24" t="s">
        <v>372</v>
      </c>
      <c r="F640" s="25" t="str">
        <f t="shared" si="22"/>
        <v>BFF SET MRP-2699</v>
      </c>
      <c r="G640" s="24" t="s">
        <v>44</v>
      </c>
      <c r="H640" s="25">
        <v>24</v>
      </c>
      <c r="I640" s="24" t="str">
        <f>C640&amp;"/"&amp;E640&amp;"/"&amp;H640&amp;""</f>
        <v>BFF/SET/24</v>
      </c>
      <c r="J640" s="24">
        <v>62041100</v>
      </c>
      <c r="K640" s="24" t="s">
        <v>272</v>
      </c>
      <c r="L640" s="24" t="s">
        <v>251</v>
      </c>
      <c r="M640" s="24" t="s">
        <v>47</v>
      </c>
      <c r="N640" s="75">
        <v>0.12</v>
      </c>
      <c r="O640" s="24">
        <v>2699</v>
      </c>
      <c r="P640" s="24">
        <v>1405</v>
      </c>
      <c r="Q640" s="59">
        <f t="shared" si="20"/>
        <v>843</v>
      </c>
      <c r="R640" s="59">
        <f t="shared" si="21"/>
        <v>843</v>
      </c>
      <c r="S640" s="24">
        <v>1</v>
      </c>
    </row>
    <row r="641" spans="1:19" s="22" customFormat="1" x14ac:dyDescent="0.25">
      <c r="A641" s="20"/>
      <c r="B641" s="54"/>
      <c r="C641" s="55"/>
      <c r="D641" s="55"/>
      <c r="E641" s="55"/>
      <c r="F641" s="41"/>
      <c r="G641" s="55"/>
      <c r="H641" s="56"/>
      <c r="I641" s="55"/>
      <c r="J641" s="55"/>
      <c r="K641" s="55"/>
      <c r="L641" s="55"/>
      <c r="M641" s="55"/>
      <c r="N641" s="84"/>
      <c r="O641" s="57"/>
      <c r="P641" s="57"/>
      <c r="Q641" s="98"/>
      <c r="R641" s="98"/>
      <c r="S641" s="57"/>
    </row>
    <row r="642" spans="1:19" s="22" customFormat="1" x14ac:dyDescent="0.25">
      <c r="A642" s="25"/>
      <c r="B642" s="25">
        <v>10001601</v>
      </c>
      <c r="C642" s="24" t="s">
        <v>377</v>
      </c>
      <c r="D642" s="24" t="s">
        <v>267</v>
      </c>
      <c r="E642" s="24" t="s">
        <v>379</v>
      </c>
      <c r="F642" s="25" t="str">
        <f>"CUCUFUN LOWER MRP-"&amp;O642</f>
        <v>CUCUFUN LOWER MRP-699</v>
      </c>
      <c r="G642" s="24" t="s">
        <v>43</v>
      </c>
      <c r="H642" s="25">
        <v>50</v>
      </c>
      <c r="I642" s="24" t="str">
        <f>C642&amp;"/"&amp;E642&amp;"/"&amp;H642&amp;""</f>
        <v>CUCUFUN/LOWER /50</v>
      </c>
      <c r="J642" s="24">
        <v>62041100</v>
      </c>
      <c r="K642" s="24" t="s">
        <v>272</v>
      </c>
      <c r="L642" s="24" t="s">
        <v>251</v>
      </c>
      <c r="M642" s="24" t="s">
        <v>47</v>
      </c>
      <c r="N642" s="75">
        <v>0.05</v>
      </c>
      <c r="O642" s="24">
        <v>699</v>
      </c>
      <c r="P642" s="24">
        <v>699</v>
      </c>
      <c r="Q642" s="59">
        <v>222</v>
      </c>
      <c r="R642" s="59">
        <v>222</v>
      </c>
      <c r="S642" s="24">
        <v>6</v>
      </c>
    </row>
    <row r="643" spans="1:19" s="22" customFormat="1" x14ac:dyDescent="0.25">
      <c r="A643" s="34" t="s">
        <v>10</v>
      </c>
      <c r="B643" s="25">
        <v>10001602</v>
      </c>
      <c r="C643" s="24" t="s">
        <v>377</v>
      </c>
      <c r="D643" s="24" t="s">
        <v>267</v>
      </c>
      <c r="E643" s="24" t="s">
        <v>379</v>
      </c>
      <c r="F643" s="25" t="str">
        <f t="shared" ref="F643:F658" si="23">"CUCUFUN LOWER MRP-"&amp;O643</f>
        <v>CUCUFUN LOWER MRP-699</v>
      </c>
      <c r="G643" s="24" t="s">
        <v>43</v>
      </c>
      <c r="H643" s="25">
        <v>55</v>
      </c>
      <c r="I643" s="24" t="str">
        <f>C643&amp;"/"&amp;E643&amp;"/"&amp;H643&amp;""</f>
        <v>CUCUFUN/LOWER /55</v>
      </c>
      <c r="J643" s="24">
        <v>62041100</v>
      </c>
      <c r="K643" s="24" t="s">
        <v>272</v>
      </c>
      <c r="L643" s="24" t="s">
        <v>251</v>
      </c>
      <c r="M643" s="24" t="s">
        <v>47</v>
      </c>
      <c r="N643" s="75">
        <v>0.05</v>
      </c>
      <c r="O643" s="24">
        <v>699</v>
      </c>
      <c r="P643" s="24">
        <v>699</v>
      </c>
      <c r="Q643" s="59">
        <v>222</v>
      </c>
      <c r="R643" s="59">
        <v>222</v>
      </c>
      <c r="S643" s="24">
        <v>6</v>
      </c>
    </row>
    <row r="644" spans="1:19" s="22" customFormat="1" x14ac:dyDescent="0.25">
      <c r="A644" s="34" t="s">
        <v>95</v>
      </c>
      <c r="B644" s="25">
        <v>10001603</v>
      </c>
      <c r="C644" s="24" t="s">
        <v>377</v>
      </c>
      <c r="D644" s="24" t="s">
        <v>267</v>
      </c>
      <c r="E644" s="24" t="s">
        <v>379</v>
      </c>
      <c r="F644" s="25" t="str">
        <f t="shared" si="23"/>
        <v>CUCUFUN LOWER MRP-699</v>
      </c>
      <c r="G644" s="24" t="s">
        <v>43</v>
      </c>
      <c r="H644" s="25">
        <v>60</v>
      </c>
      <c r="I644" s="24" t="str">
        <f>C644&amp;"/"&amp;E644&amp;"/"&amp;H644&amp;""</f>
        <v>CUCUFUN/LOWER /60</v>
      </c>
      <c r="J644" s="24">
        <v>62041100</v>
      </c>
      <c r="K644" s="24" t="s">
        <v>272</v>
      </c>
      <c r="L644" s="24" t="s">
        <v>251</v>
      </c>
      <c r="M644" s="24" t="s">
        <v>47</v>
      </c>
      <c r="N644" s="75">
        <v>0.05</v>
      </c>
      <c r="O644" s="24">
        <v>699</v>
      </c>
      <c r="P644" s="24">
        <v>699</v>
      </c>
      <c r="Q644" s="59">
        <v>222</v>
      </c>
      <c r="R644" s="59">
        <v>222</v>
      </c>
      <c r="S644" s="24">
        <v>6</v>
      </c>
    </row>
    <row r="645" spans="1:19" s="22" customFormat="1" x14ac:dyDescent="0.25">
      <c r="A645" s="20"/>
      <c r="B645" s="25">
        <v>10001604</v>
      </c>
      <c r="C645" s="24" t="s">
        <v>377</v>
      </c>
      <c r="D645" s="24" t="s">
        <v>267</v>
      </c>
      <c r="E645" s="24" t="s">
        <v>379</v>
      </c>
      <c r="F645" s="25" t="str">
        <f t="shared" si="23"/>
        <v>CUCUFUN LOWER MRP-699</v>
      </c>
      <c r="G645" s="24" t="s">
        <v>43</v>
      </c>
      <c r="H645" s="25">
        <v>65</v>
      </c>
      <c r="I645" s="24" t="str">
        <f>C645&amp;"/"&amp;E645&amp;"/"&amp;H645&amp;""</f>
        <v>CUCUFUN/LOWER /65</v>
      </c>
      <c r="J645" s="24">
        <v>62041100</v>
      </c>
      <c r="K645" s="24" t="s">
        <v>272</v>
      </c>
      <c r="L645" s="24" t="s">
        <v>251</v>
      </c>
      <c r="M645" s="24" t="s">
        <v>47</v>
      </c>
      <c r="N645" s="75">
        <v>0.05</v>
      </c>
      <c r="O645" s="24">
        <v>699</v>
      </c>
      <c r="P645" s="24">
        <v>699</v>
      </c>
      <c r="Q645" s="59">
        <v>222</v>
      </c>
      <c r="R645" s="59">
        <v>222</v>
      </c>
      <c r="S645" s="24">
        <v>6</v>
      </c>
    </row>
    <row r="646" spans="1:19" s="22" customFormat="1" x14ac:dyDescent="0.25">
      <c r="A646" s="20" t="s">
        <v>257</v>
      </c>
      <c r="B646" s="25">
        <v>10001605</v>
      </c>
      <c r="C646" s="24" t="s">
        <v>377</v>
      </c>
      <c r="D646" s="24" t="s">
        <v>267</v>
      </c>
      <c r="E646" s="24" t="s">
        <v>379</v>
      </c>
      <c r="F646" s="25" t="str">
        <f t="shared" si="23"/>
        <v>CUCUFUN LOWER MRP-699</v>
      </c>
      <c r="G646" s="24" t="s">
        <v>43</v>
      </c>
      <c r="H646" s="25">
        <v>70</v>
      </c>
      <c r="I646" s="24" t="str">
        <f>C646&amp;"/"&amp;E646&amp;"/"&amp;H646&amp;""</f>
        <v>CUCUFUN/LOWER /70</v>
      </c>
      <c r="J646" s="24">
        <v>62041100</v>
      </c>
      <c r="K646" s="24" t="s">
        <v>272</v>
      </c>
      <c r="L646" s="24" t="s">
        <v>251</v>
      </c>
      <c r="M646" s="24" t="s">
        <v>47</v>
      </c>
      <c r="N646" s="75">
        <v>0.05</v>
      </c>
      <c r="O646" s="24">
        <v>699</v>
      </c>
      <c r="P646" s="24">
        <v>699</v>
      </c>
      <c r="Q646" s="59">
        <v>222</v>
      </c>
      <c r="R646" s="59">
        <v>222</v>
      </c>
      <c r="S646" s="24">
        <v>6</v>
      </c>
    </row>
    <row r="647" spans="1:19" s="22" customFormat="1" x14ac:dyDescent="0.25">
      <c r="A647" s="20" t="s">
        <v>387</v>
      </c>
      <c r="B647" s="25">
        <v>10001606</v>
      </c>
      <c r="C647" s="24" t="s">
        <v>377</v>
      </c>
      <c r="D647" s="24" t="s">
        <v>267</v>
      </c>
      <c r="E647" s="24" t="s">
        <v>379</v>
      </c>
      <c r="F647" s="25" t="str">
        <f t="shared" si="23"/>
        <v>CUCUFUN LOWER MRP-699</v>
      </c>
      <c r="G647" s="24" t="s">
        <v>43</v>
      </c>
      <c r="H647" s="25">
        <v>75</v>
      </c>
      <c r="I647" s="24" t="str">
        <f>C647&amp;"/"&amp;E647&amp;"/"&amp;H647&amp;""</f>
        <v>CUCUFUN/LOWER /75</v>
      </c>
      <c r="J647" s="24">
        <v>62041100</v>
      </c>
      <c r="K647" s="24" t="s">
        <v>272</v>
      </c>
      <c r="L647" s="24" t="s">
        <v>251</v>
      </c>
      <c r="M647" s="24" t="s">
        <v>47</v>
      </c>
      <c r="N647" s="75">
        <v>0.05</v>
      </c>
      <c r="O647" s="24">
        <v>699</v>
      </c>
      <c r="P647" s="24">
        <v>699</v>
      </c>
      <c r="Q647" s="59">
        <v>222</v>
      </c>
      <c r="R647" s="59">
        <v>222</v>
      </c>
      <c r="S647" s="24">
        <v>6</v>
      </c>
    </row>
    <row r="648" spans="1:19" s="22" customFormat="1" x14ac:dyDescent="0.25">
      <c r="A648" s="20"/>
      <c r="B648" s="25">
        <v>10001607</v>
      </c>
      <c r="C648" s="24" t="s">
        <v>377</v>
      </c>
      <c r="D648" s="24" t="s">
        <v>267</v>
      </c>
      <c r="E648" s="24" t="s">
        <v>379</v>
      </c>
      <c r="F648" s="25" t="str">
        <f t="shared" si="23"/>
        <v>CUCUFUN LOWER MRP-799</v>
      </c>
      <c r="G648" s="24" t="s">
        <v>43</v>
      </c>
      <c r="H648" s="25">
        <v>50</v>
      </c>
      <c r="I648" s="24" t="str">
        <f>C648&amp;"/"&amp;E648&amp;"/"&amp;H648&amp;""</f>
        <v>CUCUFUN/LOWER /50</v>
      </c>
      <c r="J648" s="24">
        <v>62041100</v>
      </c>
      <c r="K648" s="24" t="s">
        <v>249</v>
      </c>
      <c r="L648" s="24" t="s">
        <v>251</v>
      </c>
      <c r="M648" s="24" t="s">
        <v>47</v>
      </c>
      <c r="N648" s="75">
        <v>0.05</v>
      </c>
      <c r="O648" s="24">
        <v>799</v>
      </c>
      <c r="P648" s="24">
        <v>799</v>
      </c>
      <c r="Q648" s="59">
        <v>264</v>
      </c>
      <c r="R648" s="59">
        <v>264</v>
      </c>
      <c r="S648" s="24">
        <v>7</v>
      </c>
    </row>
    <row r="649" spans="1:19" s="22" customFormat="1" x14ac:dyDescent="0.25">
      <c r="A649" s="20" t="s">
        <v>258</v>
      </c>
      <c r="B649" s="25">
        <v>10001608</v>
      </c>
      <c r="C649" s="24" t="s">
        <v>377</v>
      </c>
      <c r="D649" s="24" t="s">
        <v>267</v>
      </c>
      <c r="E649" s="24" t="s">
        <v>379</v>
      </c>
      <c r="F649" s="25" t="str">
        <f t="shared" si="23"/>
        <v>CUCUFUN LOWER MRP-799</v>
      </c>
      <c r="G649" s="24" t="s">
        <v>43</v>
      </c>
      <c r="H649" s="25">
        <v>55</v>
      </c>
      <c r="I649" s="24" t="str">
        <f>C649&amp;"/"&amp;E649&amp;"/"&amp;H649&amp;""</f>
        <v>CUCUFUN/LOWER /55</v>
      </c>
      <c r="J649" s="24">
        <v>62041100</v>
      </c>
      <c r="K649" s="24" t="s">
        <v>249</v>
      </c>
      <c r="L649" s="24" t="s">
        <v>251</v>
      </c>
      <c r="M649" s="24" t="s">
        <v>47</v>
      </c>
      <c r="N649" s="75">
        <v>0.05</v>
      </c>
      <c r="O649" s="24">
        <v>799</v>
      </c>
      <c r="P649" s="24">
        <v>799</v>
      </c>
      <c r="Q649" s="59">
        <v>264</v>
      </c>
      <c r="R649" s="59">
        <v>264</v>
      </c>
      <c r="S649" s="24">
        <v>5</v>
      </c>
    </row>
    <row r="650" spans="1:19" s="22" customFormat="1" x14ac:dyDescent="0.25">
      <c r="A650" s="20"/>
      <c r="B650" s="25">
        <v>10001609</v>
      </c>
      <c r="C650" s="24" t="s">
        <v>377</v>
      </c>
      <c r="D650" s="24" t="s">
        <v>267</v>
      </c>
      <c r="E650" s="24" t="s">
        <v>379</v>
      </c>
      <c r="F650" s="25" t="str">
        <f t="shared" si="23"/>
        <v>CUCUFUN LOWER MRP-799</v>
      </c>
      <c r="G650" s="24" t="s">
        <v>43</v>
      </c>
      <c r="H650" s="25">
        <v>60</v>
      </c>
      <c r="I650" s="24" t="str">
        <f>C650&amp;"/"&amp;E650&amp;"/"&amp;H650&amp;""</f>
        <v>CUCUFUN/LOWER /60</v>
      </c>
      <c r="J650" s="24">
        <v>62041100</v>
      </c>
      <c r="K650" s="24" t="s">
        <v>249</v>
      </c>
      <c r="L650" s="24" t="s">
        <v>251</v>
      </c>
      <c r="M650" s="24" t="s">
        <v>47</v>
      </c>
      <c r="N650" s="75">
        <v>0.05</v>
      </c>
      <c r="O650" s="24">
        <v>799</v>
      </c>
      <c r="P650" s="24">
        <v>799</v>
      </c>
      <c r="Q650" s="59">
        <v>264</v>
      </c>
      <c r="R650" s="59">
        <v>264</v>
      </c>
      <c r="S650" s="24">
        <v>11</v>
      </c>
    </row>
    <row r="651" spans="1:19" s="22" customFormat="1" x14ac:dyDescent="0.25">
      <c r="A651" s="20" t="s">
        <v>259</v>
      </c>
      <c r="B651" s="25">
        <v>10001610</v>
      </c>
      <c r="C651" s="24" t="s">
        <v>377</v>
      </c>
      <c r="D651" s="24" t="s">
        <v>267</v>
      </c>
      <c r="E651" s="24" t="s">
        <v>379</v>
      </c>
      <c r="F651" s="25" t="str">
        <f t="shared" si="23"/>
        <v>CUCUFUN LOWER MRP-799</v>
      </c>
      <c r="G651" s="24" t="s">
        <v>43</v>
      </c>
      <c r="H651" s="25">
        <v>65</v>
      </c>
      <c r="I651" s="24" t="str">
        <f>C651&amp;"/"&amp;E651&amp;"/"&amp;H651&amp;""</f>
        <v>CUCUFUN/LOWER /65</v>
      </c>
      <c r="J651" s="24">
        <v>62041100</v>
      </c>
      <c r="K651" s="24" t="s">
        <v>249</v>
      </c>
      <c r="L651" s="24" t="s">
        <v>251</v>
      </c>
      <c r="M651" s="24" t="s">
        <v>47</v>
      </c>
      <c r="N651" s="75">
        <v>0.05</v>
      </c>
      <c r="O651" s="24">
        <v>799</v>
      </c>
      <c r="P651" s="24">
        <v>799</v>
      </c>
      <c r="Q651" s="59">
        <v>264</v>
      </c>
      <c r="R651" s="59">
        <v>264</v>
      </c>
      <c r="S651" s="24">
        <v>10</v>
      </c>
    </row>
    <row r="652" spans="1:19" s="22" customFormat="1" x14ac:dyDescent="0.25">
      <c r="A652" s="25"/>
      <c r="B652" s="25">
        <v>10001611</v>
      </c>
      <c r="C652" s="24" t="s">
        <v>377</v>
      </c>
      <c r="D652" s="24" t="s">
        <v>267</v>
      </c>
      <c r="E652" s="24" t="s">
        <v>379</v>
      </c>
      <c r="F652" s="25" t="str">
        <f t="shared" si="23"/>
        <v>CUCUFUN LOWER MRP-799</v>
      </c>
      <c r="G652" s="24" t="s">
        <v>43</v>
      </c>
      <c r="H652" s="25">
        <v>70</v>
      </c>
      <c r="I652" s="24" t="str">
        <f>C652&amp;"/"&amp;E652&amp;"/"&amp;H652&amp;""</f>
        <v>CUCUFUN/LOWER /70</v>
      </c>
      <c r="J652" s="24">
        <v>62041100</v>
      </c>
      <c r="K652" s="24" t="s">
        <v>249</v>
      </c>
      <c r="L652" s="24" t="s">
        <v>251</v>
      </c>
      <c r="M652" s="24" t="s">
        <v>47</v>
      </c>
      <c r="N652" s="75">
        <v>0.05</v>
      </c>
      <c r="O652" s="24">
        <v>799</v>
      </c>
      <c r="P652" s="24">
        <v>799</v>
      </c>
      <c r="Q652" s="59">
        <v>264</v>
      </c>
      <c r="R652" s="59">
        <v>264</v>
      </c>
      <c r="S652" s="24">
        <v>11</v>
      </c>
    </row>
    <row r="653" spans="1:19" s="22" customFormat="1" x14ac:dyDescent="0.25">
      <c r="A653" s="25"/>
      <c r="B653" s="25">
        <v>10001612</v>
      </c>
      <c r="C653" s="24" t="s">
        <v>377</v>
      </c>
      <c r="D653" s="24" t="s">
        <v>267</v>
      </c>
      <c r="E653" s="24" t="s">
        <v>379</v>
      </c>
      <c r="F653" s="25" t="str">
        <f t="shared" si="23"/>
        <v>CUCUFUN LOWER MRP-799</v>
      </c>
      <c r="G653" s="24" t="s">
        <v>43</v>
      </c>
      <c r="H653" s="25">
        <v>75</v>
      </c>
      <c r="I653" s="24" t="str">
        <f>C653&amp;"/"&amp;E653&amp;"/"&amp;H653&amp;""</f>
        <v>CUCUFUN/LOWER /75</v>
      </c>
      <c r="J653" s="24">
        <v>62041100</v>
      </c>
      <c r="K653" s="24" t="s">
        <v>249</v>
      </c>
      <c r="L653" s="24" t="s">
        <v>251</v>
      </c>
      <c r="M653" s="24" t="s">
        <v>47</v>
      </c>
      <c r="N653" s="75">
        <v>0.05</v>
      </c>
      <c r="O653" s="24">
        <v>799</v>
      </c>
      <c r="P653" s="24">
        <v>799</v>
      </c>
      <c r="Q653" s="59">
        <v>264</v>
      </c>
      <c r="R653" s="59">
        <v>264</v>
      </c>
      <c r="S653" s="24">
        <v>13</v>
      </c>
    </row>
    <row r="654" spans="1:19" s="22" customFormat="1" x14ac:dyDescent="0.25">
      <c r="A654" s="25"/>
      <c r="B654" s="25">
        <v>10001613</v>
      </c>
      <c r="C654" s="24" t="s">
        <v>377</v>
      </c>
      <c r="D654" s="24" t="s">
        <v>267</v>
      </c>
      <c r="E654" s="24" t="s">
        <v>379</v>
      </c>
      <c r="F654" s="25" t="str">
        <f t="shared" si="23"/>
        <v>CUCUFUN LOWER MRP-799</v>
      </c>
      <c r="G654" s="24" t="s">
        <v>43</v>
      </c>
      <c r="H654" s="25">
        <v>80</v>
      </c>
      <c r="I654" s="24" t="str">
        <f>C654&amp;"/"&amp;E654&amp;"/"&amp;H654&amp;""</f>
        <v>CUCUFUN/LOWER /80</v>
      </c>
      <c r="J654" s="24">
        <v>62041100</v>
      </c>
      <c r="K654" s="24" t="s">
        <v>249</v>
      </c>
      <c r="L654" s="24" t="s">
        <v>251</v>
      </c>
      <c r="M654" s="24" t="s">
        <v>47</v>
      </c>
      <c r="N654" s="75">
        <v>0.05</v>
      </c>
      <c r="O654" s="24">
        <v>799</v>
      </c>
      <c r="P654" s="24">
        <v>799</v>
      </c>
      <c r="Q654" s="59">
        <v>264</v>
      </c>
      <c r="R654" s="59">
        <v>264</v>
      </c>
      <c r="S654" s="24">
        <v>9</v>
      </c>
    </row>
    <row r="655" spans="1:19" s="22" customFormat="1" x14ac:dyDescent="0.25">
      <c r="A655" s="25"/>
      <c r="B655" s="25">
        <v>10001614</v>
      </c>
      <c r="C655" s="24" t="s">
        <v>377</v>
      </c>
      <c r="D655" s="24" t="s">
        <v>267</v>
      </c>
      <c r="E655" s="24" t="s">
        <v>379</v>
      </c>
      <c r="F655" s="25" t="str">
        <f t="shared" si="23"/>
        <v>CUCUFUN LOWER MRP-899</v>
      </c>
      <c r="G655" s="24" t="s">
        <v>43</v>
      </c>
      <c r="H655" s="25">
        <v>60</v>
      </c>
      <c r="I655" s="24" t="str">
        <f>C655&amp;"/"&amp;E655&amp;"/"&amp;H655&amp;""</f>
        <v>CUCUFUN/LOWER /60</v>
      </c>
      <c r="J655" s="24">
        <v>62041100</v>
      </c>
      <c r="K655" s="24" t="s">
        <v>45</v>
      </c>
      <c r="L655" s="24" t="s">
        <v>251</v>
      </c>
      <c r="M655" s="24" t="s">
        <v>47</v>
      </c>
      <c r="N655" s="75">
        <v>0.05</v>
      </c>
      <c r="O655" s="24">
        <v>899</v>
      </c>
      <c r="P655" s="24">
        <v>899</v>
      </c>
      <c r="Q655" s="59">
        <v>324</v>
      </c>
      <c r="R655" s="59">
        <v>324</v>
      </c>
      <c r="S655" s="24">
        <v>1</v>
      </c>
    </row>
    <row r="656" spans="1:19" s="22" customFormat="1" x14ac:dyDescent="0.25">
      <c r="A656" s="25"/>
      <c r="B656" s="25">
        <v>10001615</v>
      </c>
      <c r="C656" s="24" t="s">
        <v>377</v>
      </c>
      <c r="D656" s="24" t="s">
        <v>267</v>
      </c>
      <c r="E656" s="24" t="s">
        <v>379</v>
      </c>
      <c r="F656" s="25" t="str">
        <f t="shared" si="23"/>
        <v>CUCUFUN LOWER MRP-899</v>
      </c>
      <c r="G656" s="24" t="s">
        <v>43</v>
      </c>
      <c r="H656" s="25">
        <v>65</v>
      </c>
      <c r="I656" s="24" t="str">
        <f>C656&amp;"/"&amp;E656&amp;"/"&amp;H656&amp;""</f>
        <v>CUCUFUN/LOWER /65</v>
      </c>
      <c r="J656" s="24">
        <v>62041100</v>
      </c>
      <c r="K656" s="24" t="s">
        <v>45</v>
      </c>
      <c r="L656" s="24" t="s">
        <v>251</v>
      </c>
      <c r="M656" s="24" t="s">
        <v>47</v>
      </c>
      <c r="N656" s="75">
        <v>0.05</v>
      </c>
      <c r="O656" s="24">
        <v>899</v>
      </c>
      <c r="P656" s="24">
        <v>899</v>
      </c>
      <c r="Q656" s="59">
        <v>324</v>
      </c>
      <c r="R656" s="59">
        <v>324</v>
      </c>
      <c r="S656" s="24">
        <v>1</v>
      </c>
    </row>
    <row r="657" spans="1:19" s="22" customFormat="1" x14ac:dyDescent="0.25">
      <c r="A657" s="25"/>
      <c r="B657" s="25">
        <v>10001616</v>
      </c>
      <c r="C657" s="24" t="s">
        <v>377</v>
      </c>
      <c r="D657" s="24" t="s">
        <v>267</v>
      </c>
      <c r="E657" s="24" t="s">
        <v>379</v>
      </c>
      <c r="F657" s="25" t="str">
        <f t="shared" si="23"/>
        <v>CUCUFUN LOWER MRP-899</v>
      </c>
      <c r="G657" s="24" t="s">
        <v>43</v>
      </c>
      <c r="H657" s="25">
        <v>70</v>
      </c>
      <c r="I657" s="24" t="str">
        <f>C657&amp;"/"&amp;E657&amp;"/"&amp;H657&amp;""</f>
        <v>CUCUFUN/LOWER /70</v>
      </c>
      <c r="J657" s="24">
        <v>62041100</v>
      </c>
      <c r="K657" s="24" t="s">
        <v>45</v>
      </c>
      <c r="L657" s="24" t="s">
        <v>251</v>
      </c>
      <c r="M657" s="24" t="s">
        <v>47</v>
      </c>
      <c r="N657" s="75">
        <v>0.05</v>
      </c>
      <c r="O657" s="24">
        <v>899</v>
      </c>
      <c r="P657" s="24">
        <v>899</v>
      </c>
      <c r="Q657" s="59">
        <v>324</v>
      </c>
      <c r="R657" s="59">
        <v>324</v>
      </c>
      <c r="S657" s="24">
        <v>1</v>
      </c>
    </row>
    <row r="658" spans="1:19" s="22" customFormat="1" x14ac:dyDescent="0.25">
      <c r="A658" s="25"/>
      <c r="B658" s="25">
        <v>10001617</v>
      </c>
      <c r="C658" s="24" t="s">
        <v>377</v>
      </c>
      <c r="D658" s="24" t="s">
        <v>267</v>
      </c>
      <c r="E658" s="24" t="s">
        <v>379</v>
      </c>
      <c r="F658" s="25" t="str">
        <f t="shared" si="23"/>
        <v>CUCUFUN LOWER MRP-899</v>
      </c>
      <c r="G658" s="24" t="s">
        <v>43</v>
      </c>
      <c r="H658" s="25">
        <v>80</v>
      </c>
      <c r="I658" s="24" t="str">
        <f>C658&amp;"/"&amp;E658&amp;"/"&amp;H658&amp;""</f>
        <v>CUCUFUN/LOWER /80</v>
      </c>
      <c r="J658" s="24">
        <v>62041100</v>
      </c>
      <c r="K658" s="24" t="s">
        <v>45</v>
      </c>
      <c r="L658" s="24" t="s">
        <v>251</v>
      </c>
      <c r="M658" s="24" t="s">
        <v>47</v>
      </c>
      <c r="N658" s="75">
        <v>0.05</v>
      </c>
      <c r="O658" s="24">
        <v>899</v>
      </c>
      <c r="P658" s="24">
        <v>899</v>
      </c>
      <c r="Q658" s="59">
        <v>324</v>
      </c>
      <c r="R658" s="59">
        <v>324</v>
      </c>
      <c r="S658" s="24">
        <v>1</v>
      </c>
    </row>
    <row r="659" spans="1:19" s="22" customFormat="1" x14ac:dyDescent="0.25">
      <c r="A659" s="25"/>
      <c r="B659" s="25">
        <v>10001618</v>
      </c>
      <c r="C659" s="24" t="s">
        <v>377</v>
      </c>
      <c r="D659" s="24" t="s">
        <v>267</v>
      </c>
      <c r="E659" s="24" t="s">
        <v>380</v>
      </c>
      <c r="F659" s="25" t="str">
        <f>"CUCUFUN T-SHIRT FS MRP-"&amp;O659</f>
        <v>CUCUFUN T-SHIRT FS MRP-799</v>
      </c>
      <c r="G659" s="24" t="s">
        <v>43</v>
      </c>
      <c r="H659" s="25">
        <v>60</v>
      </c>
      <c r="I659" s="24" t="str">
        <f>C659&amp;"/"&amp;E659&amp;"/"&amp;H659&amp;""</f>
        <v>CUCUFUN/T-SHIRT FS/60</v>
      </c>
      <c r="J659" s="24">
        <v>62041100</v>
      </c>
      <c r="K659" s="24" t="s">
        <v>272</v>
      </c>
      <c r="L659" s="24" t="s">
        <v>251</v>
      </c>
      <c r="M659" s="24" t="s">
        <v>47</v>
      </c>
      <c r="N659" s="75">
        <v>0.05</v>
      </c>
      <c r="O659" s="24">
        <v>799</v>
      </c>
      <c r="P659" s="24">
        <v>799</v>
      </c>
      <c r="Q659" s="59">
        <v>252</v>
      </c>
      <c r="R659" s="59">
        <v>252</v>
      </c>
      <c r="S659" s="24">
        <v>9</v>
      </c>
    </row>
    <row r="660" spans="1:19" s="22" customFormat="1" x14ac:dyDescent="0.25">
      <c r="A660" s="25"/>
      <c r="B660" s="25">
        <v>10001619</v>
      </c>
      <c r="C660" s="24" t="s">
        <v>377</v>
      </c>
      <c r="D660" s="24" t="s">
        <v>267</v>
      </c>
      <c r="E660" s="24" t="s">
        <v>380</v>
      </c>
      <c r="F660" s="25" t="str">
        <f t="shared" ref="F660:F673" si="24">"CUCUFUN T-SHIRT FS MRP-"&amp;O660</f>
        <v>CUCUFUN T-SHIRT FS MRP-799</v>
      </c>
      <c r="G660" s="24" t="s">
        <v>43</v>
      </c>
      <c r="H660" s="25">
        <v>65</v>
      </c>
      <c r="I660" s="24" t="str">
        <f>C660&amp;"/"&amp;E660&amp;"/"&amp;H660&amp;""</f>
        <v>CUCUFUN/T-SHIRT FS/65</v>
      </c>
      <c r="J660" s="24">
        <v>62041100</v>
      </c>
      <c r="K660" s="24" t="s">
        <v>272</v>
      </c>
      <c r="L660" s="24" t="s">
        <v>251</v>
      </c>
      <c r="M660" s="24" t="s">
        <v>47</v>
      </c>
      <c r="N660" s="75">
        <v>0.05</v>
      </c>
      <c r="O660" s="24">
        <v>799</v>
      </c>
      <c r="P660" s="24">
        <v>799</v>
      </c>
      <c r="Q660" s="59">
        <v>252</v>
      </c>
      <c r="R660" s="59">
        <v>252</v>
      </c>
      <c r="S660" s="24">
        <v>9</v>
      </c>
    </row>
    <row r="661" spans="1:19" s="22" customFormat="1" x14ac:dyDescent="0.25">
      <c r="A661" s="25"/>
      <c r="B661" s="25">
        <v>10001620</v>
      </c>
      <c r="C661" s="24" t="s">
        <v>377</v>
      </c>
      <c r="D661" s="24" t="s">
        <v>267</v>
      </c>
      <c r="E661" s="24" t="s">
        <v>380</v>
      </c>
      <c r="F661" s="25" t="str">
        <f t="shared" si="24"/>
        <v>CUCUFUN T-SHIRT FS MRP-799</v>
      </c>
      <c r="G661" s="24" t="s">
        <v>43</v>
      </c>
      <c r="H661" s="25">
        <v>70</v>
      </c>
      <c r="I661" s="24" t="str">
        <f>C661&amp;"/"&amp;E661&amp;"/"&amp;H661&amp;""</f>
        <v>CUCUFUN/T-SHIRT FS/70</v>
      </c>
      <c r="J661" s="24">
        <v>62041100</v>
      </c>
      <c r="K661" s="24" t="s">
        <v>272</v>
      </c>
      <c r="L661" s="24" t="s">
        <v>251</v>
      </c>
      <c r="M661" s="24" t="s">
        <v>47</v>
      </c>
      <c r="N661" s="75">
        <v>0.05</v>
      </c>
      <c r="O661" s="24">
        <v>799</v>
      </c>
      <c r="P661" s="24">
        <v>799</v>
      </c>
      <c r="Q661" s="59">
        <v>252</v>
      </c>
      <c r="R661" s="59">
        <v>252</v>
      </c>
      <c r="S661" s="24">
        <v>3</v>
      </c>
    </row>
    <row r="662" spans="1:19" s="22" customFormat="1" x14ac:dyDescent="0.25">
      <c r="A662" s="25"/>
      <c r="B662" s="25">
        <v>10001621</v>
      </c>
      <c r="C662" s="24" t="s">
        <v>377</v>
      </c>
      <c r="D662" s="24" t="s">
        <v>267</v>
      </c>
      <c r="E662" s="24" t="s">
        <v>380</v>
      </c>
      <c r="F662" s="25" t="str">
        <f t="shared" si="24"/>
        <v>CUCUFUN T-SHIRT FS MRP-799</v>
      </c>
      <c r="G662" s="24" t="s">
        <v>43</v>
      </c>
      <c r="H662" s="25">
        <v>80</v>
      </c>
      <c r="I662" s="24" t="str">
        <f>C662&amp;"/"&amp;E662&amp;"/"&amp;H662&amp;""</f>
        <v>CUCUFUN/T-SHIRT FS/80</v>
      </c>
      <c r="J662" s="24">
        <v>62041100</v>
      </c>
      <c r="K662" s="24" t="s">
        <v>272</v>
      </c>
      <c r="L662" s="24" t="s">
        <v>251</v>
      </c>
      <c r="M662" s="24" t="s">
        <v>47</v>
      </c>
      <c r="N662" s="75">
        <v>0.05</v>
      </c>
      <c r="O662" s="24">
        <v>799</v>
      </c>
      <c r="P662" s="24">
        <v>799</v>
      </c>
      <c r="Q662" s="59">
        <v>252</v>
      </c>
      <c r="R662" s="59">
        <v>252</v>
      </c>
      <c r="S662" s="24">
        <v>9</v>
      </c>
    </row>
    <row r="663" spans="1:19" s="22" customFormat="1" x14ac:dyDescent="0.25">
      <c r="A663" s="25"/>
      <c r="B663" s="25">
        <v>10001622</v>
      </c>
      <c r="C663" s="24" t="s">
        <v>377</v>
      </c>
      <c r="D663" s="24" t="s">
        <v>267</v>
      </c>
      <c r="E663" s="24" t="s">
        <v>380</v>
      </c>
      <c r="F663" s="25" t="str">
        <f t="shared" si="24"/>
        <v>CUCUFUN T-SHIRT FS MRP-699</v>
      </c>
      <c r="G663" s="24" t="s">
        <v>43</v>
      </c>
      <c r="H663" s="25">
        <v>60</v>
      </c>
      <c r="I663" s="24" t="str">
        <f>C663&amp;"/"&amp;E663&amp;"/"&amp;H663&amp;""</f>
        <v>CUCUFUN/T-SHIRT FS/60</v>
      </c>
      <c r="J663" s="24">
        <v>62041100</v>
      </c>
      <c r="K663" s="24" t="s">
        <v>249</v>
      </c>
      <c r="L663" s="24" t="s">
        <v>251</v>
      </c>
      <c r="M663" s="24" t="s">
        <v>47</v>
      </c>
      <c r="N663" s="75">
        <v>0.05</v>
      </c>
      <c r="O663" s="24">
        <v>699</v>
      </c>
      <c r="P663" s="24">
        <v>699</v>
      </c>
      <c r="Q663" s="59">
        <v>240</v>
      </c>
      <c r="R663" s="59">
        <v>240</v>
      </c>
      <c r="S663" s="24">
        <v>3</v>
      </c>
    </row>
    <row r="664" spans="1:19" s="22" customFormat="1" x14ac:dyDescent="0.25">
      <c r="A664" s="25"/>
      <c r="B664" s="25">
        <v>10001623</v>
      </c>
      <c r="C664" s="24" t="s">
        <v>377</v>
      </c>
      <c r="D664" s="24" t="s">
        <v>267</v>
      </c>
      <c r="E664" s="24" t="s">
        <v>380</v>
      </c>
      <c r="F664" s="25" t="str">
        <f t="shared" si="24"/>
        <v>CUCUFUN T-SHIRT FS MRP-699</v>
      </c>
      <c r="G664" s="24" t="s">
        <v>43</v>
      </c>
      <c r="H664" s="25">
        <v>65</v>
      </c>
      <c r="I664" s="24" t="str">
        <f>C664&amp;"/"&amp;E664&amp;"/"&amp;H664&amp;""</f>
        <v>CUCUFUN/T-SHIRT FS/65</v>
      </c>
      <c r="J664" s="24">
        <v>62041100</v>
      </c>
      <c r="K664" s="24" t="s">
        <v>249</v>
      </c>
      <c r="L664" s="24" t="s">
        <v>251</v>
      </c>
      <c r="M664" s="24" t="s">
        <v>47</v>
      </c>
      <c r="N664" s="75">
        <v>0.05</v>
      </c>
      <c r="O664" s="24">
        <v>699</v>
      </c>
      <c r="P664" s="24">
        <v>699</v>
      </c>
      <c r="Q664" s="59">
        <v>240</v>
      </c>
      <c r="R664" s="59">
        <v>240</v>
      </c>
      <c r="S664" s="24">
        <v>6</v>
      </c>
    </row>
    <row r="665" spans="1:19" s="22" customFormat="1" x14ac:dyDescent="0.25">
      <c r="A665" s="25"/>
      <c r="B665" s="25">
        <v>10001624</v>
      </c>
      <c r="C665" s="24" t="s">
        <v>377</v>
      </c>
      <c r="D665" s="24" t="s">
        <v>267</v>
      </c>
      <c r="E665" s="24" t="s">
        <v>380</v>
      </c>
      <c r="F665" s="25" t="str">
        <f t="shared" si="24"/>
        <v>CUCUFUN T-SHIRT FS MRP-699</v>
      </c>
      <c r="G665" s="24" t="s">
        <v>43</v>
      </c>
      <c r="H665" s="25">
        <v>75</v>
      </c>
      <c r="I665" s="24" t="str">
        <f>C665&amp;"/"&amp;E665&amp;"/"&amp;H665&amp;""</f>
        <v>CUCUFUN/T-SHIRT FS/75</v>
      </c>
      <c r="J665" s="24">
        <v>62041100</v>
      </c>
      <c r="K665" s="24" t="s">
        <v>249</v>
      </c>
      <c r="L665" s="24" t="s">
        <v>251</v>
      </c>
      <c r="M665" s="24" t="s">
        <v>47</v>
      </c>
      <c r="N665" s="75">
        <v>0.05</v>
      </c>
      <c r="O665" s="24">
        <v>699</v>
      </c>
      <c r="P665" s="24">
        <v>699</v>
      </c>
      <c r="Q665" s="59">
        <v>240</v>
      </c>
      <c r="R665" s="59">
        <v>240</v>
      </c>
      <c r="S665" s="24">
        <v>3</v>
      </c>
    </row>
    <row r="666" spans="1:19" s="22" customFormat="1" x14ac:dyDescent="0.25">
      <c r="A666" s="25"/>
      <c r="B666" s="25">
        <v>10001625</v>
      </c>
      <c r="C666" s="24" t="s">
        <v>377</v>
      </c>
      <c r="D666" s="24" t="s">
        <v>267</v>
      </c>
      <c r="E666" s="24" t="s">
        <v>380</v>
      </c>
      <c r="F666" s="25" t="str">
        <f t="shared" si="24"/>
        <v>CUCUFUN T-SHIRT FS MRP-699</v>
      </c>
      <c r="G666" s="24" t="s">
        <v>43</v>
      </c>
      <c r="H666" s="25">
        <v>80</v>
      </c>
      <c r="I666" s="24" t="str">
        <f>C666&amp;"/"&amp;E666&amp;"/"&amp;H666&amp;""</f>
        <v>CUCUFUN/T-SHIRT FS/80</v>
      </c>
      <c r="J666" s="24">
        <v>62041100</v>
      </c>
      <c r="K666" s="24" t="s">
        <v>249</v>
      </c>
      <c r="L666" s="24" t="s">
        <v>251</v>
      </c>
      <c r="M666" s="24" t="s">
        <v>47</v>
      </c>
      <c r="N666" s="75">
        <v>0.05</v>
      </c>
      <c r="O666" s="24">
        <v>699</v>
      </c>
      <c r="P666" s="24">
        <v>699</v>
      </c>
      <c r="Q666" s="59">
        <v>240</v>
      </c>
      <c r="R666" s="59">
        <v>240</v>
      </c>
      <c r="S666" s="24">
        <v>3</v>
      </c>
    </row>
    <row r="667" spans="1:19" s="22" customFormat="1" x14ac:dyDescent="0.25">
      <c r="A667" s="25"/>
      <c r="B667" s="25">
        <v>10001626</v>
      </c>
      <c r="C667" s="24" t="s">
        <v>377</v>
      </c>
      <c r="D667" s="24" t="s">
        <v>267</v>
      </c>
      <c r="E667" s="24" t="s">
        <v>380</v>
      </c>
      <c r="F667" s="25" t="str">
        <f t="shared" si="24"/>
        <v>CUCUFUN T-SHIRT FS MRP-699</v>
      </c>
      <c r="G667" s="24" t="s">
        <v>43</v>
      </c>
      <c r="H667" s="25">
        <v>85</v>
      </c>
      <c r="I667" s="24" t="str">
        <f>C667&amp;"/"&amp;E667&amp;"/"&amp;H667&amp;""</f>
        <v>CUCUFUN/T-SHIRT FS/85</v>
      </c>
      <c r="J667" s="24">
        <v>62041100</v>
      </c>
      <c r="K667" s="24" t="s">
        <v>249</v>
      </c>
      <c r="L667" s="24" t="s">
        <v>251</v>
      </c>
      <c r="M667" s="24" t="s">
        <v>47</v>
      </c>
      <c r="N667" s="75">
        <v>0.05</v>
      </c>
      <c r="O667" s="24">
        <v>699</v>
      </c>
      <c r="P667" s="24">
        <v>699</v>
      </c>
      <c r="Q667" s="59">
        <v>240</v>
      </c>
      <c r="R667" s="59">
        <v>240</v>
      </c>
      <c r="S667" s="24">
        <v>3</v>
      </c>
    </row>
    <row r="668" spans="1:19" s="22" customFormat="1" x14ac:dyDescent="0.25">
      <c r="A668" s="25"/>
      <c r="B668" s="25">
        <v>10001627</v>
      </c>
      <c r="C668" s="24" t="s">
        <v>377</v>
      </c>
      <c r="D668" s="24" t="s">
        <v>267</v>
      </c>
      <c r="E668" s="24" t="s">
        <v>380</v>
      </c>
      <c r="F668" s="25" t="str">
        <f t="shared" si="24"/>
        <v>CUCUFUN T-SHIRT FS MRP-699</v>
      </c>
      <c r="G668" s="24" t="s">
        <v>43</v>
      </c>
      <c r="H668" s="25">
        <v>60</v>
      </c>
      <c r="I668" s="24" t="str">
        <f>C668&amp;"/"&amp;E668&amp;"/"&amp;H668&amp;""</f>
        <v>CUCUFUN/T-SHIRT FS/60</v>
      </c>
      <c r="J668" s="24">
        <v>62041100</v>
      </c>
      <c r="K668" s="24" t="s">
        <v>45</v>
      </c>
      <c r="L668" s="24" t="s">
        <v>251</v>
      </c>
      <c r="M668" s="24" t="s">
        <v>47</v>
      </c>
      <c r="N668" s="75">
        <v>0.05</v>
      </c>
      <c r="O668" s="24">
        <v>699</v>
      </c>
      <c r="P668" s="24">
        <v>699</v>
      </c>
      <c r="Q668" s="59">
        <v>222</v>
      </c>
      <c r="R668" s="59">
        <v>222</v>
      </c>
      <c r="S668" s="24">
        <v>3</v>
      </c>
    </row>
    <row r="669" spans="1:19" s="22" customFormat="1" x14ac:dyDescent="0.25">
      <c r="A669" s="25"/>
      <c r="B669" s="25">
        <v>10001628</v>
      </c>
      <c r="C669" s="24" t="s">
        <v>377</v>
      </c>
      <c r="D669" s="24" t="s">
        <v>267</v>
      </c>
      <c r="E669" s="24" t="s">
        <v>380</v>
      </c>
      <c r="F669" s="25" t="str">
        <f t="shared" si="24"/>
        <v>CUCUFUN T-SHIRT FS MRP-699</v>
      </c>
      <c r="G669" s="24" t="s">
        <v>43</v>
      </c>
      <c r="H669" s="25">
        <v>65</v>
      </c>
      <c r="I669" s="24" t="str">
        <f>C669&amp;"/"&amp;E669&amp;"/"&amp;H669&amp;""</f>
        <v>CUCUFUN/T-SHIRT FS/65</v>
      </c>
      <c r="J669" s="24">
        <v>62041100</v>
      </c>
      <c r="K669" s="24" t="s">
        <v>45</v>
      </c>
      <c r="L669" s="24" t="s">
        <v>251</v>
      </c>
      <c r="M669" s="24" t="s">
        <v>47</v>
      </c>
      <c r="N669" s="75">
        <v>0.05</v>
      </c>
      <c r="O669" s="24">
        <v>699</v>
      </c>
      <c r="P669" s="24">
        <v>699</v>
      </c>
      <c r="Q669" s="59">
        <v>222</v>
      </c>
      <c r="R669" s="59">
        <v>222</v>
      </c>
      <c r="S669" s="24">
        <v>3</v>
      </c>
    </row>
    <row r="670" spans="1:19" s="22" customFormat="1" x14ac:dyDescent="0.25">
      <c r="A670" s="25"/>
      <c r="B670" s="25">
        <v>10001629</v>
      </c>
      <c r="C670" s="24" t="s">
        <v>377</v>
      </c>
      <c r="D670" s="24" t="s">
        <v>267</v>
      </c>
      <c r="E670" s="24" t="s">
        <v>380</v>
      </c>
      <c r="F670" s="25" t="str">
        <f t="shared" si="24"/>
        <v>CUCUFUN T-SHIRT FS MRP-699</v>
      </c>
      <c r="G670" s="24" t="s">
        <v>43</v>
      </c>
      <c r="H670" s="25">
        <v>70</v>
      </c>
      <c r="I670" s="24" t="str">
        <f>C670&amp;"/"&amp;E670&amp;"/"&amp;H670&amp;""</f>
        <v>CUCUFUN/T-SHIRT FS/70</v>
      </c>
      <c r="J670" s="24">
        <v>62041100</v>
      </c>
      <c r="K670" s="24" t="s">
        <v>45</v>
      </c>
      <c r="L670" s="24" t="s">
        <v>251</v>
      </c>
      <c r="M670" s="24" t="s">
        <v>47</v>
      </c>
      <c r="N670" s="75">
        <v>0.05</v>
      </c>
      <c r="O670" s="24">
        <v>699</v>
      </c>
      <c r="P670" s="24">
        <v>699</v>
      </c>
      <c r="Q670" s="59">
        <v>222</v>
      </c>
      <c r="R670" s="59">
        <v>222</v>
      </c>
      <c r="S670" s="24">
        <v>1</v>
      </c>
    </row>
    <row r="671" spans="1:19" s="22" customFormat="1" x14ac:dyDescent="0.25">
      <c r="A671" s="25"/>
      <c r="B671" s="25">
        <v>10001630</v>
      </c>
      <c r="C671" s="24" t="s">
        <v>377</v>
      </c>
      <c r="D671" s="24" t="s">
        <v>267</v>
      </c>
      <c r="E671" s="24" t="s">
        <v>380</v>
      </c>
      <c r="F671" s="25" t="str">
        <f t="shared" si="24"/>
        <v>CUCUFUN T-SHIRT FS MRP-699</v>
      </c>
      <c r="G671" s="24" t="s">
        <v>43</v>
      </c>
      <c r="H671" s="25">
        <v>75</v>
      </c>
      <c r="I671" s="24" t="str">
        <f>C671&amp;"/"&amp;E671&amp;"/"&amp;H671&amp;""</f>
        <v>CUCUFUN/T-SHIRT FS/75</v>
      </c>
      <c r="J671" s="24">
        <v>62041100</v>
      </c>
      <c r="K671" s="24" t="s">
        <v>45</v>
      </c>
      <c r="L671" s="24" t="s">
        <v>251</v>
      </c>
      <c r="M671" s="24" t="s">
        <v>47</v>
      </c>
      <c r="N671" s="75">
        <v>0.05</v>
      </c>
      <c r="O671" s="24">
        <v>699</v>
      </c>
      <c r="P671" s="24">
        <v>699</v>
      </c>
      <c r="Q671" s="59">
        <v>222</v>
      </c>
      <c r="R671" s="59">
        <v>222</v>
      </c>
      <c r="S671" s="24">
        <v>3</v>
      </c>
    </row>
    <row r="672" spans="1:19" s="22" customFormat="1" x14ac:dyDescent="0.25">
      <c r="A672" s="25"/>
      <c r="B672" s="25">
        <v>10001631</v>
      </c>
      <c r="C672" s="24" t="s">
        <v>377</v>
      </c>
      <c r="D672" s="24" t="s">
        <v>267</v>
      </c>
      <c r="E672" s="24" t="s">
        <v>380</v>
      </c>
      <c r="F672" s="25" t="str">
        <f t="shared" si="24"/>
        <v>CUCUFUN T-SHIRT FS MRP-699</v>
      </c>
      <c r="G672" s="24" t="s">
        <v>43</v>
      </c>
      <c r="H672" s="25">
        <v>80</v>
      </c>
      <c r="I672" s="24" t="str">
        <f>C672&amp;"/"&amp;E672&amp;"/"&amp;H672&amp;""</f>
        <v>CUCUFUN/T-SHIRT FS/80</v>
      </c>
      <c r="J672" s="24">
        <v>62041100</v>
      </c>
      <c r="K672" s="24" t="s">
        <v>45</v>
      </c>
      <c r="L672" s="24" t="s">
        <v>251</v>
      </c>
      <c r="M672" s="24" t="s">
        <v>47</v>
      </c>
      <c r="N672" s="75">
        <v>0.05</v>
      </c>
      <c r="O672" s="24">
        <v>699</v>
      </c>
      <c r="P672" s="24">
        <v>699</v>
      </c>
      <c r="Q672" s="59">
        <v>222</v>
      </c>
      <c r="R672" s="59">
        <v>222</v>
      </c>
      <c r="S672" s="24">
        <v>3</v>
      </c>
    </row>
    <row r="673" spans="1:19" s="22" customFormat="1" x14ac:dyDescent="0.25">
      <c r="A673" s="25"/>
      <c r="B673" s="25">
        <v>10001632</v>
      </c>
      <c r="C673" s="24" t="s">
        <v>377</v>
      </c>
      <c r="D673" s="24" t="s">
        <v>267</v>
      </c>
      <c r="E673" s="24" t="s">
        <v>380</v>
      </c>
      <c r="F673" s="25" t="str">
        <f t="shared" si="24"/>
        <v>CUCUFUN T-SHIRT FS MRP-699</v>
      </c>
      <c r="G673" s="24" t="s">
        <v>43</v>
      </c>
      <c r="H673" s="25">
        <v>85</v>
      </c>
      <c r="I673" s="24" t="str">
        <f>C673&amp;"/"&amp;E673&amp;"/"&amp;H673&amp;""</f>
        <v>CUCUFUN/T-SHIRT FS/85</v>
      </c>
      <c r="J673" s="24">
        <v>62041100</v>
      </c>
      <c r="K673" s="24" t="s">
        <v>45</v>
      </c>
      <c r="L673" s="24" t="s">
        <v>251</v>
      </c>
      <c r="M673" s="24" t="s">
        <v>47</v>
      </c>
      <c r="N673" s="75">
        <v>0.05</v>
      </c>
      <c r="O673" s="24">
        <v>699</v>
      </c>
      <c r="P673" s="24">
        <v>699</v>
      </c>
      <c r="Q673" s="59">
        <v>222</v>
      </c>
      <c r="R673" s="59">
        <v>222</v>
      </c>
      <c r="S673" s="24">
        <v>2</v>
      </c>
    </row>
    <row r="674" spans="1:19" s="22" customFormat="1" x14ac:dyDescent="0.25">
      <c r="A674" s="25"/>
      <c r="B674" s="25">
        <v>10001633</v>
      </c>
      <c r="C674" s="24" t="s">
        <v>377</v>
      </c>
      <c r="D674" s="24" t="s">
        <v>267</v>
      </c>
      <c r="E674" s="24" t="s">
        <v>381</v>
      </c>
      <c r="F674" s="25" t="str">
        <f>"CUCUFUN T-SHIRT HS MRP-"&amp;O674</f>
        <v>CUCUFUN T-SHIRT HS MRP-599</v>
      </c>
      <c r="G674" s="24" t="s">
        <v>43</v>
      </c>
      <c r="H674" s="25">
        <v>26</v>
      </c>
      <c r="I674" s="24" t="str">
        <f>C674&amp;"/"&amp;E674&amp;"/"&amp;H674&amp;""</f>
        <v>CUCUFUN/T-SHIRT HS/26</v>
      </c>
      <c r="J674" s="24">
        <v>62041100</v>
      </c>
      <c r="K674" s="24" t="s">
        <v>45</v>
      </c>
      <c r="L674" s="24" t="s">
        <v>251</v>
      </c>
      <c r="M674" s="24" t="s">
        <v>47</v>
      </c>
      <c r="N674" s="75">
        <v>0.05</v>
      </c>
      <c r="O674" s="24">
        <v>599</v>
      </c>
      <c r="P674" s="24">
        <v>599</v>
      </c>
      <c r="Q674" s="59">
        <v>197.4</v>
      </c>
      <c r="R674" s="59">
        <v>197.4</v>
      </c>
      <c r="S674" s="24">
        <v>2</v>
      </c>
    </row>
    <row r="675" spans="1:19" s="22" customFormat="1" x14ac:dyDescent="0.25">
      <c r="A675" s="25"/>
      <c r="B675" s="25">
        <v>10001634</v>
      </c>
      <c r="C675" s="24" t="s">
        <v>377</v>
      </c>
      <c r="D675" s="24" t="s">
        <v>267</v>
      </c>
      <c r="E675" s="24" t="s">
        <v>381</v>
      </c>
      <c r="F675" s="25" t="str">
        <f t="shared" ref="F675:F676" si="25">"CUCUFUN T-SHIRT HS MRP-"&amp;O675</f>
        <v>CUCUFUN T-SHIRT HS MRP-599</v>
      </c>
      <c r="G675" s="24" t="s">
        <v>43</v>
      </c>
      <c r="H675" s="25">
        <v>28</v>
      </c>
      <c r="I675" s="24" t="str">
        <f>C675&amp;"/"&amp;E675&amp;"/"&amp;H675&amp;""</f>
        <v>CUCUFUN/T-SHIRT HS/28</v>
      </c>
      <c r="J675" s="24">
        <v>62041100</v>
      </c>
      <c r="K675" s="24" t="s">
        <v>45</v>
      </c>
      <c r="L675" s="24" t="s">
        <v>251</v>
      </c>
      <c r="M675" s="24" t="s">
        <v>47</v>
      </c>
      <c r="N675" s="75">
        <v>0.05</v>
      </c>
      <c r="O675" s="24">
        <v>599</v>
      </c>
      <c r="P675" s="24">
        <v>599</v>
      </c>
      <c r="Q675" s="59">
        <v>197.4</v>
      </c>
      <c r="R675" s="59">
        <v>197.4</v>
      </c>
      <c r="S675" s="24">
        <v>2</v>
      </c>
    </row>
    <row r="676" spans="1:19" s="22" customFormat="1" x14ac:dyDescent="0.25">
      <c r="A676" s="25"/>
      <c r="B676" s="25">
        <v>10001635</v>
      </c>
      <c r="C676" s="24" t="s">
        <v>377</v>
      </c>
      <c r="D676" s="24" t="s">
        <v>267</v>
      </c>
      <c r="E676" s="24" t="s">
        <v>381</v>
      </c>
      <c r="F676" s="25" t="str">
        <f t="shared" si="25"/>
        <v>CUCUFUN T-SHIRT HS MRP-599</v>
      </c>
      <c r="G676" s="24" t="s">
        <v>43</v>
      </c>
      <c r="H676" s="25">
        <v>30</v>
      </c>
      <c r="I676" s="24" t="str">
        <f>C676&amp;"/"&amp;E676&amp;"/"&amp;H676&amp;""</f>
        <v>CUCUFUN/T-SHIRT HS/30</v>
      </c>
      <c r="J676" s="24">
        <v>62041100</v>
      </c>
      <c r="K676" s="24" t="s">
        <v>45</v>
      </c>
      <c r="L676" s="24" t="s">
        <v>251</v>
      </c>
      <c r="M676" s="24" t="s">
        <v>47</v>
      </c>
      <c r="N676" s="75">
        <v>0.05</v>
      </c>
      <c r="O676" s="24">
        <v>599</v>
      </c>
      <c r="P676" s="24">
        <v>599</v>
      </c>
      <c r="Q676" s="59">
        <v>197.4</v>
      </c>
      <c r="R676" s="59">
        <v>197.4</v>
      </c>
      <c r="S676" s="24">
        <v>2</v>
      </c>
    </row>
    <row r="677" spans="1:19" s="22" customFormat="1" x14ac:dyDescent="0.25">
      <c r="A677" s="25"/>
      <c r="B677" s="25">
        <v>10001636</v>
      </c>
      <c r="C677" s="24" t="s">
        <v>378</v>
      </c>
      <c r="D677" s="24" t="s">
        <v>267</v>
      </c>
      <c r="E677" s="24" t="s">
        <v>382</v>
      </c>
      <c r="F677" s="25" t="str">
        <f>"CUCUMBER CAPRI MRP-"&amp;O677</f>
        <v>CUCUMBER CAPRI MRP-999</v>
      </c>
      <c r="G677" s="24" t="s">
        <v>43</v>
      </c>
      <c r="H677" s="25">
        <v>28</v>
      </c>
      <c r="I677" s="24" t="str">
        <f>C677&amp;"/"&amp;E677&amp;"/"&amp;H677&amp;""</f>
        <v>CUCUMBER/CAPRI/28</v>
      </c>
      <c r="J677" s="24">
        <v>62041100</v>
      </c>
      <c r="K677" s="24" t="s">
        <v>249</v>
      </c>
      <c r="L677" s="24" t="s">
        <v>251</v>
      </c>
      <c r="M677" s="24" t="s">
        <v>47</v>
      </c>
      <c r="N677" s="75">
        <v>0.05</v>
      </c>
      <c r="O677" s="24">
        <v>999</v>
      </c>
      <c r="P677" s="24">
        <v>999</v>
      </c>
      <c r="Q677" s="59">
        <v>300</v>
      </c>
      <c r="R677" s="59">
        <v>300</v>
      </c>
      <c r="S677" s="24">
        <v>6</v>
      </c>
    </row>
    <row r="678" spans="1:19" s="22" customFormat="1" x14ac:dyDescent="0.25">
      <c r="A678" s="25"/>
      <c r="B678" s="25">
        <v>10001637</v>
      </c>
      <c r="C678" s="24" t="s">
        <v>378</v>
      </c>
      <c r="D678" s="24" t="s">
        <v>267</v>
      </c>
      <c r="E678" s="24" t="s">
        <v>382</v>
      </c>
      <c r="F678" s="25" t="str">
        <f>"CUCUMBER CAPRI MRP-"&amp;O678</f>
        <v>CUCUMBER CAPRI MRP-999</v>
      </c>
      <c r="G678" s="24" t="s">
        <v>43</v>
      </c>
      <c r="H678" s="25">
        <v>34</v>
      </c>
      <c r="I678" s="24" t="str">
        <f>C678&amp;"/"&amp;E678&amp;"/"&amp;H678&amp;""</f>
        <v>CUCUMBER/CAPRI/34</v>
      </c>
      <c r="J678" s="24">
        <v>62041100</v>
      </c>
      <c r="K678" s="24" t="s">
        <v>249</v>
      </c>
      <c r="L678" s="24" t="s">
        <v>251</v>
      </c>
      <c r="M678" s="24" t="s">
        <v>47</v>
      </c>
      <c r="N678" s="75">
        <v>0.05</v>
      </c>
      <c r="O678" s="24">
        <v>999</v>
      </c>
      <c r="P678" s="24">
        <v>999</v>
      </c>
      <c r="Q678" s="59">
        <v>300</v>
      </c>
      <c r="R678" s="59">
        <v>300</v>
      </c>
      <c r="S678" s="24">
        <v>1</v>
      </c>
    </row>
    <row r="679" spans="1:19" s="22" customFormat="1" x14ac:dyDescent="0.25">
      <c r="A679" s="25"/>
      <c r="B679" s="25">
        <v>10001638</v>
      </c>
      <c r="C679" s="24" t="s">
        <v>378</v>
      </c>
      <c r="D679" s="24" t="s">
        <v>267</v>
      </c>
      <c r="E679" s="24" t="s">
        <v>383</v>
      </c>
      <c r="F679" s="25" t="str">
        <f>"CUCUMBER JEGGING MRP-"&amp;O679</f>
        <v>CUCUMBER JEGGING MRP-599</v>
      </c>
      <c r="G679" s="24" t="s">
        <v>43</v>
      </c>
      <c r="H679" s="25">
        <v>20</v>
      </c>
      <c r="I679" s="24" t="str">
        <f>C679&amp;"/"&amp;E679&amp;"/"&amp;H679&amp;""</f>
        <v>CUCUMBER/JEGGING/20</v>
      </c>
      <c r="J679" s="24">
        <v>62041100</v>
      </c>
      <c r="K679" s="24" t="s">
        <v>249</v>
      </c>
      <c r="L679" s="24" t="s">
        <v>251</v>
      </c>
      <c r="M679" s="24" t="s">
        <v>47</v>
      </c>
      <c r="N679" s="75">
        <v>0.05</v>
      </c>
      <c r="O679" s="24">
        <v>599</v>
      </c>
      <c r="P679" s="24">
        <v>599</v>
      </c>
      <c r="Q679" s="59">
        <v>168</v>
      </c>
      <c r="R679" s="59">
        <v>168</v>
      </c>
      <c r="S679" s="24">
        <v>10</v>
      </c>
    </row>
    <row r="680" spans="1:19" s="22" customFormat="1" x14ac:dyDescent="0.25">
      <c r="A680" s="25"/>
      <c r="B680" s="25">
        <v>10001639</v>
      </c>
      <c r="C680" s="24" t="s">
        <v>378</v>
      </c>
      <c r="D680" s="24" t="s">
        <v>267</v>
      </c>
      <c r="E680" s="24" t="s">
        <v>383</v>
      </c>
      <c r="F680" s="25" t="str">
        <f t="shared" ref="F680:F684" si="26">"CUCUMBER JEGGING MRP-"&amp;O680</f>
        <v>CUCUMBER JEGGING MRP-599</v>
      </c>
      <c r="G680" s="24" t="s">
        <v>43</v>
      </c>
      <c r="H680" s="25">
        <v>22</v>
      </c>
      <c r="I680" s="24" t="str">
        <f>C680&amp;"/"&amp;E680&amp;"/"&amp;H680&amp;""</f>
        <v>CUCUMBER/JEGGING/22</v>
      </c>
      <c r="J680" s="24">
        <v>62041100</v>
      </c>
      <c r="K680" s="24" t="s">
        <v>249</v>
      </c>
      <c r="L680" s="24" t="s">
        <v>251</v>
      </c>
      <c r="M680" s="24" t="s">
        <v>47</v>
      </c>
      <c r="N680" s="75">
        <v>0.05</v>
      </c>
      <c r="O680" s="24">
        <v>599</v>
      </c>
      <c r="P680" s="24">
        <v>599</v>
      </c>
      <c r="Q680" s="59">
        <v>168</v>
      </c>
      <c r="R680" s="59">
        <v>168</v>
      </c>
      <c r="S680" s="24">
        <v>9</v>
      </c>
    </row>
    <row r="681" spans="1:19" s="22" customFormat="1" x14ac:dyDescent="0.25">
      <c r="A681" s="25"/>
      <c r="B681" s="25">
        <v>10001640</v>
      </c>
      <c r="C681" s="24" t="s">
        <v>378</v>
      </c>
      <c r="D681" s="24" t="s">
        <v>267</v>
      </c>
      <c r="E681" s="24" t="s">
        <v>383</v>
      </c>
      <c r="F681" s="25" t="str">
        <f t="shared" si="26"/>
        <v>CUCUMBER JEGGING MRP-599</v>
      </c>
      <c r="G681" s="24" t="s">
        <v>43</v>
      </c>
      <c r="H681" s="25">
        <v>24</v>
      </c>
      <c r="I681" s="24" t="str">
        <f>C681&amp;"/"&amp;E681&amp;"/"&amp;H681&amp;""</f>
        <v>CUCUMBER/JEGGING/24</v>
      </c>
      <c r="J681" s="24">
        <v>62041100</v>
      </c>
      <c r="K681" s="24" t="s">
        <v>249</v>
      </c>
      <c r="L681" s="24" t="s">
        <v>251</v>
      </c>
      <c r="M681" s="24" t="s">
        <v>47</v>
      </c>
      <c r="N681" s="75">
        <v>0.05</v>
      </c>
      <c r="O681" s="24">
        <v>599</v>
      </c>
      <c r="P681" s="24">
        <v>599</v>
      </c>
      <c r="Q681" s="59">
        <v>168</v>
      </c>
      <c r="R681" s="59">
        <v>168</v>
      </c>
      <c r="S681" s="24">
        <v>10</v>
      </c>
    </row>
    <row r="682" spans="1:19" s="22" customFormat="1" x14ac:dyDescent="0.25">
      <c r="A682" s="25"/>
      <c r="B682" s="25">
        <v>10001641</v>
      </c>
      <c r="C682" s="24" t="s">
        <v>378</v>
      </c>
      <c r="D682" s="24" t="s">
        <v>267</v>
      </c>
      <c r="E682" s="24" t="s">
        <v>383</v>
      </c>
      <c r="F682" s="25" t="str">
        <f t="shared" si="26"/>
        <v>CUCUMBER JEGGING MRP-599</v>
      </c>
      <c r="G682" s="24" t="s">
        <v>43</v>
      </c>
      <c r="H682" s="25">
        <v>26</v>
      </c>
      <c r="I682" s="24" t="str">
        <f>C682&amp;"/"&amp;E682&amp;"/"&amp;H682&amp;""</f>
        <v>CUCUMBER/JEGGING/26</v>
      </c>
      <c r="J682" s="24">
        <v>62041100</v>
      </c>
      <c r="K682" s="24" t="s">
        <v>249</v>
      </c>
      <c r="L682" s="24" t="s">
        <v>251</v>
      </c>
      <c r="M682" s="24" t="s">
        <v>47</v>
      </c>
      <c r="N682" s="75">
        <v>0.05</v>
      </c>
      <c r="O682" s="24">
        <v>599</v>
      </c>
      <c r="P682" s="24">
        <v>599</v>
      </c>
      <c r="Q682" s="59">
        <v>168</v>
      </c>
      <c r="R682" s="59">
        <v>168</v>
      </c>
      <c r="S682" s="24">
        <v>10</v>
      </c>
    </row>
    <row r="683" spans="1:19" s="22" customFormat="1" x14ac:dyDescent="0.25">
      <c r="A683" s="25"/>
      <c r="B683" s="25">
        <v>10001642</v>
      </c>
      <c r="C683" s="24" t="s">
        <v>378</v>
      </c>
      <c r="D683" s="24" t="s">
        <v>267</v>
      </c>
      <c r="E683" s="24" t="s">
        <v>383</v>
      </c>
      <c r="F683" s="25" t="str">
        <f t="shared" si="26"/>
        <v>CUCUMBER JEGGING MRP-599</v>
      </c>
      <c r="G683" s="24" t="s">
        <v>43</v>
      </c>
      <c r="H683" s="25">
        <v>28</v>
      </c>
      <c r="I683" s="24" t="str">
        <f>C683&amp;"/"&amp;E683&amp;"/"&amp;H683&amp;""</f>
        <v>CUCUMBER/JEGGING/28</v>
      </c>
      <c r="J683" s="24">
        <v>62041100</v>
      </c>
      <c r="K683" s="24" t="s">
        <v>249</v>
      </c>
      <c r="L683" s="24" t="s">
        <v>251</v>
      </c>
      <c r="M683" s="24" t="s">
        <v>47</v>
      </c>
      <c r="N683" s="75">
        <v>0.05</v>
      </c>
      <c r="O683" s="24">
        <v>599</v>
      </c>
      <c r="P683" s="24">
        <v>599</v>
      </c>
      <c r="Q683" s="59">
        <v>168</v>
      </c>
      <c r="R683" s="59">
        <v>168</v>
      </c>
      <c r="S683" s="24">
        <v>11</v>
      </c>
    </row>
    <row r="684" spans="1:19" s="22" customFormat="1" x14ac:dyDescent="0.25">
      <c r="A684" s="25"/>
      <c r="B684" s="25">
        <v>10001643</v>
      </c>
      <c r="C684" s="24" t="s">
        <v>378</v>
      </c>
      <c r="D684" s="24" t="s">
        <v>267</v>
      </c>
      <c r="E684" s="24" t="s">
        <v>383</v>
      </c>
      <c r="F684" s="25" t="str">
        <f t="shared" si="26"/>
        <v>CUCUMBER JEGGING MRP-599</v>
      </c>
      <c r="G684" s="24" t="s">
        <v>43</v>
      </c>
      <c r="H684" s="25">
        <v>30</v>
      </c>
      <c r="I684" s="24" t="str">
        <f>C684&amp;"/"&amp;E684&amp;"/"&amp;H684&amp;""</f>
        <v>CUCUMBER/JEGGING/30</v>
      </c>
      <c r="J684" s="24">
        <v>62041100</v>
      </c>
      <c r="K684" s="24" t="s">
        <v>249</v>
      </c>
      <c r="L684" s="24" t="s">
        <v>251</v>
      </c>
      <c r="M684" s="24" t="s">
        <v>47</v>
      </c>
      <c r="N684" s="75">
        <v>0.05</v>
      </c>
      <c r="O684" s="24">
        <v>599</v>
      </c>
      <c r="P684" s="24">
        <v>599</v>
      </c>
      <c r="Q684" s="59">
        <v>168</v>
      </c>
      <c r="R684" s="59">
        <v>168</v>
      </c>
      <c r="S684" s="24">
        <v>12</v>
      </c>
    </row>
    <row r="685" spans="1:19" s="22" customFormat="1" x14ac:dyDescent="0.25">
      <c r="A685" s="25"/>
      <c r="B685" s="25">
        <v>10001644</v>
      </c>
      <c r="C685" s="24" t="s">
        <v>378</v>
      </c>
      <c r="D685" s="24" t="s">
        <v>267</v>
      </c>
      <c r="E685" s="24" t="s">
        <v>384</v>
      </c>
      <c r="F685" s="25" t="str">
        <f>"CUCUMBER LEGGING MRP-"&amp;O685</f>
        <v>CUCUMBER LEGGING MRP-399</v>
      </c>
      <c r="G685" s="24" t="s">
        <v>43</v>
      </c>
      <c r="H685" s="25">
        <v>22</v>
      </c>
      <c r="I685" s="24" t="str">
        <f>C685&amp;"/"&amp;E685&amp;"/"&amp;H685&amp;""</f>
        <v>CUCUMBER/LEGGING/22</v>
      </c>
      <c r="J685" s="24">
        <v>62041100</v>
      </c>
      <c r="K685" s="24" t="s">
        <v>249</v>
      </c>
      <c r="L685" s="24" t="s">
        <v>251</v>
      </c>
      <c r="M685" s="24" t="s">
        <v>47</v>
      </c>
      <c r="N685" s="75">
        <v>0.05</v>
      </c>
      <c r="O685" s="24">
        <v>399</v>
      </c>
      <c r="P685" s="24">
        <v>399</v>
      </c>
      <c r="Q685" s="59">
        <v>126</v>
      </c>
      <c r="R685" s="59">
        <v>126</v>
      </c>
      <c r="S685" s="24">
        <v>4</v>
      </c>
    </row>
    <row r="686" spans="1:19" s="22" customFormat="1" x14ac:dyDescent="0.25">
      <c r="A686" s="25"/>
      <c r="B686" s="25">
        <v>10001645</v>
      </c>
      <c r="C686" s="24" t="s">
        <v>378</v>
      </c>
      <c r="D686" s="24" t="s">
        <v>267</v>
      </c>
      <c r="E686" s="24" t="s">
        <v>384</v>
      </c>
      <c r="F686" s="25" t="str">
        <f t="shared" ref="F686:F695" si="27">"CUCUMBER LEGGING MRP-"&amp;O686</f>
        <v>CUCUMBER LEGGING MRP-399</v>
      </c>
      <c r="G686" s="24" t="s">
        <v>43</v>
      </c>
      <c r="H686" s="25">
        <v>24</v>
      </c>
      <c r="I686" s="24" t="str">
        <f>C686&amp;"/"&amp;E686&amp;"/"&amp;H686&amp;""</f>
        <v>CUCUMBER/LEGGING/24</v>
      </c>
      <c r="J686" s="24">
        <v>62041100</v>
      </c>
      <c r="K686" s="24" t="s">
        <v>249</v>
      </c>
      <c r="L686" s="24" t="s">
        <v>251</v>
      </c>
      <c r="M686" s="24" t="s">
        <v>47</v>
      </c>
      <c r="N686" s="75">
        <v>0.05</v>
      </c>
      <c r="O686" s="24">
        <v>399</v>
      </c>
      <c r="P686" s="24">
        <v>399</v>
      </c>
      <c r="Q686" s="59">
        <v>126</v>
      </c>
      <c r="R686" s="59">
        <v>126</v>
      </c>
      <c r="S686" s="24">
        <v>4</v>
      </c>
    </row>
    <row r="687" spans="1:19" s="22" customFormat="1" x14ac:dyDescent="0.25">
      <c r="A687" s="25"/>
      <c r="B687" s="25">
        <v>10001646</v>
      </c>
      <c r="C687" s="24" t="s">
        <v>378</v>
      </c>
      <c r="D687" s="24" t="s">
        <v>267</v>
      </c>
      <c r="E687" s="24" t="s">
        <v>384</v>
      </c>
      <c r="F687" s="25" t="str">
        <f t="shared" si="27"/>
        <v>CUCUMBER LEGGING MRP-399</v>
      </c>
      <c r="G687" s="24" t="s">
        <v>43</v>
      </c>
      <c r="H687" s="25">
        <v>26</v>
      </c>
      <c r="I687" s="24" t="str">
        <f>C687&amp;"/"&amp;E687&amp;"/"&amp;H687&amp;""</f>
        <v>CUCUMBER/LEGGING/26</v>
      </c>
      <c r="J687" s="24">
        <v>62041100</v>
      </c>
      <c r="K687" s="24" t="s">
        <v>249</v>
      </c>
      <c r="L687" s="24" t="s">
        <v>251</v>
      </c>
      <c r="M687" s="24" t="s">
        <v>47</v>
      </c>
      <c r="N687" s="75">
        <v>0.05</v>
      </c>
      <c r="O687" s="24">
        <v>399</v>
      </c>
      <c r="P687" s="24">
        <v>399</v>
      </c>
      <c r="Q687" s="59">
        <v>126</v>
      </c>
      <c r="R687" s="59">
        <v>126</v>
      </c>
      <c r="S687" s="24">
        <v>5</v>
      </c>
    </row>
    <row r="688" spans="1:19" s="22" customFormat="1" x14ac:dyDescent="0.25">
      <c r="A688" s="25"/>
      <c r="B688" s="25">
        <v>10001647</v>
      </c>
      <c r="C688" s="24" t="s">
        <v>378</v>
      </c>
      <c r="D688" s="24" t="s">
        <v>267</v>
      </c>
      <c r="E688" s="24" t="s">
        <v>384</v>
      </c>
      <c r="F688" s="25" t="str">
        <f t="shared" si="27"/>
        <v>CUCUMBER LEGGING MRP-399</v>
      </c>
      <c r="G688" s="24" t="s">
        <v>43</v>
      </c>
      <c r="H688" s="25">
        <v>20</v>
      </c>
      <c r="I688" s="24" t="str">
        <f>C688&amp;"/"&amp;E688&amp;"/"&amp;H688&amp;""</f>
        <v>CUCUMBER/LEGGING/20</v>
      </c>
      <c r="J688" s="24">
        <v>62041100</v>
      </c>
      <c r="K688" s="24" t="s">
        <v>249</v>
      </c>
      <c r="L688" s="24" t="s">
        <v>251</v>
      </c>
      <c r="M688" s="24" t="s">
        <v>47</v>
      </c>
      <c r="N688" s="75">
        <v>0.05</v>
      </c>
      <c r="O688" s="24">
        <v>399</v>
      </c>
      <c r="P688" s="24">
        <v>399</v>
      </c>
      <c r="Q688" s="59">
        <v>132</v>
      </c>
      <c r="R688" s="59">
        <v>132</v>
      </c>
      <c r="S688" s="24">
        <v>10</v>
      </c>
    </row>
    <row r="689" spans="1:19" s="22" customFormat="1" x14ac:dyDescent="0.25">
      <c r="A689" s="25"/>
      <c r="B689" s="25">
        <v>10001648</v>
      </c>
      <c r="C689" s="24" t="s">
        <v>378</v>
      </c>
      <c r="D689" s="24" t="s">
        <v>267</v>
      </c>
      <c r="E689" s="24" t="s">
        <v>384</v>
      </c>
      <c r="F689" s="25" t="str">
        <f t="shared" si="27"/>
        <v>CUCUMBER LEGGING MRP-399</v>
      </c>
      <c r="G689" s="24" t="s">
        <v>43</v>
      </c>
      <c r="H689" s="25">
        <v>22</v>
      </c>
      <c r="I689" s="24" t="str">
        <f>C689&amp;"/"&amp;E689&amp;"/"&amp;H689&amp;""</f>
        <v>CUCUMBER/LEGGING/22</v>
      </c>
      <c r="J689" s="24">
        <v>62041100</v>
      </c>
      <c r="K689" s="24" t="s">
        <v>249</v>
      </c>
      <c r="L689" s="24" t="s">
        <v>251</v>
      </c>
      <c r="M689" s="24" t="s">
        <v>47</v>
      </c>
      <c r="N689" s="75">
        <v>0.05</v>
      </c>
      <c r="O689" s="24">
        <v>399</v>
      </c>
      <c r="P689" s="24">
        <v>399</v>
      </c>
      <c r="Q689" s="59">
        <v>132</v>
      </c>
      <c r="R689" s="59">
        <v>132</v>
      </c>
      <c r="S689" s="24">
        <v>10</v>
      </c>
    </row>
    <row r="690" spans="1:19" s="22" customFormat="1" x14ac:dyDescent="0.25">
      <c r="A690" s="25"/>
      <c r="B690" s="25">
        <v>10001649</v>
      </c>
      <c r="C690" s="24" t="s">
        <v>378</v>
      </c>
      <c r="D690" s="24" t="s">
        <v>267</v>
      </c>
      <c r="E690" s="24" t="s">
        <v>384</v>
      </c>
      <c r="F690" s="25" t="str">
        <f t="shared" si="27"/>
        <v>CUCUMBER LEGGING MRP-399</v>
      </c>
      <c r="G690" s="24" t="s">
        <v>43</v>
      </c>
      <c r="H690" s="25">
        <v>24</v>
      </c>
      <c r="I690" s="24" t="str">
        <f>C690&amp;"/"&amp;E690&amp;"/"&amp;H690&amp;""</f>
        <v>CUCUMBER/LEGGING/24</v>
      </c>
      <c r="J690" s="24">
        <v>62041100</v>
      </c>
      <c r="K690" s="24" t="s">
        <v>249</v>
      </c>
      <c r="L690" s="24" t="s">
        <v>251</v>
      </c>
      <c r="M690" s="24" t="s">
        <v>47</v>
      </c>
      <c r="N690" s="75">
        <v>0.05</v>
      </c>
      <c r="O690" s="24">
        <v>399</v>
      </c>
      <c r="P690" s="24">
        <v>399</v>
      </c>
      <c r="Q690" s="59">
        <v>132</v>
      </c>
      <c r="R690" s="59">
        <v>132</v>
      </c>
      <c r="S690" s="24">
        <v>10</v>
      </c>
    </row>
    <row r="691" spans="1:19" s="22" customFormat="1" x14ac:dyDescent="0.25">
      <c r="A691" s="25"/>
      <c r="B691" s="25">
        <v>10001650</v>
      </c>
      <c r="C691" s="24" t="s">
        <v>378</v>
      </c>
      <c r="D691" s="24" t="s">
        <v>267</v>
      </c>
      <c r="E691" s="24" t="s">
        <v>384</v>
      </c>
      <c r="F691" s="25" t="str">
        <f t="shared" si="27"/>
        <v>CUCUMBER LEGGING MRP-399</v>
      </c>
      <c r="G691" s="24" t="s">
        <v>43</v>
      </c>
      <c r="H691" s="25">
        <v>26</v>
      </c>
      <c r="I691" s="24" t="str">
        <f>C691&amp;"/"&amp;E691&amp;"/"&amp;H691&amp;""</f>
        <v>CUCUMBER/LEGGING/26</v>
      </c>
      <c r="J691" s="24">
        <v>62041100</v>
      </c>
      <c r="K691" s="24" t="s">
        <v>249</v>
      </c>
      <c r="L691" s="24" t="s">
        <v>251</v>
      </c>
      <c r="M691" s="24" t="s">
        <v>47</v>
      </c>
      <c r="N691" s="75">
        <v>0.05</v>
      </c>
      <c r="O691" s="24">
        <v>399</v>
      </c>
      <c r="P691" s="24">
        <v>399</v>
      </c>
      <c r="Q691" s="59">
        <v>132</v>
      </c>
      <c r="R691" s="59">
        <v>132</v>
      </c>
      <c r="S691" s="24">
        <v>10</v>
      </c>
    </row>
    <row r="692" spans="1:19" s="22" customFormat="1" x14ac:dyDescent="0.25">
      <c r="A692" s="25"/>
      <c r="B692" s="25">
        <v>10001651</v>
      </c>
      <c r="C692" s="24" t="s">
        <v>378</v>
      </c>
      <c r="D692" s="24" t="s">
        <v>267</v>
      </c>
      <c r="E692" s="24" t="s">
        <v>384</v>
      </c>
      <c r="F692" s="25" t="str">
        <f t="shared" si="27"/>
        <v>CUCUMBER LEGGING MRP-399</v>
      </c>
      <c r="G692" s="24" t="s">
        <v>43</v>
      </c>
      <c r="H692" s="25">
        <v>28</v>
      </c>
      <c r="I692" s="24" t="str">
        <f>C692&amp;"/"&amp;E692&amp;"/"&amp;H692&amp;""</f>
        <v>CUCUMBER/LEGGING/28</v>
      </c>
      <c r="J692" s="24">
        <v>62041100</v>
      </c>
      <c r="K692" s="24" t="s">
        <v>249</v>
      </c>
      <c r="L692" s="24" t="s">
        <v>251</v>
      </c>
      <c r="M692" s="24" t="s">
        <v>47</v>
      </c>
      <c r="N692" s="75">
        <v>0.05</v>
      </c>
      <c r="O692" s="24">
        <v>399</v>
      </c>
      <c r="P692" s="24">
        <v>399</v>
      </c>
      <c r="Q692" s="59">
        <v>132</v>
      </c>
      <c r="R692" s="59">
        <v>132</v>
      </c>
      <c r="S692" s="24">
        <v>10</v>
      </c>
    </row>
    <row r="693" spans="1:19" s="22" customFormat="1" x14ac:dyDescent="0.25">
      <c r="A693" s="25"/>
      <c r="B693" s="25">
        <v>10001652</v>
      </c>
      <c r="C693" s="24" t="s">
        <v>378</v>
      </c>
      <c r="D693" s="24" t="s">
        <v>267</v>
      </c>
      <c r="E693" s="24" t="s">
        <v>384</v>
      </c>
      <c r="F693" s="25" t="str">
        <f t="shared" si="27"/>
        <v>CUCUMBER LEGGING MRP-399</v>
      </c>
      <c r="G693" s="24" t="s">
        <v>43</v>
      </c>
      <c r="H693" s="25">
        <v>30</v>
      </c>
      <c r="I693" s="24" t="str">
        <f>C693&amp;"/"&amp;E693&amp;"/"&amp;H693&amp;""</f>
        <v>CUCUMBER/LEGGING/30</v>
      </c>
      <c r="J693" s="24">
        <v>62041100</v>
      </c>
      <c r="K693" s="24" t="s">
        <v>249</v>
      </c>
      <c r="L693" s="24" t="s">
        <v>251</v>
      </c>
      <c r="M693" s="24" t="s">
        <v>47</v>
      </c>
      <c r="N693" s="75">
        <v>0.05</v>
      </c>
      <c r="O693" s="24">
        <v>399</v>
      </c>
      <c r="P693" s="24">
        <v>399</v>
      </c>
      <c r="Q693" s="59">
        <v>132</v>
      </c>
      <c r="R693" s="59">
        <v>132</v>
      </c>
      <c r="S693" s="24">
        <v>11</v>
      </c>
    </row>
    <row r="694" spans="1:19" s="22" customFormat="1" x14ac:dyDescent="0.25">
      <c r="A694" s="25"/>
      <c r="B694" s="25">
        <v>10001653</v>
      </c>
      <c r="C694" s="24" t="s">
        <v>378</v>
      </c>
      <c r="D694" s="24" t="s">
        <v>267</v>
      </c>
      <c r="E694" s="24" t="s">
        <v>384</v>
      </c>
      <c r="F694" s="25" t="str">
        <f t="shared" si="27"/>
        <v>CUCUMBER LEGGING MRP-399</v>
      </c>
      <c r="G694" s="24" t="s">
        <v>43</v>
      </c>
      <c r="H694" s="25">
        <v>28</v>
      </c>
      <c r="I694" s="24" t="str">
        <f>C694&amp;"/"&amp;E694&amp;"/"&amp;H694&amp;""</f>
        <v>CUCUMBER/LEGGING/28</v>
      </c>
      <c r="J694" s="24">
        <v>62041100</v>
      </c>
      <c r="K694" s="24" t="s">
        <v>249</v>
      </c>
      <c r="L694" s="24" t="s">
        <v>251</v>
      </c>
      <c r="M694" s="24" t="s">
        <v>47</v>
      </c>
      <c r="N694" s="75">
        <v>0.05</v>
      </c>
      <c r="O694" s="24">
        <v>399</v>
      </c>
      <c r="P694" s="24">
        <v>399</v>
      </c>
      <c r="Q694" s="59">
        <v>156</v>
      </c>
      <c r="R694" s="59">
        <v>156</v>
      </c>
      <c r="S694" s="24">
        <v>6</v>
      </c>
    </row>
    <row r="695" spans="1:19" s="22" customFormat="1" x14ac:dyDescent="0.25">
      <c r="A695" s="25"/>
      <c r="B695" s="25">
        <v>10001654</v>
      </c>
      <c r="C695" s="24" t="s">
        <v>378</v>
      </c>
      <c r="D695" s="24" t="s">
        <v>267</v>
      </c>
      <c r="E695" s="24" t="s">
        <v>384</v>
      </c>
      <c r="F695" s="25" t="str">
        <f t="shared" si="27"/>
        <v>CUCUMBER LEGGING MRP-399</v>
      </c>
      <c r="G695" s="24" t="s">
        <v>43</v>
      </c>
      <c r="H695" s="25">
        <v>30</v>
      </c>
      <c r="I695" s="24" t="str">
        <f>C695&amp;"/"&amp;E695&amp;"/"&amp;H695&amp;""</f>
        <v>CUCUMBER/LEGGING/30</v>
      </c>
      <c r="J695" s="24">
        <v>62041100</v>
      </c>
      <c r="K695" s="24" t="s">
        <v>249</v>
      </c>
      <c r="L695" s="24" t="s">
        <v>251</v>
      </c>
      <c r="M695" s="24" t="s">
        <v>47</v>
      </c>
      <c r="N695" s="75">
        <v>0.05</v>
      </c>
      <c r="O695" s="24">
        <v>399</v>
      </c>
      <c r="P695" s="24">
        <v>399</v>
      </c>
      <c r="Q695" s="59">
        <v>156</v>
      </c>
      <c r="R695" s="59">
        <v>156</v>
      </c>
      <c r="S695" s="24">
        <v>6</v>
      </c>
    </row>
    <row r="696" spans="1:19" s="22" customFormat="1" x14ac:dyDescent="0.25">
      <c r="A696" s="25"/>
      <c r="B696" s="25">
        <v>10001655</v>
      </c>
      <c r="C696" s="24" t="s">
        <v>255</v>
      </c>
      <c r="D696" s="24" t="s">
        <v>267</v>
      </c>
      <c r="E696" s="24" t="s">
        <v>19</v>
      </c>
      <c r="F696" s="25" t="str">
        <f>"ZOLA JEANS MRP-"&amp;O696</f>
        <v>ZOLA JEANS MRP-1299</v>
      </c>
      <c r="G696" s="24" t="s">
        <v>43</v>
      </c>
      <c r="H696" s="25">
        <v>18</v>
      </c>
      <c r="I696" s="24" t="str">
        <f>C696&amp;"/"&amp;E696&amp;"/"&amp;H696&amp;""</f>
        <v>ZOLA/JEANS/18</v>
      </c>
      <c r="J696" s="36">
        <v>620443</v>
      </c>
      <c r="K696" s="24" t="s">
        <v>249</v>
      </c>
      <c r="L696" s="24" t="s">
        <v>251</v>
      </c>
      <c r="M696" s="24" t="s">
        <v>47</v>
      </c>
      <c r="N696" s="75">
        <v>0.12</v>
      </c>
      <c r="O696" s="24">
        <v>1299</v>
      </c>
      <c r="P696" s="24">
        <v>1299</v>
      </c>
      <c r="Q696" s="59">
        <v>465</v>
      </c>
      <c r="R696" s="59">
        <v>465</v>
      </c>
      <c r="S696" s="24">
        <v>4</v>
      </c>
    </row>
    <row r="697" spans="1:19" s="22" customFormat="1" x14ac:dyDescent="0.25">
      <c r="A697" s="25"/>
      <c r="B697" s="25">
        <v>10001656</v>
      </c>
      <c r="C697" s="24" t="s">
        <v>255</v>
      </c>
      <c r="D697" s="24" t="s">
        <v>267</v>
      </c>
      <c r="E697" s="24" t="s">
        <v>19</v>
      </c>
      <c r="F697" s="25" t="str">
        <f t="shared" ref="F697:F702" si="28">"ZOLA JEANS MRP-"&amp;O697</f>
        <v>ZOLA JEANS MRP-1299</v>
      </c>
      <c r="G697" s="24" t="s">
        <v>43</v>
      </c>
      <c r="H697" s="25">
        <v>20</v>
      </c>
      <c r="I697" s="24" t="str">
        <f>C697&amp;"/"&amp;E697&amp;"/"&amp;H697&amp;""</f>
        <v>ZOLA/JEANS/20</v>
      </c>
      <c r="J697" s="36">
        <v>620443</v>
      </c>
      <c r="K697" s="24" t="s">
        <v>249</v>
      </c>
      <c r="L697" s="24" t="s">
        <v>251</v>
      </c>
      <c r="M697" s="24" t="s">
        <v>47</v>
      </c>
      <c r="N697" s="75">
        <v>0.12</v>
      </c>
      <c r="O697" s="24">
        <v>1299</v>
      </c>
      <c r="P697" s="24">
        <v>1299</v>
      </c>
      <c r="Q697" s="59">
        <v>465</v>
      </c>
      <c r="R697" s="59">
        <v>465</v>
      </c>
      <c r="S697" s="24">
        <v>3</v>
      </c>
    </row>
    <row r="698" spans="1:19" s="22" customFormat="1" x14ac:dyDescent="0.25">
      <c r="A698" s="25"/>
      <c r="B698" s="25">
        <v>10001657</v>
      </c>
      <c r="C698" s="24" t="s">
        <v>255</v>
      </c>
      <c r="D698" s="24" t="s">
        <v>267</v>
      </c>
      <c r="E698" s="24" t="s">
        <v>19</v>
      </c>
      <c r="F698" s="25" t="str">
        <f t="shared" si="28"/>
        <v>ZOLA JEANS MRP-1299</v>
      </c>
      <c r="G698" s="24" t="s">
        <v>43</v>
      </c>
      <c r="H698" s="25">
        <v>22</v>
      </c>
      <c r="I698" s="24" t="str">
        <f>C698&amp;"/"&amp;E698&amp;"/"&amp;H698&amp;""</f>
        <v>ZOLA/JEANS/22</v>
      </c>
      <c r="J698" s="36">
        <v>620443</v>
      </c>
      <c r="K698" s="24" t="s">
        <v>249</v>
      </c>
      <c r="L698" s="24" t="s">
        <v>251</v>
      </c>
      <c r="M698" s="24" t="s">
        <v>47</v>
      </c>
      <c r="N698" s="75">
        <v>0.12</v>
      </c>
      <c r="O698" s="24">
        <v>1299</v>
      </c>
      <c r="P698" s="24">
        <v>1299</v>
      </c>
      <c r="Q698" s="59">
        <v>465</v>
      </c>
      <c r="R698" s="59">
        <v>465</v>
      </c>
      <c r="S698" s="24">
        <v>6</v>
      </c>
    </row>
    <row r="699" spans="1:19" s="22" customFormat="1" x14ac:dyDescent="0.25">
      <c r="A699" s="25"/>
      <c r="B699" s="25">
        <v>10001658</v>
      </c>
      <c r="C699" s="24" t="s">
        <v>255</v>
      </c>
      <c r="D699" s="24" t="s">
        <v>267</v>
      </c>
      <c r="E699" s="24" t="s">
        <v>19</v>
      </c>
      <c r="F699" s="25" t="str">
        <f t="shared" si="28"/>
        <v>ZOLA JEANS MRP-1299</v>
      </c>
      <c r="G699" s="24" t="s">
        <v>43</v>
      </c>
      <c r="H699" s="25">
        <v>24</v>
      </c>
      <c r="I699" s="24" t="str">
        <f>C699&amp;"/"&amp;E699&amp;"/"&amp;H699&amp;""</f>
        <v>ZOLA/JEANS/24</v>
      </c>
      <c r="J699" s="36">
        <v>620443</v>
      </c>
      <c r="K699" s="24" t="s">
        <v>249</v>
      </c>
      <c r="L699" s="24" t="s">
        <v>251</v>
      </c>
      <c r="M699" s="24" t="s">
        <v>47</v>
      </c>
      <c r="N699" s="75">
        <v>0.12</v>
      </c>
      <c r="O699" s="24">
        <v>1299</v>
      </c>
      <c r="P699" s="24">
        <v>1299</v>
      </c>
      <c r="Q699" s="59">
        <v>465</v>
      </c>
      <c r="R699" s="59">
        <v>465</v>
      </c>
      <c r="S699" s="24">
        <v>4</v>
      </c>
    </row>
    <row r="700" spans="1:19" s="22" customFormat="1" x14ac:dyDescent="0.25">
      <c r="A700" s="25"/>
      <c r="B700" s="25">
        <v>10001659</v>
      </c>
      <c r="C700" s="24" t="s">
        <v>255</v>
      </c>
      <c r="D700" s="24" t="s">
        <v>267</v>
      </c>
      <c r="E700" s="24" t="s">
        <v>19</v>
      </c>
      <c r="F700" s="25" t="str">
        <f t="shared" si="28"/>
        <v>ZOLA JEANS MRP-1299</v>
      </c>
      <c r="G700" s="24" t="s">
        <v>43</v>
      </c>
      <c r="H700" s="25">
        <v>26</v>
      </c>
      <c r="I700" s="24" t="str">
        <f>C700&amp;"/"&amp;E700&amp;"/"&amp;H700&amp;""</f>
        <v>ZOLA/JEANS/26</v>
      </c>
      <c r="J700" s="36">
        <v>620443</v>
      </c>
      <c r="K700" s="24" t="s">
        <v>249</v>
      </c>
      <c r="L700" s="24" t="s">
        <v>251</v>
      </c>
      <c r="M700" s="24" t="s">
        <v>47</v>
      </c>
      <c r="N700" s="75">
        <v>0.12</v>
      </c>
      <c r="O700" s="24">
        <v>1299</v>
      </c>
      <c r="P700" s="24">
        <v>1299</v>
      </c>
      <c r="Q700" s="59">
        <v>465</v>
      </c>
      <c r="R700" s="59">
        <v>465</v>
      </c>
      <c r="S700" s="24">
        <v>4</v>
      </c>
    </row>
    <row r="701" spans="1:19" s="22" customFormat="1" x14ac:dyDescent="0.25">
      <c r="A701" s="25"/>
      <c r="B701" s="25">
        <v>10001660</v>
      </c>
      <c r="C701" s="24" t="s">
        <v>255</v>
      </c>
      <c r="D701" s="24" t="s">
        <v>267</v>
      </c>
      <c r="E701" s="24" t="s">
        <v>19</v>
      </c>
      <c r="F701" s="25" t="str">
        <f t="shared" si="28"/>
        <v>ZOLA JEANS MRP-1299</v>
      </c>
      <c r="G701" s="24" t="s">
        <v>43</v>
      </c>
      <c r="H701" s="25">
        <v>28</v>
      </c>
      <c r="I701" s="24" t="str">
        <f>C701&amp;"/"&amp;E701&amp;"/"&amp;H701&amp;""</f>
        <v>ZOLA/JEANS/28</v>
      </c>
      <c r="J701" s="36">
        <v>620443</v>
      </c>
      <c r="K701" s="24" t="s">
        <v>249</v>
      </c>
      <c r="L701" s="24" t="s">
        <v>251</v>
      </c>
      <c r="M701" s="24" t="s">
        <v>47</v>
      </c>
      <c r="N701" s="75">
        <v>0.12</v>
      </c>
      <c r="O701" s="24">
        <v>1299</v>
      </c>
      <c r="P701" s="24">
        <v>1299</v>
      </c>
      <c r="Q701" s="59">
        <v>465</v>
      </c>
      <c r="R701" s="59">
        <v>465</v>
      </c>
      <c r="S701" s="24">
        <v>4</v>
      </c>
    </row>
    <row r="702" spans="1:19" s="22" customFormat="1" x14ac:dyDescent="0.25">
      <c r="A702" s="25"/>
      <c r="B702" s="25">
        <v>10001661</v>
      </c>
      <c r="C702" s="24" t="s">
        <v>255</v>
      </c>
      <c r="D702" s="24" t="s">
        <v>267</v>
      </c>
      <c r="E702" s="24" t="s">
        <v>19</v>
      </c>
      <c r="F702" s="25" t="str">
        <f t="shared" si="28"/>
        <v>ZOLA JEANS MRP-1299</v>
      </c>
      <c r="G702" s="24" t="s">
        <v>43</v>
      </c>
      <c r="H702" s="25">
        <v>30</v>
      </c>
      <c r="I702" s="24" t="str">
        <f>C702&amp;"/"&amp;E702&amp;"/"&amp;H702&amp;""</f>
        <v>ZOLA/JEANS/30</v>
      </c>
      <c r="J702" s="36">
        <v>620443</v>
      </c>
      <c r="K702" s="24" t="s">
        <v>249</v>
      </c>
      <c r="L702" s="24" t="s">
        <v>251</v>
      </c>
      <c r="M702" s="24" t="s">
        <v>47</v>
      </c>
      <c r="N702" s="75">
        <v>0.12</v>
      </c>
      <c r="O702" s="24">
        <v>1299</v>
      </c>
      <c r="P702" s="24">
        <v>1299</v>
      </c>
      <c r="Q702" s="59">
        <v>465</v>
      </c>
      <c r="R702" s="59">
        <v>465</v>
      </c>
      <c r="S702" s="24">
        <v>4</v>
      </c>
    </row>
    <row r="703" spans="1:19" s="22" customFormat="1" x14ac:dyDescent="0.25">
      <c r="A703" s="25"/>
      <c r="B703" s="25">
        <v>10001662</v>
      </c>
      <c r="C703" s="24" t="s">
        <v>255</v>
      </c>
      <c r="D703" s="24" t="s">
        <v>267</v>
      </c>
      <c r="E703" s="24" t="s">
        <v>382</v>
      </c>
      <c r="F703" s="25" t="str">
        <f>"ZOLA CAPRI MRP-"&amp;O703</f>
        <v>ZOLA CAPRI MRP-999</v>
      </c>
      <c r="G703" s="24" t="s">
        <v>43</v>
      </c>
      <c r="H703" s="25">
        <v>18</v>
      </c>
      <c r="I703" s="24" t="str">
        <f>C703&amp;"/"&amp;E703&amp;"/"&amp;H703&amp;""</f>
        <v>ZOLA/CAPRI/18</v>
      </c>
      <c r="J703" s="36">
        <v>620443</v>
      </c>
      <c r="K703" s="24" t="s">
        <v>249</v>
      </c>
      <c r="L703" s="24" t="s">
        <v>251</v>
      </c>
      <c r="M703" s="24" t="s">
        <v>47</v>
      </c>
      <c r="N703" s="75">
        <v>0.05</v>
      </c>
      <c r="O703" s="24">
        <v>999</v>
      </c>
      <c r="P703" s="24">
        <v>999</v>
      </c>
      <c r="Q703" s="59">
        <v>378</v>
      </c>
      <c r="R703" s="59">
        <v>378</v>
      </c>
      <c r="S703" s="24">
        <v>2</v>
      </c>
    </row>
    <row r="704" spans="1:19" s="22" customFormat="1" x14ac:dyDescent="0.25">
      <c r="A704" s="25"/>
      <c r="B704" s="25">
        <v>10001663</v>
      </c>
      <c r="C704" s="24" t="s">
        <v>255</v>
      </c>
      <c r="D704" s="24" t="s">
        <v>267</v>
      </c>
      <c r="E704" s="24" t="s">
        <v>382</v>
      </c>
      <c r="F704" s="25" t="str">
        <f t="shared" ref="F704:F709" si="29">"ZOLA CAPRI MRP-"&amp;O704</f>
        <v>ZOLA CAPRI MRP-999</v>
      </c>
      <c r="G704" s="24" t="s">
        <v>43</v>
      </c>
      <c r="H704" s="25">
        <v>20</v>
      </c>
      <c r="I704" s="24" t="str">
        <f>C704&amp;"/"&amp;E704&amp;"/"&amp;H704&amp;""</f>
        <v>ZOLA/CAPRI/20</v>
      </c>
      <c r="J704" s="36">
        <v>620443</v>
      </c>
      <c r="K704" s="24" t="s">
        <v>249</v>
      </c>
      <c r="L704" s="24" t="s">
        <v>251</v>
      </c>
      <c r="M704" s="24" t="s">
        <v>47</v>
      </c>
      <c r="N704" s="75">
        <v>0.05</v>
      </c>
      <c r="O704" s="24">
        <v>999</v>
      </c>
      <c r="P704" s="24">
        <v>999</v>
      </c>
      <c r="Q704" s="59">
        <v>378</v>
      </c>
      <c r="R704" s="59">
        <v>378</v>
      </c>
      <c r="S704" s="24">
        <v>2</v>
      </c>
    </row>
    <row r="705" spans="1:19" s="22" customFormat="1" x14ac:dyDescent="0.25">
      <c r="A705" s="25"/>
      <c r="B705" s="25">
        <v>10001664</v>
      </c>
      <c r="C705" s="24" t="s">
        <v>255</v>
      </c>
      <c r="D705" s="24" t="s">
        <v>267</v>
      </c>
      <c r="E705" s="24" t="s">
        <v>382</v>
      </c>
      <c r="F705" s="25" t="str">
        <f t="shared" si="29"/>
        <v>ZOLA CAPRI MRP-999</v>
      </c>
      <c r="G705" s="24" t="s">
        <v>43</v>
      </c>
      <c r="H705" s="25">
        <v>22</v>
      </c>
      <c r="I705" s="24" t="str">
        <f>C705&amp;"/"&amp;E705&amp;"/"&amp;H705&amp;""</f>
        <v>ZOLA/CAPRI/22</v>
      </c>
      <c r="J705" s="36">
        <v>620443</v>
      </c>
      <c r="K705" s="24" t="s">
        <v>249</v>
      </c>
      <c r="L705" s="24" t="s">
        <v>251</v>
      </c>
      <c r="M705" s="24" t="s">
        <v>47</v>
      </c>
      <c r="N705" s="75">
        <v>0.05</v>
      </c>
      <c r="O705" s="24">
        <v>999</v>
      </c>
      <c r="P705" s="24">
        <v>999</v>
      </c>
      <c r="Q705" s="59">
        <v>378</v>
      </c>
      <c r="R705" s="59">
        <v>378</v>
      </c>
      <c r="S705" s="24">
        <v>2</v>
      </c>
    </row>
    <row r="706" spans="1:19" s="22" customFormat="1" x14ac:dyDescent="0.25">
      <c r="A706" s="25"/>
      <c r="B706" s="25">
        <v>10001665</v>
      </c>
      <c r="C706" s="24" t="s">
        <v>255</v>
      </c>
      <c r="D706" s="24" t="s">
        <v>267</v>
      </c>
      <c r="E706" s="24" t="s">
        <v>382</v>
      </c>
      <c r="F706" s="25" t="str">
        <f t="shared" si="29"/>
        <v>ZOLA CAPRI MRP-999</v>
      </c>
      <c r="G706" s="24" t="s">
        <v>43</v>
      </c>
      <c r="H706" s="25">
        <v>24</v>
      </c>
      <c r="I706" s="24" t="str">
        <f>C706&amp;"/"&amp;E706&amp;"/"&amp;H706&amp;""</f>
        <v>ZOLA/CAPRI/24</v>
      </c>
      <c r="J706" s="36">
        <v>620443</v>
      </c>
      <c r="K706" s="24" t="s">
        <v>249</v>
      </c>
      <c r="L706" s="24" t="s">
        <v>251</v>
      </c>
      <c r="M706" s="24" t="s">
        <v>47</v>
      </c>
      <c r="N706" s="75">
        <v>0.05</v>
      </c>
      <c r="O706" s="24">
        <v>999</v>
      </c>
      <c r="P706" s="24">
        <v>999</v>
      </c>
      <c r="Q706" s="59">
        <v>378</v>
      </c>
      <c r="R706" s="59">
        <v>378</v>
      </c>
      <c r="S706" s="24">
        <v>3</v>
      </c>
    </row>
    <row r="707" spans="1:19" s="22" customFormat="1" x14ac:dyDescent="0.25">
      <c r="A707" s="25"/>
      <c r="B707" s="25">
        <v>10001666</v>
      </c>
      <c r="C707" s="24" t="s">
        <v>255</v>
      </c>
      <c r="D707" s="24" t="s">
        <v>267</v>
      </c>
      <c r="E707" s="24" t="s">
        <v>382</v>
      </c>
      <c r="F707" s="25" t="str">
        <f t="shared" si="29"/>
        <v>ZOLA CAPRI MRP-999</v>
      </c>
      <c r="G707" s="24" t="s">
        <v>43</v>
      </c>
      <c r="H707" s="25">
        <v>26</v>
      </c>
      <c r="I707" s="24" t="str">
        <f>C707&amp;"/"&amp;E707&amp;"/"&amp;H707&amp;""</f>
        <v>ZOLA/CAPRI/26</v>
      </c>
      <c r="J707" s="36">
        <v>620443</v>
      </c>
      <c r="K707" s="24" t="s">
        <v>249</v>
      </c>
      <c r="L707" s="24" t="s">
        <v>251</v>
      </c>
      <c r="M707" s="24" t="s">
        <v>47</v>
      </c>
      <c r="N707" s="75">
        <v>0.05</v>
      </c>
      <c r="O707" s="24">
        <v>999</v>
      </c>
      <c r="P707" s="24">
        <v>999</v>
      </c>
      <c r="Q707" s="59">
        <v>378</v>
      </c>
      <c r="R707" s="59">
        <v>378</v>
      </c>
      <c r="S707" s="24">
        <v>3</v>
      </c>
    </row>
    <row r="708" spans="1:19" s="22" customFormat="1" x14ac:dyDescent="0.25">
      <c r="A708" s="25"/>
      <c r="B708" s="25">
        <v>10001667</v>
      </c>
      <c r="C708" s="24" t="s">
        <v>255</v>
      </c>
      <c r="D708" s="24" t="s">
        <v>267</v>
      </c>
      <c r="E708" s="24" t="s">
        <v>382</v>
      </c>
      <c r="F708" s="25" t="str">
        <f t="shared" si="29"/>
        <v>ZOLA CAPRI MRP-999</v>
      </c>
      <c r="G708" s="24" t="s">
        <v>43</v>
      </c>
      <c r="H708" s="25">
        <v>28</v>
      </c>
      <c r="I708" s="24" t="str">
        <f>C708&amp;"/"&amp;E708&amp;"/"&amp;H708&amp;""</f>
        <v>ZOLA/CAPRI/28</v>
      </c>
      <c r="J708" s="36">
        <v>620443</v>
      </c>
      <c r="K708" s="24" t="s">
        <v>249</v>
      </c>
      <c r="L708" s="24" t="s">
        <v>251</v>
      </c>
      <c r="M708" s="24" t="s">
        <v>47</v>
      </c>
      <c r="N708" s="75">
        <v>0.05</v>
      </c>
      <c r="O708" s="24">
        <v>999</v>
      </c>
      <c r="P708" s="24">
        <v>999</v>
      </c>
      <c r="Q708" s="59">
        <v>378</v>
      </c>
      <c r="R708" s="59">
        <v>378</v>
      </c>
      <c r="S708" s="24">
        <v>3</v>
      </c>
    </row>
    <row r="709" spans="1:19" s="22" customFormat="1" x14ac:dyDescent="0.25">
      <c r="A709" s="25"/>
      <c r="B709" s="25">
        <v>10001668</v>
      </c>
      <c r="C709" s="24" t="s">
        <v>255</v>
      </c>
      <c r="D709" s="24" t="s">
        <v>267</v>
      </c>
      <c r="E709" s="24" t="s">
        <v>382</v>
      </c>
      <c r="F709" s="25" t="str">
        <f t="shared" si="29"/>
        <v>ZOLA CAPRI MRP-999</v>
      </c>
      <c r="G709" s="24" t="s">
        <v>43</v>
      </c>
      <c r="H709" s="25">
        <v>30</v>
      </c>
      <c r="I709" s="24" t="str">
        <f>C709&amp;"/"&amp;E709&amp;"/"&amp;H709&amp;""</f>
        <v>ZOLA/CAPRI/30</v>
      </c>
      <c r="J709" s="36">
        <v>620443</v>
      </c>
      <c r="K709" s="24" t="s">
        <v>249</v>
      </c>
      <c r="L709" s="24" t="s">
        <v>251</v>
      </c>
      <c r="M709" s="24" t="s">
        <v>47</v>
      </c>
      <c r="N709" s="75">
        <v>0.05</v>
      </c>
      <c r="O709" s="24">
        <v>999</v>
      </c>
      <c r="P709" s="24">
        <v>999</v>
      </c>
      <c r="Q709" s="59">
        <v>378</v>
      </c>
      <c r="R709" s="59">
        <v>378</v>
      </c>
      <c r="S709" s="24">
        <v>3</v>
      </c>
    </row>
    <row r="710" spans="1:19" s="22" customFormat="1" x14ac:dyDescent="0.25">
      <c r="A710" s="25"/>
      <c r="B710" s="25">
        <v>10001669</v>
      </c>
      <c r="C710" s="24" t="s">
        <v>255</v>
      </c>
      <c r="D710" s="24" t="s">
        <v>267</v>
      </c>
      <c r="E710" s="24" t="s">
        <v>385</v>
      </c>
      <c r="F710" s="25" t="str">
        <f>"ZOLA SHORTS MRP-"&amp;O710</f>
        <v>ZOLA SHORTS MRP-999</v>
      </c>
      <c r="G710" s="24" t="s">
        <v>43</v>
      </c>
      <c r="H710" s="25">
        <v>18</v>
      </c>
      <c r="I710" s="24" t="str">
        <f>C710&amp;"/"&amp;E710&amp;"/"&amp;H710&amp;""</f>
        <v>ZOLA/SHORT/18</v>
      </c>
      <c r="J710" s="36">
        <v>620443</v>
      </c>
      <c r="K710" s="24" t="s">
        <v>249</v>
      </c>
      <c r="L710" s="24" t="s">
        <v>251</v>
      </c>
      <c r="M710" s="24" t="s">
        <v>47</v>
      </c>
      <c r="N710" s="75">
        <v>0.05</v>
      </c>
      <c r="O710" s="24">
        <v>999</v>
      </c>
      <c r="P710" s="24">
        <v>999</v>
      </c>
      <c r="Q710" s="59">
        <v>378</v>
      </c>
      <c r="R710" s="59">
        <v>378</v>
      </c>
      <c r="S710" s="24">
        <v>4</v>
      </c>
    </row>
    <row r="711" spans="1:19" s="22" customFormat="1" x14ac:dyDescent="0.25">
      <c r="A711" s="25"/>
      <c r="B711" s="25">
        <v>10001670</v>
      </c>
      <c r="C711" s="24" t="s">
        <v>255</v>
      </c>
      <c r="D711" s="24" t="s">
        <v>267</v>
      </c>
      <c r="E711" s="24" t="s">
        <v>385</v>
      </c>
      <c r="F711" s="25" t="str">
        <f t="shared" ref="F711:F718" si="30">"ZOLA SHORTS MRP-"&amp;O711</f>
        <v>ZOLA SHORTS MRP-999</v>
      </c>
      <c r="G711" s="24" t="s">
        <v>43</v>
      </c>
      <c r="H711" s="25">
        <v>20</v>
      </c>
      <c r="I711" s="24" t="str">
        <f>C711&amp;"/"&amp;E711&amp;"/"&amp;H711&amp;""</f>
        <v>ZOLA/SHORT/20</v>
      </c>
      <c r="J711" s="36">
        <v>620443</v>
      </c>
      <c r="K711" s="24" t="s">
        <v>249</v>
      </c>
      <c r="L711" s="24" t="s">
        <v>251</v>
      </c>
      <c r="M711" s="24" t="s">
        <v>47</v>
      </c>
      <c r="N711" s="75">
        <v>0.05</v>
      </c>
      <c r="O711" s="24">
        <v>999</v>
      </c>
      <c r="P711" s="24">
        <v>999</v>
      </c>
      <c r="Q711" s="59">
        <v>378</v>
      </c>
      <c r="R711" s="59">
        <v>378</v>
      </c>
      <c r="S711" s="24">
        <v>4</v>
      </c>
    </row>
    <row r="712" spans="1:19" s="22" customFormat="1" x14ac:dyDescent="0.25">
      <c r="A712" s="25"/>
      <c r="B712" s="25">
        <v>10001671</v>
      </c>
      <c r="C712" s="24" t="s">
        <v>255</v>
      </c>
      <c r="D712" s="24" t="s">
        <v>267</v>
      </c>
      <c r="E712" s="24" t="s">
        <v>385</v>
      </c>
      <c r="F712" s="25" t="str">
        <f t="shared" si="30"/>
        <v>ZOLA SHORTS MRP-999</v>
      </c>
      <c r="G712" s="24" t="s">
        <v>43</v>
      </c>
      <c r="H712" s="25">
        <v>22</v>
      </c>
      <c r="I712" s="24" t="str">
        <f>C712&amp;"/"&amp;E712&amp;"/"&amp;H712&amp;""</f>
        <v>ZOLA/SHORT/22</v>
      </c>
      <c r="J712" s="36">
        <v>620443</v>
      </c>
      <c r="K712" s="24" t="s">
        <v>249</v>
      </c>
      <c r="L712" s="24" t="s">
        <v>251</v>
      </c>
      <c r="M712" s="24" t="s">
        <v>47</v>
      </c>
      <c r="N712" s="75">
        <v>0.05</v>
      </c>
      <c r="O712" s="24">
        <v>999</v>
      </c>
      <c r="P712" s="24">
        <v>999</v>
      </c>
      <c r="Q712" s="59">
        <v>378</v>
      </c>
      <c r="R712" s="59">
        <v>378</v>
      </c>
      <c r="S712" s="24">
        <v>3</v>
      </c>
    </row>
    <row r="713" spans="1:19" s="22" customFormat="1" x14ac:dyDescent="0.25">
      <c r="A713" s="25"/>
      <c r="B713" s="25">
        <v>10001672</v>
      </c>
      <c r="C713" s="24" t="s">
        <v>255</v>
      </c>
      <c r="D713" s="24" t="s">
        <v>267</v>
      </c>
      <c r="E713" s="24" t="s">
        <v>385</v>
      </c>
      <c r="F713" s="25" t="str">
        <f t="shared" si="30"/>
        <v>ZOLA SHORTS MRP-999</v>
      </c>
      <c r="G713" s="24" t="s">
        <v>43</v>
      </c>
      <c r="H713" s="25">
        <v>24</v>
      </c>
      <c r="I713" s="24" t="str">
        <f>C713&amp;"/"&amp;E713&amp;"/"&amp;H713&amp;""</f>
        <v>ZOLA/SHORT/24</v>
      </c>
      <c r="J713" s="36">
        <v>620443</v>
      </c>
      <c r="K713" s="24" t="s">
        <v>249</v>
      </c>
      <c r="L713" s="24" t="s">
        <v>251</v>
      </c>
      <c r="M713" s="24" t="s">
        <v>47</v>
      </c>
      <c r="N713" s="75">
        <v>0.05</v>
      </c>
      <c r="O713" s="24">
        <v>999</v>
      </c>
      <c r="P713" s="24">
        <v>999</v>
      </c>
      <c r="Q713" s="59">
        <v>378</v>
      </c>
      <c r="R713" s="59">
        <v>378</v>
      </c>
      <c r="S713" s="24">
        <v>2</v>
      </c>
    </row>
    <row r="714" spans="1:19" s="22" customFormat="1" x14ac:dyDescent="0.25">
      <c r="A714" s="25"/>
      <c r="B714" s="25">
        <v>10001673</v>
      </c>
      <c r="C714" s="24" t="s">
        <v>255</v>
      </c>
      <c r="D714" s="24" t="s">
        <v>267</v>
      </c>
      <c r="E714" s="24" t="s">
        <v>385</v>
      </c>
      <c r="F714" s="25" t="str">
        <f t="shared" si="30"/>
        <v>ZOLA SHORTS MRP-999</v>
      </c>
      <c r="G714" s="24" t="s">
        <v>43</v>
      </c>
      <c r="H714" s="25">
        <v>26</v>
      </c>
      <c r="I714" s="24" t="str">
        <f>C714&amp;"/"&amp;E714&amp;"/"&amp;H714&amp;""</f>
        <v>ZOLA/SHORT/26</v>
      </c>
      <c r="J714" s="36">
        <v>620443</v>
      </c>
      <c r="K714" s="24" t="s">
        <v>249</v>
      </c>
      <c r="L714" s="24" t="s">
        <v>251</v>
      </c>
      <c r="M714" s="24" t="s">
        <v>47</v>
      </c>
      <c r="N714" s="75">
        <v>0.05</v>
      </c>
      <c r="O714" s="24">
        <v>999</v>
      </c>
      <c r="P714" s="24">
        <v>999</v>
      </c>
      <c r="Q714" s="59">
        <v>378</v>
      </c>
      <c r="R714" s="59">
        <v>378</v>
      </c>
      <c r="S714" s="24">
        <v>3</v>
      </c>
    </row>
    <row r="715" spans="1:19" s="22" customFormat="1" x14ac:dyDescent="0.25">
      <c r="A715" s="25"/>
      <c r="B715" s="25">
        <v>10001674</v>
      </c>
      <c r="C715" s="24" t="s">
        <v>255</v>
      </c>
      <c r="D715" s="24" t="s">
        <v>267</v>
      </c>
      <c r="E715" s="24" t="s">
        <v>385</v>
      </c>
      <c r="F715" s="25" t="str">
        <f t="shared" si="30"/>
        <v>ZOLA SHORTS MRP-999</v>
      </c>
      <c r="G715" s="24" t="s">
        <v>43</v>
      </c>
      <c r="H715" s="25">
        <v>28</v>
      </c>
      <c r="I715" s="24" t="str">
        <f>C715&amp;"/"&amp;E715&amp;"/"&amp;H715&amp;""</f>
        <v>ZOLA/SHORT/28</v>
      </c>
      <c r="J715" s="36">
        <v>620443</v>
      </c>
      <c r="K715" s="24" t="s">
        <v>249</v>
      </c>
      <c r="L715" s="24" t="s">
        <v>251</v>
      </c>
      <c r="M715" s="24" t="s">
        <v>47</v>
      </c>
      <c r="N715" s="75">
        <v>0.05</v>
      </c>
      <c r="O715" s="24">
        <v>999</v>
      </c>
      <c r="P715" s="24">
        <v>999</v>
      </c>
      <c r="Q715" s="59">
        <v>378</v>
      </c>
      <c r="R715" s="59">
        <v>378</v>
      </c>
      <c r="S715" s="24">
        <v>2</v>
      </c>
    </row>
    <row r="716" spans="1:19" s="22" customFormat="1" x14ac:dyDescent="0.25">
      <c r="A716" s="25"/>
      <c r="B716" s="25">
        <v>10001675</v>
      </c>
      <c r="C716" s="24" t="s">
        <v>255</v>
      </c>
      <c r="D716" s="24" t="s">
        <v>267</v>
      </c>
      <c r="E716" s="24" t="s">
        <v>385</v>
      </c>
      <c r="F716" s="25" t="str">
        <f t="shared" si="30"/>
        <v>ZOLA SHORTS MRP-999</v>
      </c>
      <c r="G716" s="24" t="s">
        <v>43</v>
      </c>
      <c r="H716" s="25">
        <v>30</v>
      </c>
      <c r="I716" s="24" t="str">
        <f>C716&amp;"/"&amp;E716&amp;"/"&amp;H716&amp;""</f>
        <v>ZOLA/SHORT/30</v>
      </c>
      <c r="J716" s="36">
        <v>620443</v>
      </c>
      <c r="K716" s="24" t="s">
        <v>249</v>
      </c>
      <c r="L716" s="24" t="s">
        <v>251</v>
      </c>
      <c r="M716" s="24" t="s">
        <v>47</v>
      </c>
      <c r="N716" s="75">
        <v>0.05</v>
      </c>
      <c r="O716" s="24">
        <v>999</v>
      </c>
      <c r="P716" s="24">
        <v>999</v>
      </c>
      <c r="Q716" s="59">
        <v>378</v>
      </c>
      <c r="R716" s="59">
        <v>378</v>
      </c>
      <c r="S716" s="24">
        <v>2</v>
      </c>
    </row>
    <row r="717" spans="1:19" s="22" customFormat="1" x14ac:dyDescent="0.25">
      <c r="A717" s="25"/>
      <c r="B717" s="25">
        <v>10001676</v>
      </c>
      <c r="C717" s="24" t="s">
        <v>255</v>
      </c>
      <c r="D717" s="24" t="s">
        <v>267</v>
      </c>
      <c r="E717" s="24" t="s">
        <v>385</v>
      </c>
      <c r="F717" s="25" t="str">
        <f t="shared" si="30"/>
        <v>ZOLA SHORTS MRP-999</v>
      </c>
      <c r="G717" s="24" t="s">
        <v>43</v>
      </c>
      <c r="H717" s="25">
        <v>32</v>
      </c>
      <c r="I717" s="24" t="str">
        <f>C717&amp;"/"&amp;E717&amp;"/"&amp;H717&amp;""</f>
        <v>ZOLA/SHORT/32</v>
      </c>
      <c r="J717" s="36">
        <v>620443</v>
      </c>
      <c r="K717" s="24" t="s">
        <v>249</v>
      </c>
      <c r="L717" s="24" t="s">
        <v>251</v>
      </c>
      <c r="M717" s="24" t="s">
        <v>47</v>
      </c>
      <c r="N717" s="75">
        <v>0.05</v>
      </c>
      <c r="O717" s="24">
        <v>999</v>
      </c>
      <c r="P717" s="24">
        <v>999</v>
      </c>
      <c r="Q717" s="59">
        <v>378</v>
      </c>
      <c r="R717" s="59">
        <v>378</v>
      </c>
      <c r="S717" s="24">
        <v>2</v>
      </c>
    </row>
    <row r="718" spans="1:19" s="22" customFormat="1" x14ac:dyDescent="0.25">
      <c r="A718" s="25"/>
      <c r="B718" s="25">
        <v>10001677</v>
      </c>
      <c r="C718" s="24" t="s">
        <v>255</v>
      </c>
      <c r="D718" s="24" t="s">
        <v>267</v>
      </c>
      <c r="E718" s="24" t="s">
        <v>385</v>
      </c>
      <c r="F718" s="25" t="str">
        <f t="shared" si="30"/>
        <v>ZOLA SHORTS MRP-999</v>
      </c>
      <c r="G718" s="24" t="s">
        <v>43</v>
      </c>
      <c r="H718" s="25">
        <v>34</v>
      </c>
      <c r="I718" s="24" t="str">
        <f>C718&amp;"/"&amp;E718&amp;"/"&amp;H718&amp;""</f>
        <v>ZOLA/SHORT/34</v>
      </c>
      <c r="J718" s="36">
        <v>620443</v>
      </c>
      <c r="K718" s="24" t="s">
        <v>249</v>
      </c>
      <c r="L718" s="24" t="s">
        <v>251</v>
      </c>
      <c r="M718" s="24" t="s">
        <v>47</v>
      </c>
      <c r="N718" s="75">
        <v>0.05</v>
      </c>
      <c r="O718" s="24">
        <v>999</v>
      </c>
      <c r="P718" s="24">
        <v>999</v>
      </c>
      <c r="Q718" s="59">
        <v>378</v>
      </c>
      <c r="R718" s="59">
        <v>378</v>
      </c>
      <c r="S718" s="24">
        <v>2</v>
      </c>
    </row>
    <row r="719" spans="1:19" s="22" customFormat="1" x14ac:dyDescent="0.25">
      <c r="A719" s="25"/>
      <c r="B719" s="25">
        <v>10001678</v>
      </c>
      <c r="C719" s="24" t="s">
        <v>255</v>
      </c>
      <c r="D719" s="24" t="s">
        <v>267</v>
      </c>
      <c r="E719" s="24" t="s">
        <v>386</v>
      </c>
      <c r="F719" s="25" t="str">
        <f>"ZOLA DANGRI MRP-"&amp;O719</f>
        <v>ZOLA DANGRI MRP-1999</v>
      </c>
      <c r="G719" s="24" t="s">
        <v>43</v>
      </c>
      <c r="H719" s="25">
        <v>24</v>
      </c>
      <c r="I719" s="24" t="str">
        <f>C719&amp;"/"&amp;E719&amp;"/"&amp;H719&amp;""</f>
        <v>ZOLA/DANGRI/24</v>
      </c>
      <c r="J719" s="36">
        <v>620443</v>
      </c>
      <c r="K719" s="24" t="s">
        <v>249</v>
      </c>
      <c r="L719" s="24" t="s">
        <v>251</v>
      </c>
      <c r="M719" s="24" t="s">
        <v>47</v>
      </c>
      <c r="N719" s="75">
        <v>0.12</v>
      </c>
      <c r="O719" s="24">
        <v>1999</v>
      </c>
      <c r="P719" s="24">
        <v>1999</v>
      </c>
      <c r="Q719" s="59">
        <v>825</v>
      </c>
      <c r="R719" s="59">
        <v>825</v>
      </c>
      <c r="S719" s="24">
        <v>2</v>
      </c>
    </row>
    <row r="720" spans="1:19" s="22" customFormat="1" x14ac:dyDescent="0.25">
      <c r="A720" s="25"/>
      <c r="B720" s="25">
        <v>10001679</v>
      </c>
      <c r="C720" s="24" t="s">
        <v>255</v>
      </c>
      <c r="D720" s="24" t="s">
        <v>267</v>
      </c>
      <c r="E720" s="24" t="s">
        <v>386</v>
      </c>
      <c r="F720" s="25" t="str">
        <f t="shared" ref="F720:F725" si="31">"ZOLA DANGRI MRP-"&amp;O720</f>
        <v>ZOLA DANGRI MRP-1999</v>
      </c>
      <c r="G720" s="24" t="s">
        <v>43</v>
      </c>
      <c r="H720" s="25">
        <v>26</v>
      </c>
      <c r="I720" s="24" t="str">
        <f>C720&amp;"/"&amp;E720&amp;"/"&amp;H720&amp;""</f>
        <v>ZOLA/DANGRI/26</v>
      </c>
      <c r="J720" s="36">
        <v>620443</v>
      </c>
      <c r="K720" s="24" t="s">
        <v>249</v>
      </c>
      <c r="L720" s="24" t="s">
        <v>251</v>
      </c>
      <c r="M720" s="24" t="s">
        <v>47</v>
      </c>
      <c r="N720" s="75">
        <v>0.12</v>
      </c>
      <c r="O720" s="24">
        <v>1999</v>
      </c>
      <c r="P720" s="24">
        <v>1999</v>
      </c>
      <c r="Q720" s="59">
        <v>825</v>
      </c>
      <c r="R720" s="59">
        <v>825</v>
      </c>
      <c r="S720" s="24">
        <v>2</v>
      </c>
    </row>
    <row r="721" spans="1:24" s="22" customFormat="1" x14ac:dyDescent="0.25">
      <c r="A721" s="25"/>
      <c r="B721" s="25">
        <v>10001680</v>
      </c>
      <c r="C721" s="24" t="s">
        <v>255</v>
      </c>
      <c r="D721" s="24" t="s">
        <v>267</v>
      </c>
      <c r="E721" s="24" t="s">
        <v>386</v>
      </c>
      <c r="F721" s="25" t="str">
        <f t="shared" si="31"/>
        <v>ZOLA DANGRI MRP-1999</v>
      </c>
      <c r="G721" s="24" t="s">
        <v>43</v>
      </c>
      <c r="H721" s="25">
        <v>28</v>
      </c>
      <c r="I721" s="24" t="str">
        <f>C721&amp;"/"&amp;E721&amp;"/"&amp;H721&amp;""</f>
        <v>ZOLA/DANGRI/28</v>
      </c>
      <c r="J721" s="36">
        <v>620443</v>
      </c>
      <c r="K721" s="24" t="s">
        <v>249</v>
      </c>
      <c r="L721" s="24" t="s">
        <v>251</v>
      </c>
      <c r="M721" s="24" t="s">
        <v>47</v>
      </c>
      <c r="N721" s="75">
        <v>0.12</v>
      </c>
      <c r="O721" s="24">
        <v>1999</v>
      </c>
      <c r="P721" s="24">
        <v>1999</v>
      </c>
      <c r="Q721" s="59">
        <v>825</v>
      </c>
      <c r="R721" s="59">
        <v>825</v>
      </c>
      <c r="S721" s="24">
        <v>2</v>
      </c>
    </row>
    <row r="722" spans="1:24" s="22" customFormat="1" x14ac:dyDescent="0.25">
      <c r="A722" s="25"/>
      <c r="B722" s="25">
        <v>10001681</v>
      </c>
      <c r="C722" s="24" t="s">
        <v>255</v>
      </c>
      <c r="D722" s="24" t="s">
        <v>267</v>
      </c>
      <c r="E722" s="24" t="s">
        <v>386</v>
      </c>
      <c r="F722" s="25" t="str">
        <f t="shared" si="31"/>
        <v>ZOLA DANGRI MRP-1999</v>
      </c>
      <c r="G722" s="24" t="s">
        <v>43</v>
      </c>
      <c r="H722" s="25">
        <v>30</v>
      </c>
      <c r="I722" s="24" t="str">
        <f>C722&amp;"/"&amp;E722&amp;"/"&amp;H722&amp;""</f>
        <v>ZOLA/DANGRI/30</v>
      </c>
      <c r="J722" s="36">
        <v>620443</v>
      </c>
      <c r="K722" s="24" t="s">
        <v>249</v>
      </c>
      <c r="L722" s="24" t="s">
        <v>251</v>
      </c>
      <c r="M722" s="24" t="s">
        <v>47</v>
      </c>
      <c r="N722" s="75">
        <v>0.12</v>
      </c>
      <c r="O722" s="24">
        <v>1999</v>
      </c>
      <c r="P722" s="24">
        <v>1999</v>
      </c>
      <c r="Q722" s="59">
        <v>825</v>
      </c>
      <c r="R722" s="59">
        <v>825</v>
      </c>
      <c r="S722" s="24">
        <v>2</v>
      </c>
    </row>
    <row r="723" spans="1:24" s="22" customFormat="1" x14ac:dyDescent="0.25">
      <c r="A723" s="25"/>
      <c r="B723" s="25">
        <v>10001682</v>
      </c>
      <c r="C723" s="24" t="s">
        <v>255</v>
      </c>
      <c r="D723" s="24" t="s">
        <v>267</v>
      </c>
      <c r="E723" s="24" t="s">
        <v>386</v>
      </c>
      <c r="F723" s="25" t="str">
        <f t="shared" si="31"/>
        <v>ZOLA DANGRI MRP-1999</v>
      </c>
      <c r="G723" s="24" t="s">
        <v>43</v>
      </c>
      <c r="H723" s="25">
        <v>32</v>
      </c>
      <c r="I723" s="24" t="str">
        <f>C723&amp;"/"&amp;E723&amp;"/"&amp;H723&amp;""</f>
        <v>ZOLA/DANGRI/32</v>
      </c>
      <c r="J723" s="36">
        <v>620443</v>
      </c>
      <c r="K723" s="24" t="s">
        <v>249</v>
      </c>
      <c r="L723" s="24" t="s">
        <v>251</v>
      </c>
      <c r="M723" s="24" t="s">
        <v>47</v>
      </c>
      <c r="N723" s="75">
        <v>0.12</v>
      </c>
      <c r="O723" s="24">
        <v>1999</v>
      </c>
      <c r="P723" s="24">
        <v>1999</v>
      </c>
      <c r="Q723" s="59">
        <v>825</v>
      </c>
      <c r="R723" s="59">
        <v>825</v>
      </c>
      <c r="S723" s="24">
        <v>2</v>
      </c>
      <c r="V723" s="53"/>
      <c r="W723" s="53"/>
      <c r="X723" s="53"/>
    </row>
    <row r="724" spans="1:24" s="22" customFormat="1" x14ac:dyDescent="0.25">
      <c r="A724" s="25"/>
      <c r="B724" s="25">
        <v>10001683</v>
      </c>
      <c r="C724" s="24" t="s">
        <v>255</v>
      </c>
      <c r="D724" s="24" t="s">
        <v>267</v>
      </c>
      <c r="E724" s="24" t="s">
        <v>386</v>
      </c>
      <c r="F724" s="25" t="str">
        <f t="shared" si="31"/>
        <v>ZOLA DANGRI MRP-1999</v>
      </c>
      <c r="G724" s="24" t="s">
        <v>43</v>
      </c>
      <c r="H724" s="25">
        <v>34</v>
      </c>
      <c r="I724" s="24" t="str">
        <f>C724&amp;"/"&amp;E724&amp;"/"&amp;H724&amp;""</f>
        <v>ZOLA/DANGRI/34</v>
      </c>
      <c r="J724" s="36">
        <v>620443</v>
      </c>
      <c r="K724" s="24" t="s">
        <v>249</v>
      </c>
      <c r="L724" s="24" t="s">
        <v>251</v>
      </c>
      <c r="M724" s="24" t="s">
        <v>47</v>
      </c>
      <c r="N724" s="75">
        <v>0.12</v>
      </c>
      <c r="O724" s="24">
        <v>1999</v>
      </c>
      <c r="P724" s="24">
        <v>1999</v>
      </c>
      <c r="Q724" s="59">
        <v>825</v>
      </c>
      <c r="R724" s="59">
        <v>825</v>
      </c>
      <c r="S724" s="24">
        <v>2</v>
      </c>
    </row>
    <row r="725" spans="1:24" s="22" customFormat="1" x14ac:dyDescent="0.25">
      <c r="A725" s="25"/>
      <c r="B725" s="25">
        <v>10001684</v>
      </c>
      <c r="C725" s="24" t="s">
        <v>255</v>
      </c>
      <c r="D725" s="24" t="s">
        <v>267</v>
      </c>
      <c r="E725" s="24" t="s">
        <v>386</v>
      </c>
      <c r="F725" s="25" t="str">
        <f t="shared" si="31"/>
        <v>ZOLA DANGRI MRP-1999</v>
      </c>
      <c r="G725" s="24" t="s">
        <v>43</v>
      </c>
      <c r="H725" s="25">
        <v>36</v>
      </c>
      <c r="I725" s="24" t="str">
        <f>C725&amp;"/"&amp;E725&amp;"/"&amp;H725&amp;""</f>
        <v>ZOLA/DANGRI/36</v>
      </c>
      <c r="J725" s="36">
        <v>620443</v>
      </c>
      <c r="K725" s="24" t="s">
        <v>249</v>
      </c>
      <c r="L725" s="24" t="s">
        <v>251</v>
      </c>
      <c r="M725" s="24" t="s">
        <v>47</v>
      </c>
      <c r="N725" s="75">
        <v>0.12</v>
      </c>
      <c r="O725" s="24">
        <v>1999</v>
      </c>
      <c r="P725" s="24">
        <v>1999</v>
      </c>
      <c r="Q725" s="59">
        <v>825</v>
      </c>
      <c r="R725" s="59">
        <v>825</v>
      </c>
      <c r="S725" s="24">
        <v>2</v>
      </c>
    </row>
    <row r="726" spans="1:24" s="22" customFormat="1" x14ac:dyDescent="0.25">
      <c r="A726" s="20"/>
      <c r="B726" s="20"/>
      <c r="C726" s="22" t="s">
        <v>391</v>
      </c>
      <c r="F726" s="20"/>
      <c r="H726" s="20"/>
      <c r="N726" s="76"/>
      <c r="Q726" s="90"/>
      <c r="R726" s="90"/>
    </row>
    <row r="727" spans="1:24" s="22" customFormat="1" x14ac:dyDescent="0.25">
      <c r="A727" s="34" t="s">
        <v>10</v>
      </c>
      <c r="B727" s="35">
        <v>196311009648</v>
      </c>
      <c r="C727" s="36" t="s">
        <v>388</v>
      </c>
      <c r="D727" s="36" t="s">
        <v>59</v>
      </c>
      <c r="E727" s="36" t="s">
        <v>62</v>
      </c>
      <c r="F727" s="31">
        <v>2104334</v>
      </c>
      <c r="G727" s="36" t="s">
        <v>44</v>
      </c>
      <c r="H727" s="31">
        <v>8</v>
      </c>
      <c r="I727" s="36" t="str">
        <f>C727&amp;"/"&amp;E727&amp;"/"&amp;H727&amp;""</f>
        <v>SKECHERS/SHOES/8</v>
      </c>
      <c r="J727" s="36">
        <v>64041990</v>
      </c>
      <c r="K727" s="36" t="s">
        <v>22</v>
      </c>
      <c r="L727" s="36" t="s">
        <v>95</v>
      </c>
      <c r="M727" s="36" t="s">
        <v>47</v>
      </c>
      <c r="N727" s="79">
        <v>0.18</v>
      </c>
      <c r="O727" s="36">
        <v>6999</v>
      </c>
      <c r="P727" s="36">
        <v>6999</v>
      </c>
      <c r="Q727" s="94">
        <f>P727*45%</f>
        <v>3149.55</v>
      </c>
      <c r="R727" s="94">
        <f>P727*45%</f>
        <v>3149.55</v>
      </c>
      <c r="S727" s="36">
        <v>1</v>
      </c>
    </row>
    <row r="728" spans="1:24" s="22" customFormat="1" x14ac:dyDescent="0.25">
      <c r="A728" s="34" t="s">
        <v>95</v>
      </c>
      <c r="B728" s="35">
        <v>4064048445939</v>
      </c>
      <c r="C728" s="36" t="s">
        <v>389</v>
      </c>
      <c r="D728" s="36" t="s">
        <v>59</v>
      </c>
      <c r="E728" s="36" t="s">
        <v>62</v>
      </c>
      <c r="F728" s="31" t="s">
        <v>395</v>
      </c>
      <c r="G728" s="36" t="s">
        <v>44</v>
      </c>
      <c r="H728" s="31">
        <v>4</v>
      </c>
      <c r="I728" s="36" t="str">
        <f>C728&amp;"/"&amp;E728&amp;"/"&amp;H728&amp;""</f>
        <v>ADIDAS/SHOES/4</v>
      </c>
      <c r="J728" s="36">
        <v>64041990</v>
      </c>
      <c r="K728" s="36" t="s">
        <v>22</v>
      </c>
      <c r="L728" s="36" t="s">
        <v>95</v>
      </c>
      <c r="M728" s="36" t="s">
        <v>47</v>
      </c>
      <c r="N728" s="79">
        <v>0.18</v>
      </c>
      <c r="O728" s="36">
        <v>8599</v>
      </c>
      <c r="P728" s="36">
        <v>8599</v>
      </c>
      <c r="Q728" s="94">
        <f>P728*40%</f>
        <v>3439.6000000000004</v>
      </c>
      <c r="R728" s="94">
        <f>P728*40%</f>
        <v>3439.6000000000004</v>
      </c>
      <c r="S728" s="36">
        <v>1</v>
      </c>
    </row>
    <row r="729" spans="1:24" s="22" customFormat="1" x14ac:dyDescent="0.25">
      <c r="A729" s="20"/>
      <c r="B729" s="35">
        <v>4065419576160</v>
      </c>
      <c r="C729" s="36" t="s">
        <v>389</v>
      </c>
      <c r="D729" s="36" t="s">
        <v>59</v>
      </c>
      <c r="E729" s="36" t="s">
        <v>62</v>
      </c>
      <c r="F729" s="31" t="s">
        <v>394</v>
      </c>
      <c r="G729" s="36" t="s">
        <v>44</v>
      </c>
      <c r="H729" s="31">
        <v>7</v>
      </c>
      <c r="I729" s="36" t="str">
        <f>C729&amp;"/"&amp;E729&amp;"/"&amp;H729&amp;""</f>
        <v>ADIDAS/SHOES/7</v>
      </c>
      <c r="J729" s="36">
        <v>64041990</v>
      </c>
      <c r="K729" s="36" t="s">
        <v>22</v>
      </c>
      <c r="L729" s="36" t="s">
        <v>95</v>
      </c>
      <c r="M729" s="36" t="s">
        <v>47</v>
      </c>
      <c r="N729" s="79">
        <v>0.18</v>
      </c>
      <c r="O729" s="36">
        <v>4999</v>
      </c>
      <c r="P729" s="36">
        <v>4999</v>
      </c>
      <c r="Q729" s="94">
        <f t="shared" ref="Q729:Q754" si="32">P729*40%</f>
        <v>1999.6000000000001</v>
      </c>
      <c r="R729" s="94">
        <f t="shared" ref="R729:R754" si="33">P729*40%</f>
        <v>1999.6000000000001</v>
      </c>
      <c r="S729" s="36">
        <v>1</v>
      </c>
    </row>
    <row r="730" spans="1:24" s="22" customFormat="1" x14ac:dyDescent="0.25">
      <c r="A730" s="20" t="s">
        <v>257</v>
      </c>
      <c r="B730" s="35">
        <v>4065424830257</v>
      </c>
      <c r="C730" s="36" t="s">
        <v>389</v>
      </c>
      <c r="D730" s="36" t="s">
        <v>59</v>
      </c>
      <c r="E730" s="36" t="s">
        <v>62</v>
      </c>
      <c r="F730" s="31" t="s">
        <v>397</v>
      </c>
      <c r="G730" s="36" t="s">
        <v>44</v>
      </c>
      <c r="H730" s="31">
        <v>7</v>
      </c>
      <c r="I730" s="36" t="str">
        <f>C730&amp;"/"&amp;E730&amp;"/"&amp;H730&amp;""</f>
        <v>ADIDAS/SHOES/7</v>
      </c>
      <c r="J730" s="36">
        <v>64041990</v>
      </c>
      <c r="K730" s="36" t="s">
        <v>22</v>
      </c>
      <c r="L730" s="36" t="s">
        <v>95</v>
      </c>
      <c r="M730" s="36" t="s">
        <v>47</v>
      </c>
      <c r="N730" s="79">
        <v>0.18</v>
      </c>
      <c r="O730" s="36">
        <v>4299</v>
      </c>
      <c r="P730" s="36">
        <v>4299</v>
      </c>
      <c r="Q730" s="94">
        <f t="shared" si="32"/>
        <v>1719.6000000000001</v>
      </c>
      <c r="R730" s="94">
        <f t="shared" si="33"/>
        <v>1719.6000000000001</v>
      </c>
      <c r="S730" s="36">
        <v>1</v>
      </c>
    </row>
    <row r="731" spans="1:24" s="22" customFormat="1" x14ac:dyDescent="0.25">
      <c r="A731" s="20" t="s">
        <v>550</v>
      </c>
      <c r="B731" s="35">
        <v>4065427256023</v>
      </c>
      <c r="C731" s="36" t="s">
        <v>389</v>
      </c>
      <c r="D731" s="36" t="s">
        <v>59</v>
      </c>
      <c r="E731" s="36" t="s">
        <v>62</v>
      </c>
      <c r="F731" s="31" t="s">
        <v>393</v>
      </c>
      <c r="G731" s="36" t="s">
        <v>44</v>
      </c>
      <c r="H731" s="31">
        <v>9</v>
      </c>
      <c r="I731" s="36" t="str">
        <f>C731&amp;"/"&amp;E731&amp;"/"&amp;H731&amp;""</f>
        <v>ADIDAS/SHOES/9</v>
      </c>
      <c r="J731" s="36">
        <v>64041990</v>
      </c>
      <c r="K731" s="36" t="s">
        <v>22</v>
      </c>
      <c r="L731" s="36" t="s">
        <v>95</v>
      </c>
      <c r="M731" s="36" t="s">
        <v>47</v>
      </c>
      <c r="N731" s="79">
        <v>0.18</v>
      </c>
      <c r="O731" s="36">
        <v>5999</v>
      </c>
      <c r="P731" s="36">
        <v>5999</v>
      </c>
      <c r="Q731" s="94">
        <f t="shared" si="32"/>
        <v>2399.6</v>
      </c>
      <c r="R731" s="94">
        <f t="shared" si="33"/>
        <v>2399.6</v>
      </c>
      <c r="S731" s="36">
        <v>1</v>
      </c>
    </row>
    <row r="732" spans="1:24" s="22" customFormat="1" x14ac:dyDescent="0.25">
      <c r="A732" s="20"/>
      <c r="B732" s="35">
        <v>4065427256054</v>
      </c>
      <c r="C732" s="36" t="s">
        <v>389</v>
      </c>
      <c r="D732" s="36" t="s">
        <v>59</v>
      </c>
      <c r="E732" s="36" t="s">
        <v>62</v>
      </c>
      <c r="F732" s="31" t="s">
        <v>393</v>
      </c>
      <c r="G732" s="36" t="s">
        <v>44</v>
      </c>
      <c r="H732" s="31">
        <v>8</v>
      </c>
      <c r="I732" s="36" t="str">
        <f>C732&amp;"/"&amp;E732&amp;"/"&amp;H732&amp;""</f>
        <v>ADIDAS/SHOES/8</v>
      </c>
      <c r="J732" s="36">
        <v>64041990</v>
      </c>
      <c r="K732" s="36" t="s">
        <v>22</v>
      </c>
      <c r="L732" s="36" t="s">
        <v>95</v>
      </c>
      <c r="M732" s="36" t="s">
        <v>47</v>
      </c>
      <c r="N732" s="79">
        <v>0.18</v>
      </c>
      <c r="O732" s="36">
        <v>5999</v>
      </c>
      <c r="P732" s="36">
        <v>5999</v>
      </c>
      <c r="Q732" s="94">
        <f t="shared" si="32"/>
        <v>2399.6</v>
      </c>
      <c r="R732" s="94">
        <f t="shared" si="33"/>
        <v>2399.6</v>
      </c>
      <c r="S732" s="36">
        <v>1</v>
      </c>
    </row>
    <row r="733" spans="1:24" s="22" customFormat="1" x14ac:dyDescent="0.25">
      <c r="A733" s="20" t="s">
        <v>551</v>
      </c>
      <c r="B733" s="35">
        <v>4065427256061</v>
      </c>
      <c r="C733" s="36" t="s">
        <v>389</v>
      </c>
      <c r="D733" s="36" t="s">
        <v>59</v>
      </c>
      <c r="E733" s="36" t="s">
        <v>62</v>
      </c>
      <c r="F733" s="31" t="s">
        <v>393</v>
      </c>
      <c r="G733" s="36" t="s">
        <v>44</v>
      </c>
      <c r="H733" s="31">
        <v>10</v>
      </c>
      <c r="I733" s="36" t="str">
        <f>C733&amp;"/"&amp;E733&amp;"/"&amp;H733&amp;""</f>
        <v>ADIDAS/SHOES/10</v>
      </c>
      <c r="J733" s="36">
        <v>64041990</v>
      </c>
      <c r="K733" s="36" t="s">
        <v>22</v>
      </c>
      <c r="L733" s="36" t="s">
        <v>95</v>
      </c>
      <c r="M733" s="36" t="s">
        <v>47</v>
      </c>
      <c r="N733" s="79">
        <v>0.18</v>
      </c>
      <c r="O733" s="36">
        <v>5999</v>
      </c>
      <c r="P733" s="36">
        <v>5999</v>
      </c>
      <c r="Q733" s="94">
        <f t="shared" si="32"/>
        <v>2399.6</v>
      </c>
      <c r="R733" s="94">
        <f t="shared" si="33"/>
        <v>2399.6</v>
      </c>
      <c r="S733" s="36">
        <v>1</v>
      </c>
    </row>
    <row r="734" spans="1:24" s="22" customFormat="1" x14ac:dyDescent="0.25">
      <c r="A734" s="20"/>
      <c r="B734" s="35">
        <v>4065427259741</v>
      </c>
      <c r="C734" s="36" t="s">
        <v>389</v>
      </c>
      <c r="D734" s="36" t="s">
        <v>59</v>
      </c>
      <c r="E734" s="36" t="s">
        <v>62</v>
      </c>
      <c r="F734" s="31" t="s">
        <v>393</v>
      </c>
      <c r="G734" s="36" t="s">
        <v>44</v>
      </c>
      <c r="H734" s="31">
        <v>8.5</v>
      </c>
      <c r="I734" s="36" t="str">
        <f>C734&amp;"/"&amp;E734&amp;"/"&amp;H734&amp;""</f>
        <v>ADIDAS/SHOES/8.5</v>
      </c>
      <c r="J734" s="36">
        <v>64041990</v>
      </c>
      <c r="K734" s="36" t="s">
        <v>22</v>
      </c>
      <c r="L734" s="36" t="s">
        <v>95</v>
      </c>
      <c r="M734" s="36" t="s">
        <v>47</v>
      </c>
      <c r="N734" s="79">
        <v>0.18</v>
      </c>
      <c r="O734" s="36">
        <v>5999</v>
      </c>
      <c r="P734" s="36">
        <v>5999</v>
      </c>
      <c r="Q734" s="94">
        <f t="shared" si="32"/>
        <v>2399.6</v>
      </c>
      <c r="R734" s="94">
        <f t="shared" si="33"/>
        <v>2399.6</v>
      </c>
      <c r="S734" s="36">
        <v>1</v>
      </c>
    </row>
    <row r="735" spans="1:24" s="22" customFormat="1" x14ac:dyDescent="0.25">
      <c r="A735" s="20" t="s">
        <v>259</v>
      </c>
      <c r="B735" s="35">
        <v>4065427259802</v>
      </c>
      <c r="C735" s="36" t="s">
        <v>389</v>
      </c>
      <c r="D735" s="36" t="s">
        <v>59</v>
      </c>
      <c r="E735" s="36" t="s">
        <v>62</v>
      </c>
      <c r="F735" s="31" t="s">
        <v>393</v>
      </c>
      <c r="G735" s="36" t="s">
        <v>44</v>
      </c>
      <c r="H735" s="31">
        <v>7</v>
      </c>
      <c r="I735" s="36" t="str">
        <f>C735&amp;"/"&amp;E735&amp;"/"&amp;H735&amp;""</f>
        <v>ADIDAS/SHOES/7</v>
      </c>
      <c r="J735" s="36">
        <v>64041990</v>
      </c>
      <c r="K735" s="36" t="s">
        <v>22</v>
      </c>
      <c r="L735" s="36" t="s">
        <v>95</v>
      </c>
      <c r="M735" s="36" t="s">
        <v>47</v>
      </c>
      <c r="N735" s="79">
        <v>0.18</v>
      </c>
      <c r="O735" s="36">
        <v>5999</v>
      </c>
      <c r="P735" s="36">
        <v>5999</v>
      </c>
      <c r="Q735" s="94">
        <f t="shared" si="32"/>
        <v>2399.6</v>
      </c>
      <c r="R735" s="94">
        <f t="shared" si="33"/>
        <v>2399.6</v>
      </c>
      <c r="S735" s="36">
        <v>1</v>
      </c>
    </row>
    <row r="736" spans="1:24" s="22" customFormat="1" x14ac:dyDescent="0.25">
      <c r="A736" s="25"/>
      <c r="B736" s="35">
        <v>4065432858625</v>
      </c>
      <c r="C736" s="36" t="s">
        <v>389</v>
      </c>
      <c r="D736" s="36" t="s">
        <v>59</v>
      </c>
      <c r="E736" s="36" t="s">
        <v>399</v>
      </c>
      <c r="F736" s="31" t="s">
        <v>398</v>
      </c>
      <c r="G736" s="36" t="s">
        <v>44</v>
      </c>
      <c r="H736" s="31">
        <v>9</v>
      </c>
      <c r="I736" s="36" t="str">
        <f>C736&amp;"/"&amp;E736&amp;"/"&amp;H736&amp;""</f>
        <v>ADIDAS/SLIPPER/9</v>
      </c>
      <c r="J736" s="36">
        <v>64041990</v>
      </c>
      <c r="K736" s="36" t="s">
        <v>22</v>
      </c>
      <c r="L736" s="36" t="s">
        <v>95</v>
      </c>
      <c r="M736" s="36" t="s">
        <v>47</v>
      </c>
      <c r="N736" s="79">
        <v>0.12</v>
      </c>
      <c r="O736" s="36">
        <v>2299</v>
      </c>
      <c r="P736" s="36">
        <v>2299</v>
      </c>
      <c r="Q736" s="94">
        <f t="shared" si="32"/>
        <v>919.6</v>
      </c>
      <c r="R736" s="94">
        <f t="shared" si="33"/>
        <v>919.6</v>
      </c>
      <c r="S736" s="36">
        <v>1</v>
      </c>
    </row>
    <row r="737" spans="1:19" s="22" customFormat="1" x14ac:dyDescent="0.25">
      <c r="A737" s="31"/>
      <c r="B737" s="35">
        <v>4065432858663</v>
      </c>
      <c r="C737" s="36" t="s">
        <v>389</v>
      </c>
      <c r="D737" s="36" t="s">
        <v>59</v>
      </c>
      <c r="E737" s="36" t="s">
        <v>399</v>
      </c>
      <c r="F737" s="31" t="s">
        <v>398</v>
      </c>
      <c r="G737" s="36" t="s">
        <v>44</v>
      </c>
      <c r="H737" s="31">
        <v>7</v>
      </c>
      <c r="I737" s="36" t="str">
        <f>C737&amp;"/"&amp;E737&amp;"/"&amp;H737&amp;""</f>
        <v>ADIDAS/SLIPPER/7</v>
      </c>
      <c r="J737" s="36">
        <v>64041990</v>
      </c>
      <c r="K737" s="36" t="s">
        <v>22</v>
      </c>
      <c r="L737" s="36" t="s">
        <v>95</v>
      </c>
      <c r="M737" s="36" t="s">
        <v>47</v>
      </c>
      <c r="N737" s="79">
        <v>0.12</v>
      </c>
      <c r="O737" s="36">
        <v>2299</v>
      </c>
      <c r="P737" s="36">
        <v>2299</v>
      </c>
      <c r="Q737" s="94">
        <f t="shared" si="32"/>
        <v>919.6</v>
      </c>
      <c r="R737" s="94">
        <f t="shared" si="33"/>
        <v>919.6</v>
      </c>
      <c r="S737" s="36">
        <v>1</v>
      </c>
    </row>
    <row r="738" spans="1:19" s="22" customFormat="1" x14ac:dyDescent="0.25">
      <c r="A738" s="31"/>
      <c r="B738" s="35">
        <v>4065432858670</v>
      </c>
      <c r="C738" s="36" t="s">
        <v>389</v>
      </c>
      <c r="D738" s="36" t="s">
        <v>59</v>
      </c>
      <c r="E738" s="36" t="s">
        <v>399</v>
      </c>
      <c r="F738" s="31" t="s">
        <v>398</v>
      </c>
      <c r="G738" s="36" t="s">
        <v>44</v>
      </c>
      <c r="H738" s="31">
        <v>8</v>
      </c>
      <c r="I738" s="36" t="str">
        <f>C738&amp;"/"&amp;E738&amp;"/"&amp;H738&amp;""</f>
        <v>ADIDAS/SLIPPER/8</v>
      </c>
      <c r="J738" s="36">
        <v>64041990</v>
      </c>
      <c r="K738" s="36" t="s">
        <v>22</v>
      </c>
      <c r="L738" s="36" t="s">
        <v>95</v>
      </c>
      <c r="M738" s="36" t="s">
        <v>47</v>
      </c>
      <c r="N738" s="79">
        <v>0.12</v>
      </c>
      <c r="O738" s="36">
        <v>2299</v>
      </c>
      <c r="P738" s="36">
        <v>2299</v>
      </c>
      <c r="Q738" s="94">
        <f t="shared" si="32"/>
        <v>919.6</v>
      </c>
      <c r="R738" s="94">
        <f t="shared" si="33"/>
        <v>919.6</v>
      </c>
      <c r="S738" s="36">
        <v>1</v>
      </c>
    </row>
    <row r="739" spans="1:19" s="22" customFormat="1" x14ac:dyDescent="0.25">
      <c r="A739" s="31"/>
      <c r="B739" s="35">
        <v>4065449419697</v>
      </c>
      <c r="C739" s="36" t="s">
        <v>365</v>
      </c>
      <c r="D739" s="36" t="s">
        <v>59</v>
      </c>
      <c r="E739" s="36" t="s">
        <v>62</v>
      </c>
      <c r="F739" s="31">
        <v>38584202</v>
      </c>
      <c r="G739" s="36" t="s">
        <v>44</v>
      </c>
      <c r="H739" s="31">
        <v>7</v>
      </c>
      <c r="I739" s="36" t="str">
        <f>C739&amp;"/"&amp;E739&amp;"/"&amp;H739&amp;""</f>
        <v>PUMA/SHOES/7</v>
      </c>
      <c r="J739" s="36">
        <v>64039990</v>
      </c>
      <c r="K739" s="36" t="s">
        <v>22</v>
      </c>
      <c r="L739" s="36" t="s">
        <v>95</v>
      </c>
      <c r="M739" s="36" t="s">
        <v>47</v>
      </c>
      <c r="N739" s="79">
        <v>0.18</v>
      </c>
      <c r="O739" s="36">
        <v>7999</v>
      </c>
      <c r="P739" s="36">
        <v>7999</v>
      </c>
      <c r="Q739" s="94">
        <f t="shared" si="32"/>
        <v>3199.6000000000004</v>
      </c>
      <c r="R739" s="94">
        <f t="shared" si="33"/>
        <v>3199.6000000000004</v>
      </c>
      <c r="S739" s="36">
        <v>1</v>
      </c>
    </row>
    <row r="740" spans="1:19" s="22" customFormat="1" x14ac:dyDescent="0.25">
      <c r="A740" s="31"/>
      <c r="B740" s="35">
        <v>4065449419727</v>
      </c>
      <c r="C740" s="36" t="s">
        <v>365</v>
      </c>
      <c r="D740" s="36" t="s">
        <v>59</v>
      </c>
      <c r="E740" s="36" t="s">
        <v>62</v>
      </c>
      <c r="F740" s="31">
        <v>38584202</v>
      </c>
      <c r="G740" s="36" t="s">
        <v>44</v>
      </c>
      <c r="H740" s="31">
        <v>9</v>
      </c>
      <c r="I740" s="36" t="str">
        <f>C740&amp;"/"&amp;E740&amp;"/"&amp;H740&amp;""</f>
        <v>PUMA/SHOES/9</v>
      </c>
      <c r="J740" s="36">
        <v>64039990</v>
      </c>
      <c r="K740" s="36" t="s">
        <v>22</v>
      </c>
      <c r="L740" s="36" t="s">
        <v>95</v>
      </c>
      <c r="M740" s="36" t="s">
        <v>47</v>
      </c>
      <c r="N740" s="79">
        <v>0.18</v>
      </c>
      <c r="O740" s="36">
        <v>7999</v>
      </c>
      <c r="P740" s="36">
        <v>7999</v>
      </c>
      <c r="Q740" s="94">
        <f t="shared" si="32"/>
        <v>3199.6000000000004</v>
      </c>
      <c r="R740" s="94">
        <f t="shared" si="33"/>
        <v>3199.6000000000004</v>
      </c>
      <c r="S740" s="36">
        <v>1</v>
      </c>
    </row>
    <row r="741" spans="1:19" s="22" customFormat="1" x14ac:dyDescent="0.25">
      <c r="A741" s="31"/>
      <c r="B741" s="35">
        <v>4065449419741</v>
      </c>
      <c r="C741" s="36" t="s">
        <v>365</v>
      </c>
      <c r="D741" s="36" t="s">
        <v>59</v>
      </c>
      <c r="E741" s="36" t="s">
        <v>62</v>
      </c>
      <c r="F741" s="31">
        <v>38584202</v>
      </c>
      <c r="G741" s="36" t="s">
        <v>44</v>
      </c>
      <c r="H741" s="31">
        <v>10</v>
      </c>
      <c r="I741" s="36" t="str">
        <f>C741&amp;"/"&amp;E741&amp;"/"&amp;H741&amp;""</f>
        <v>PUMA/SHOES/10</v>
      </c>
      <c r="J741" s="36">
        <v>64039990</v>
      </c>
      <c r="K741" s="36" t="s">
        <v>22</v>
      </c>
      <c r="L741" s="36" t="s">
        <v>95</v>
      </c>
      <c r="M741" s="36" t="s">
        <v>47</v>
      </c>
      <c r="N741" s="79">
        <v>0.18</v>
      </c>
      <c r="O741" s="36">
        <v>7999</v>
      </c>
      <c r="P741" s="36">
        <v>7999</v>
      </c>
      <c r="Q741" s="94">
        <f t="shared" si="32"/>
        <v>3199.6000000000004</v>
      </c>
      <c r="R741" s="94">
        <f t="shared" si="33"/>
        <v>3199.6000000000004</v>
      </c>
      <c r="S741" s="36">
        <v>1</v>
      </c>
    </row>
    <row r="742" spans="1:19" s="22" customFormat="1" x14ac:dyDescent="0.25">
      <c r="A742" s="31"/>
      <c r="B742" s="35">
        <v>4065452945473</v>
      </c>
      <c r="C742" s="36" t="s">
        <v>365</v>
      </c>
      <c r="D742" s="36" t="s">
        <v>59</v>
      </c>
      <c r="E742" s="36" t="s">
        <v>62</v>
      </c>
      <c r="F742" s="31">
        <v>37820902</v>
      </c>
      <c r="G742" s="36" t="s">
        <v>44</v>
      </c>
      <c r="H742" s="31">
        <v>7</v>
      </c>
      <c r="I742" s="36" t="str">
        <f>C742&amp;"/"&amp;E742&amp;"/"&amp;H742&amp;""</f>
        <v>PUMA/SHOES/7</v>
      </c>
      <c r="J742" s="36">
        <v>64039990</v>
      </c>
      <c r="K742" s="36" t="s">
        <v>22</v>
      </c>
      <c r="L742" s="36" t="s">
        <v>95</v>
      </c>
      <c r="M742" s="36" t="s">
        <v>47</v>
      </c>
      <c r="N742" s="79">
        <v>0.18</v>
      </c>
      <c r="O742" s="36">
        <v>5499</v>
      </c>
      <c r="P742" s="36">
        <v>5499</v>
      </c>
      <c r="Q742" s="94">
        <f t="shared" si="32"/>
        <v>2199.6</v>
      </c>
      <c r="R742" s="94">
        <f t="shared" si="33"/>
        <v>2199.6</v>
      </c>
      <c r="S742" s="36">
        <v>1</v>
      </c>
    </row>
    <row r="743" spans="1:19" s="22" customFormat="1" x14ac:dyDescent="0.25">
      <c r="A743" s="31"/>
      <c r="B743" s="35">
        <v>4065452945497</v>
      </c>
      <c r="C743" s="36" t="s">
        <v>365</v>
      </c>
      <c r="D743" s="36" t="s">
        <v>59</v>
      </c>
      <c r="E743" s="36" t="s">
        <v>62</v>
      </c>
      <c r="F743" s="31">
        <v>37820902</v>
      </c>
      <c r="G743" s="36" t="s">
        <v>44</v>
      </c>
      <c r="H743" s="31">
        <v>8</v>
      </c>
      <c r="I743" s="36" t="str">
        <f>C743&amp;"/"&amp;E743&amp;"/"&amp;H743&amp;""</f>
        <v>PUMA/SHOES/8</v>
      </c>
      <c r="J743" s="36">
        <v>64039990</v>
      </c>
      <c r="K743" s="36" t="s">
        <v>22</v>
      </c>
      <c r="L743" s="36" t="s">
        <v>95</v>
      </c>
      <c r="M743" s="36" t="s">
        <v>47</v>
      </c>
      <c r="N743" s="79">
        <v>0.18</v>
      </c>
      <c r="O743" s="36">
        <v>5499</v>
      </c>
      <c r="P743" s="36">
        <v>5499</v>
      </c>
      <c r="Q743" s="94">
        <f t="shared" si="32"/>
        <v>2199.6</v>
      </c>
      <c r="R743" s="94">
        <f t="shared" si="33"/>
        <v>2199.6</v>
      </c>
      <c r="S743" s="36">
        <v>1</v>
      </c>
    </row>
    <row r="744" spans="1:19" s="22" customFormat="1" x14ac:dyDescent="0.25">
      <c r="A744" s="31"/>
      <c r="B744" s="35">
        <v>4065452945510</v>
      </c>
      <c r="C744" s="36" t="s">
        <v>365</v>
      </c>
      <c r="D744" s="36" t="s">
        <v>59</v>
      </c>
      <c r="E744" s="36" t="s">
        <v>62</v>
      </c>
      <c r="F744" s="31">
        <v>37820902</v>
      </c>
      <c r="G744" s="36" t="s">
        <v>44</v>
      </c>
      <c r="H744" s="31">
        <v>9</v>
      </c>
      <c r="I744" s="36" t="str">
        <f>C744&amp;"/"&amp;E744&amp;"/"&amp;H744&amp;""</f>
        <v>PUMA/SHOES/9</v>
      </c>
      <c r="J744" s="36">
        <v>64039990</v>
      </c>
      <c r="K744" s="36" t="s">
        <v>22</v>
      </c>
      <c r="L744" s="36" t="s">
        <v>95</v>
      </c>
      <c r="M744" s="36" t="s">
        <v>47</v>
      </c>
      <c r="N744" s="79">
        <v>0.18</v>
      </c>
      <c r="O744" s="36">
        <v>5499</v>
      </c>
      <c r="P744" s="36">
        <v>5499</v>
      </c>
      <c r="Q744" s="94">
        <f t="shared" si="32"/>
        <v>2199.6</v>
      </c>
      <c r="R744" s="94">
        <f t="shared" si="33"/>
        <v>2199.6</v>
      </c>
      <c r="S744" s="36">
        <v>1</v>
      </c>
    </row>
    <row r="745" spans="1:19" s="22" customFormat="1" x14ac:dyDescent="0.25">
      <c r="A745" s="31"/>
      <c r="B745" s="35">
        <v>4065452945534</v>
      </c>
      <c r="C745" s="36" t="s">
        <v>365</v>
      </c>
      <c r="D745" s="36" t="s">
        <v>59</v>
      </c>
      <c r="E745" s="36" t="s">
        <v>62</v>
      </c>
      <c r="F745" s="31">
        <v>37820902</v>
      </c>
      <c r="G745" s="36" t="s">
        <v>44</v>
      </c>
      <c r="H745" s="31">
        <v>10</v>
      </c>
      <c r="I745" s="36" t="str">
        <f>C745&amp;"/"&amp;E745&amp;"/"&amp;H745&amp;""</f>
        <v>PUMA/SHOES/10</v>
      </c>
      <c r="J745" s="36">
        <v>64039990</v>
      </c>
      <c r="K745" s="36" t="s">
        <v>22</v>
      </c>
      <c r="L745" s="36" t="s">
        <v>95</v>
      </c>
      <c r="M745" s="36" t="s">
        <v>47</v>
      </c>
      <c r="N745" s="79">
        <v>0.18</v>
      </c>
      <c r="O745" s="36">
        <v>5499</v>
      </c>
      <c r="P745" s="36">
        <v>5499</v>
      </c>
      <c r="Q745" s="94">
        <f t="shared" si="32"/>
        <v>2199.6</v>
      </c>
      <c r="R745" s="94">
        <f t="shared" si="33"/>
        <v>2199.6</v>
      </c>
      <c r="S745" s="36">
        <v>1</v>
      </c>
    </row>
    <row r="746" spans="1:19" s="22" customFormat="1" x14ac:dyDescent="0.25">
      <c r="A746" s="31"/>
      <c r="B746" s="35">
        <v>4066747485940</v>
      </c>
      <c r="C746" s="36" t="s">
        <v>389</v>
      </c>
      <c r="D746" s="36" t="s">
        <v>59</v>
      </c>
      <c r="E746" s="36" t="s">
        <v>62</v>
      </c>
      <c r="F746" s="31" t="s">
        <v>392</v>
      </c>
      <c r="G746" s="36" t="s">
        <v>44</v>
      </c>
      <c r="H746" s="31">
        <v>7</v>
      </c>
      <c r="I746" s="36" t="str">
        <f>C746&amp;"/"&amp;E746&amp;"/"&amp;H746&amp;""</f>
        <v>ADIDAS/SHOES/7</v>
      </c>
      <c r="J746" s="36">
        <v>64041990</v>
      </c>
      <c r="K746" s="36" t="s">
        <v>22</v>
      </c>
      <c r="L746" s="36" t="s">
        <v>95</v>
      </c>
      <c r="M746" s="36" t="s">
        <v>47</v>
      </c>
      <c r="N746" s="79">
        <v>0.18</v>
      </c>
      <c r="O746" s="36">
        <v>5299</v>
      </c>
      <c r="P746" s="36">
        <v>5299</v>
      </c>
      <c r="Q746" s="94">
        <f t="shared" si="32"/>
        <v>2119.6</v>
      </c>
      <c r="R746" s="94">
        <f t="shared" si="33"/>
        <v>2119.6</v>
      </c>
      <c r="S746" s="36">
        <v>1</v>
      </c>
    </row>
    <row r="747" spans="1:19" s="22" customFormat="1" x14ac:dyDescent="0.25">
      <c r="A747" s="31"/>
      <c r="B747" s="35">
        <v>4066747485957</v>
      </c>
      <c r="C747" s="36" t="s">
        <v>389</v>
      </c>
      <c r="D747" s="36" t="s">
        <v>59</v>
      </c>
      <c r="E747" s="36" t="s">
        <v>62</v>
      </c>
      <c r="F747" s="31" t="s">
        <v>392</v>
      </c>
      <c r="G747" s="36" t="s">
        <v>44</v>
      </c>
      <c r="H747" s="31">
        <v>9</v>
      </c>
      <c r="I747" s="36" t="str">
        <f>C747&amp;"/"&amp;E747&amp;"/"&amp;H747&amp;""</f>
        <v>ADIDAS/SHOES/9</v>
      </c>
      <c r="J747" s="36">
        <v>64041990</v>
      </c>
      <c r="K747" s="36" t="s">
        <v>22</v>
      </c>
      <c r="L747" s="36" t="s">
        <v>95</v>
      </c>
      <c r="M747" s="36" t="s">
        <v>47</v>
      </c>
      <c r="N747" s="79">
        <v>0.18</v>
      </c>
      <c r="O747" s="36">
        <v>5299</v>
      </c>
      <c r="P747" s="36">
        <v>5299</v>
      </c>
      <c r="Q747" s="94">
        <f t="shared" si="32"/>
        <v>2119.6</v>
      </c>
      <c r="R747" s="94">
        <f t="shared" si="33"/>
        <v>2119.6</v>
      </c>
      <c r="S747" s="36">
        <v>1</v>
      </c>
    </row>
    <row r="748" spans="1:19" s="22" customFormat="1" x14ac:dyDescent="0.25">
      <c r="A748" s="31"/>
      <c r="B748" s="35">
        <v>4066747489573</v>
      </c>
      <c r="C748" s="36" t="s">
        <v>389</v>
      </c>
      <c r="D748" s="36" t="s">
        <v>59</v>
      </c>
      <c r="E748" s="36" t="s">
        <v>62</v>
      </c>
      <c r="F748" s="31" t="s">
        <v>392</v>
      </c>
      <c r="G748" s="36" t="s">
        <v>44</v>
      </c>
      <c r="H748" s="31">
        <v>8</v>
      </c>
      <c r="I748" s="36" t="str">
        <f>C748&amp;"/"&amp;E748&amp;"/"&amp;H748&amp;""</f>
        <v>ADIDAS/SHOES/8</v>
      </c>
      <c r="J748" s="36">
        <v>64041990</v>
      </c>
      <c r="K748" s="36" t="s">
        <v>22</v>
      </c>
      <c r="L748" s="36" t="s">
        <v>95</v>
      </c>
      <c r="M748" s="36" t="s">
        <v>47</v>
      </c>
      <c r="N748" s="79">
        <v>0.18</v>
      </c>
      <c r="O748" s="36">
        <v>5299</v>
      </c>
      <c r="P748" s="36">
        <v>5299</v>
      </c>
      <c r="Q748" s="94">
        <f t="shared" si="32"/>
        <v>2119.6</v>
      </c>
      <c r="R748" s="94">
        <f t="shared" si="33"/>
        <v>2119.6</v>
      </c>
      <c r="S748" s="36">
        <v>1</v>
      </c>
    </row>
    <row r="749" spans="1:19" s="22" customFormat="1" x14ac:dyDescent="0.25">
      <c r="A749" s="31"/>
      <c r="B749" s="35">
        <v>4066754208983</v>
      </c>
      <c r="C749" s="36" t="s">
        <v>389</v>
      </c>
      <c r="D749" s="36" t="s">
        <v>59</v>
      </c>
      <c r="E749" s="36" t="s">
        <v>62</v>
      </c>
      <c r="F749" s="31" t="s">
        <v>396</v>
      </c>
      <c r="G749" s="36" t="s">
        <v>44</v>
      </c>
      <c r="H749" s="31">
        <v>9</v>
      </c>
      <c r="I749" s="36" t="str">
        <f>C749&amp;"/"&amp;E749&amp;"/"&amp;H749&amp;""</f>
        <v>ADIDAS/SHOES/9</v>
      </c>
      <c r="J749" s="36">
        <v>64041990</v>
      </c>
      <c r="K749" s="36" t="s">
        <v>22</v>
      </c>
      <c r="L749" s="36" t="s">
        <v>95</v>
      </c>
      <c r="M749" s="36" t="s">
        <v>47</v>
      </c>
      <c r="N749" s="79">
        <v>0.18</v>
      </c>
      <c r="O749" s="36">
        <v>5999</v>
      </c>
      <c r="P749" s="36">
        <v>5999</v>
      </c>
      <c r="Q749" s="94">
        <f t="shared" si="32"/>
        <v>2399.6</v>
      </c>
      <c r="R749" s="94">
        <f t="shared" si="33"/>
        <v>2399.6</v>
      </c>
      <c r="S749" s="36">
        <v>1</v>
      </c>
    </row>
    <row r="750" spans="1:19" s="22" customFormat="1" x14ac:dyDescent="0.25">
      <c r="A750" s="31"/>
      <c r="B750" s="35">
        <v>4066756590932</v>
      </c>
      <c r="C750" s="36" t="s">
        <v>390</v>
      </c>
      <c r="D750" s="36" t="s">
        <v>59</v>
      </c>
      <c r="E750" s="36" t="s">
        <v>62</v>
      </c>
      <c r="F750" s="31" t="s">
        <v>403</v>
      </c>
      <c r="G750" s="36" t="s">
        <v>44</v>
      </c>
      <c r="H750" s="31">
        <v>9</v>
      </c>
      <c r="I750" s="36" t="str">
        <f>C750&amp;"/"&amp;E750&amp;"/"&amp;H750&amp;""</f>
        <v>REEBOK/SHOES/9</v>
      </c>
      <c r="J750" s="36">
        <v>64041990</v>
      </c>
      <c r="K750" s="36" t="s">
        <v>22</v>
      </c>
      <c r="L750" s="36" t="s">
        <v>95</v>
      </c>
      <c r="M750" s="36" t="s">
        <v>47</v>
      </c>
      <c r="N750" s="79">
        <v>0.18</v>
      </c>
      <c r="O750" s="36">
        <v>7999</v>
      </c>
      <c r="P750" s="36">
        <v>7999</v>
      </c>
      <c r="Q750" s="94">
        <f t="shared" si="32"/>
        <v>3199.6000000000004</v>
      </c>
      <c r="R750" s="94">
        <f t="shared" si="33"/>
        <v>3199.6000000000004</v>
      </c>
      <c r="S750" s="36">
        <v>5</v>
      </c>
    </row>
    <row r="751" spans="1:19" s="22" customFormat="1" x14ac:dyDescent="0.25">
      <c r="A751" s="31"/>
      <c r="B751" s="35">
        <v>4066756594121</v>
      </c>
      <c r="C751" s="36" t="s">
        <v>390</v>
      </c>
      <c r="D751" s="36" t="s">
        <v>59</v>
      </c>
      <c r="E751" s="36" t="s">
        <v>62</v>
      </c>
      <c r="F751" s="31" t="s">
        <v>403</v>
      </c>
      <c r="G751" s="36" t="s">
        <v>44</v>
      </c>
      <c r="H751" s="31">
        <v>8</v>
      </c>
      <c r="I751" s="36" t="str">
        <f>C751&amp;"/"&amp;E751&amp;"/"&amp;H751&amp;""</f>
        <v>REEBOK/SHOES/8</v>
      </c>
      <c r="J751" s="36">
        <v>64041990</v>
      </c>
      <c r="K751" s="36" t="s">
        <v>22</v>
      </c>
      <c r="L751" s="36" t="s">
        <v>95</v>
      </c>
      <c r="M751" s="36" t="s">
        <v>47</v>
      </c>
      <c r="N751" s="79">
        <v>0.18</v>
      </c>
      <c r="O751" s="36">
        <v>7999</v>
      </c>
      <c r="P751" s="36">
        <v>7999</v>
      </c>
      <c r="Q751" s="94">
        <f t="shared" si="32"/>
        <v>3199.6000000000004</v>
      </c>
      <c r="R751" s="94">
        <f t="shared" si="33"/>
        <v>3199.6000000000004</v>
      </c>
      <c r="S751" s="36">
        <v>1</v>
      </c>
    </row>
    <row r="752" spans="1:19" s="22" customFormat="1" x14ac:dyDescent="0.25">
      <c r="A752" s="31"/>
      <c r="B752" s="35">
        <v>4067978135116</v>
      </c>
      <c r="C752" s="36" t="s">
        <v>365</v>
      </c>
      <c r="D752" s="36" t="s">
        <v>59</v>
      </c>
      <c r="E752" s="36" t="s">
        <v>62</v>
      </c>
      <c r="F752" s="31">
        <v>31042201</v>
      </c>
      <c r="G752" s="36" t="s">
        <v>44</v>
      </c>
      <c r="H752" s="31">
        <v>7</v>
      </c>
      <c r="I752" s="36" t="str">
        <f>C752&amp;"/"&amp;E752&amp;"/"&amp;H752&amp;""</f>
        <v>PUMA/SHOES/7</v>
      </c>
      <c r="J752" s="36">
        <v>64039990</v>
      </c>
      <c r="K752" s="36" t="s">
        <v>22</v>
      </c>
      <c r="L752" s="36" t="s">
        <v>95</v>
      </c>
      <c r="M752" s="36" t="s">
        <v>47</v>
      </c>
      <c r="N752" s="79">
        <v>0.18</v>
      </c>
      <c r="O752" s="36">
        <v>4999</v>
      </c>
      <c r="P752" s="36">
        <v>4999</v>
      </c>
      <c r="Q752" s="94">
        <f t="shared" si="32"/>
        <v>1999.6000000000001</v>
      </c>
      <c r="R752" s="94">
        <f t="shared" si="33"/>
        <v>1999.6000000000001</v>
      </c>
      <c r="S752" s="36">
        <v>1</v>
      </c>
    </row>
    <row r="753" spans="1:19" s="22" customFormat="1" x14ac:dyDescent="0.25">
      <c r="A753" s="31"/>
      <c r="B753" s="35">
        <v>4067978136519</v>
      </c>
      <c r="C753" s="36" t="s">
        <v>365</v>
      </c>
      <c r="D753" s="36" t="s">
        <v>59</v>
      </c>
      <c r="E753" s="36" t="s">
        <v>62</v>
      </c>
      <c r="F753" s="31">
        <v>31042503</v>
      </c>
      <c r="G753" s="36" t="s">
        <v>44</v>
      </c>
      <c r="H753" s="31">
        <v>9</v>
      </c>
      <c r="I753" s="36" t="str">
        <f>C753&amp;"/"&amp;E753&amp;"/"&amp;H753&amp;""</f>
        <v>PUMA/SHOES/9</v>
      </c>
      <c r="J753" s="36">
        <v>64039990</v>
      </c>
      <c r="K753" s="36" t="s">
        <v>22</v>
      </c>
      <c r="L753" s="36" t="s">
        <v>95</v>
      </c>
      <c r="M753" s="36" t="s">
        <v>47</v>
      </c>
      <c r="N753" s="79">
        <v>0.18</v>
      </c>
      <c r="O753" s="36">
        <v>2999</v>
      </c>
      <c r="P753" s="36">
        <v>2999</v>
      </c>
      <c r="Q753" s="94">
        <f t="shared" si="32"/>
        <v>1199.6000000000001</v>
      </c>
      <c r="R753" s="94">
        <f t="shared" si="33"/>
        <v>1199.6000000000001</v>
      </c>
      <c r="S753" s="36">
        <v>2</v>
      </c>
    </row>
    <row r="754" spans="1:19" s="22" customFormat="1" x14ac:dyDescent="0.25">
      <c r="A754" s="31"/>
      <c r="B754" s="35">
        <v>4099683206737</v>
      </c>
      <c r="C754" s="36" t="s">
        <v>365</v>
      </c>
      <c r="D754" s="36" t="s">
        <v>59</v>
      </c>
      <c r="E754" s="36" t="s">
        <v>62</v>
      </c>
      <c r="F754" s="31">
        <v>37820907</v>
      </c>
      <c r="G754" s="36" t="s">
        <v>44</v>
      </c>
      <c r="H754" s="31">
        <v>6</v>
      </c>
      <c r="I754" s="36" t="str">
        <f>C754&amp;"/"&amp;E754&amp;"/"&amp;H754&amp;""</f>
        <v>PUMA/SHOES/6</v>
      </c>
      <c r="J754" s="36">
        <v>64039990</v>
      </c>
      <c r="K754" s="36" t="s">
        <v>22</v>
      </c>
      <c r="L754" s="36" t="s">
        <v>95</v>
      </c>
      <c r="M754" s="36" t="s">
        <v>47</v>
      </c>
      <c r="N754" s="79">
        <v>0.18</v>
      </c>
      <c r="O754" s="36">
        <v>5499</v>
      </c>
      <c r="P754" s="36">
        <v>5499</v>
      </c>
      <c r="Q754" s="94">
        <f t="shared" si="32"/>
        <v>2199.6</v>
      </c>
      <c r="R754" s="94">
        <f t="shared" si="33"/>
        <v>2199.6</v>
      </c>
      <c r="S754" s="36">
        <v>1</v>
      </c>
    </row>
    <row r="755" spans="1:19" s="22" customFormat="1" x14ac:dyDescent="0.25">
      <c r="A755" s="31"/>
      <c r="B755" s="35">
        <v>5401132061498</v>
      </c>
      <c r="C755" s="36" t="s">
        <v>17</v>
      </c>
      <c r="D755" s="36" t="s">
        <v>267</v>
      </c>
      <c r="E755" s="36" t="s">
        <v>19</v>
      </c>
      <c r="F755" s="31" t="s">
        <v>402</v>
      </c>
      <c r="G755" s="36" t="s">
        <v>44</v>
      </c>
      <c r="H755" s="31">
        <v>32</v>
      </c>
      <c r="I755" s="36" t="str">
        <f>C755&amp;"/"&amp;E755&amp;"/"&amp;H755&amp;""</f>
        <v>LEVIS/JEANS/32</v>
      </c>
      <c r="J755" s="36">
        <v>62034200</v>
      </c>
      <c r="K755" s="36" t="s">
        <v>22</v>
      </c>
      <c r="L755" s="36" t="s">
        <v>95</v>
      </c>
      <c r="M755" s="36" t="s">
        <v>47</v>
      </c>
      <c r="N755" s="79">
        <v>0.12</v>
      </c>
      <c r="O755" s="36">
        <v>4299</v>
      </c>
      <c r="P755" s="36">
        <v>4299</v>
      </c>
      <c r="Q755" s="94">
        <f>P755*50%</f>
        <v>2149.5</v>
      </c>
      <c r="R755" s="94">
        <f>P755*50%</f>
        <v>2149.5</v>
      </c>
      <c r="S755" s="36">
        <v>2</v>
      </c>
    </row>
    <row r="756" spans="1:19" s="22" customFormat="1" x14ac:dyDescent="0.25">
      <c r="A756" s="31"/>
      <c r="B756" s="35">
        <v>5401132062082</v>
      </c>
      <c r="C756" s="36" t="s">
        <v>17</v>
      </c>
      <c r="D756" s="36" t="s">
        <v>267</v>
      </c>
      <c r="E756" s="36" t="s">
        <v>19</v>
      </c>
      <c r="F756" s="31" t="s">
        <v>400</v>
      </c>
      <c r="G756" s="36" t="s">
        <v>44</v>
      </c>
      <c r="H756" s="31">
        <v>32</v>
      </c>
      <c r="I756" s="36" t="str">
        <f>C756&amp;"/"&amp;E756&amp;"/"&amp;H756&amp;""</f>
        <v>LEVIS/JEANS/32</v>
      </c>
      <c r="J756" s="36">
        <v>62034200</v>
      </c>
      <c r="K756" s="36" t="s">
        <v>22</v>
      </c>
      <c r="L756" s="36" t="s">
        <v>95</v>
      </c>
      <c r="M756" s="36" t="s">
        <v>47</v>
      </c>
      <c r="N756" s="79">
        <v>0.12</v>
      </c>
      <c r="O756" s="36">
        <v>4299</v>
      </c>
      <c r="P756" s="36">
        <v>4299</v>
      </c>
      <c r="Q756" s="94">
        <f t="shared" ref="Q756:Q758" si="34">P756*50%</f>
        <v>2149.5</v>
      </c>
      <c r="R756" s="94">
        <f t="shared" ref="R756:R757" si="35">P756*50%</f>
        <v>2149.5</v>
      </c>
      <c r="S756" s="36">
        <v>2</v>
      </c>
    </row>
    <row r="757" spans="1:19" s="22" customFormat="1" x14ac:dyDescent="0.25">
      <c r="A757" s="31"/>
      <c r="B757" s="35">
        <v>5401132397887</v>
      </c>
      <c r="C757" s="36" t="s">
        <v>17</v>
      </c>
      <c r="D757" s="36" t="s">
        <v>267</v>
      </c>
      <c r="E757" s="36" t="s">
        <v>19</v>
      </c>
      <c r="F757" s="31" t="s">
        <v>401</v>
      </c>
      <c r="G757" s="36" t="s">
        <v>44</v>
      </c>
      <c r="H757" s="31">
        <v>34</v>
      </c>
      <c r="I757" s="36" t="str">
        <f>C757&amp;"/"&amp;E757&amp;"/"&amp;H757&amp;""</f>
        <v>LEVIS/JEANS/34</v>
      </c>
      <c r="J757" s="36">
        <v>62034200</v>
      </c>
      <c r="K757" s="36" t="s">
        <v>22</v>
      </c>
      <c r="L757" s="36" t="s">
        <v>95</v>
      </c>
      <c r="M757" s="36" t="s">
        <v>47</v>
      </c>
      <c r="N757" s="79">
        <v>0.12</v>
      </c>
      <c r="O757" s="36">
        <v>3199</v>
      </c>
      <c r="P757" s="36">
        <v>3199</v>
      </c>
      <c r="Q757" s="94">
        <f t="shared" si="34"/>
        <v>1599.5</v>
      </c>
      <c r="R757" s="94">
        <f t="shared" si="35"/>
        <v>1599.5</v>
      </c>
      <c r="S757" s="36">
        <v>1</v>
      </c>
    </row>
    <row r="758" spans="1:19" s="22" customFormat="1" x14ac:dyDescent="0.25">
      <c r="A758" s="31"/>
      <c r="B758" s="35">
        <v>8904135576640</v>
      </c>
      <c r="C758" s="36" t="s">
        <v>81</v>
      </c>
      <c r="D758" s="36" t="s">
        <v>405</v>
      </c>
      <c r="E758" s="36" t="s">
        <v>82</v>
      </c>
      <c r="F758" s="31" t="s">
        <v>406</v>
      </c>
      <c r="G758" s="36" t="s">
        <v>44</v>
      </c>
      <c r="H758" s="31" t="s">
        <v>44</v>
      </c>
      <c r="I758" s="36" t="str">
        <f>C758&amp;"/"&amp;E758&amp;"/"&amp;H758&amp;""</f>
        <v>HUSH PUPPIES/SOCKS/NA</v>
      </c>
      <c r="J758" s="36">
        <v>61159500</v>
      </c>
      <c r="K758" s="36" t="s">
        <v>22</v>
      </c>
      <c r="L758" s="36" t="s">
        <v>95</v>
      </c>
      <c r="M758" s="36" t="s">
        <v>47</v>
      </c>
      <c r="N758" s="79">
        <v>0.05</v>
      </c>
      <c r="O758" s="36">
        <v>169</v>
      </c>
      <c r="P758" s="36">
        <v>169</v>
      </c>
      <c r="Q758" s="94">
        <f t="shared" si="34"/>
        <v>84.5</v>
      </c>
      <c r="R758" s="94">
        <f t="shared" ref="R758" si="36">P758*50%</f>
        <v>84.5</v>
      </c>
      <c r="S758" s="36">
        <v>1</v>
      </c>
    </row>
    <row r="759" spans="1:19" s="22" customFormat="1" x14ac:dyDescent="0.25">
      <c r="A759" s="31"/>
      <c r="B759" s="35">
        <v>4065449419789</v>
      </c>
      <c r="C759" s="36" t="s">
        <v>365</v>
      </c>
      <c r="D759" s="36" t="s">
        <v>59</v>
      </c>
      <c r="E759" s="36" t="s">
        <v>62</v>
      </c>
      <c r="F759" s="31">
        <v>38584202</v>
      </c>
      <c r="G759" s="36" t="s">
        <v>44</v>
      </c>
      <c r="H759" s="31">
        <v>8</v>
      </c>
      <c r="I759" s="36" t="str">
        <f>C759&amp;"/"&amp;E759&amp;"/"&amp;H759&amp;""</f>
        <v>PUMA/SHOES/8</v>
      </c>
      <c r="J759" s="36">
        <v>64039990</v>
      </c>
      <c r="K759" s="36" t="s">
        <v>22</v>
      </c>
      <c r="L759" s="36" t="s">
        <v>95</v>
      </c>
      <c r="M759" s="36" t="s">
        <v>47</v>
      </c>
      <c r="N759" s="79">
        <v>0.18</v>
      </c>
      <c r="O759" s="36">
        <v>7999</v>
      </c>
      <c r="P759" s="36">
        <v>7999</v>
      </c>
      <c r="Q759" s="94">
        <f t="shared" ref="Q759:Q760" si="37">P759*40%</f>
        <v>3199.6000000000004</v>
      </c>
      <c r="R759" s="94">
        <f t="shared" ref="R759:R760" si="38">P759*40%</f>
        <v>3199.6000000000004</v>
      </c>
      <c r="S759" s="36">
        <v>1</v>
      </c>
    </row>
    <row r="760" spans="1:19" s="22" customFormat="1" x14ac:dyDescent="0.25">
      <c r="A760" s="31"/>
      <c r="B760" s="35">
        <v>4066747840459</v>
      </c>
      <c r="C760" s="36" t="s">
        <v>390</v>
      </c>
      <c r="D760" s="36" t="s">
        <v>59</v>
      </c>
      <c r="E760" s="36" t="s">
        <v>62</v>
      </c>
      <c r="F760" s="31" t="s">
        <v>404</v>
      </c>
      <c r="G760" s="36" t="s">
        <v>44</v>
      </c>
      <c r="H760" s="31">
        <v>12</v>
      </c>
      <c r="I760" s="36" t="str">
        <f>C760&amp;"/"&amp;E760&amp;"/"&amp;H760&amp;""</f>
        <v>REEBOK/SHOES/12</v>
      </c>
      <c r="J760" s="36">
        <v>64041990</v>
      </c>
      <c r="K760" s="36" t="s">
        <v>549</v>
      </c>
      <c r="L760" s="36" t="s">
        <v>95</v>
      </c>
      <c r="M760" s="36" t="s">
        <v>47</v>
      </c>
      <c r="N760" s="79">
        <v>0.18</v>
      </c>
      <c r="O760" s="36">
        <v>3299</v>
      </c>
      <c r="P760" s="36">
        <v>3299</v>
      </c>
      <c r="Q760" s="94">
        <f t="shared" si="37"/>
        <v>1319.6000000000001</v>
      </c>
      <c r="R760" s="94">
        <f t="shared" si="38"/>
        <v>1319.6000000000001</v>
      </c>
      <c r="S760" s="36">
        <v>1</v>
      </c>
    </row>
    <row r="761" spans="1:19" s="22" customFormat="1" x14ac:dyDescent="0.25">
      <c r="A761" s="31"/>
      <c r="B761" s="31">
        <v>10000417</v>
      </c>
      <c r="C761" s="36" t="s">
        <v>408</v>
      </c>
      <c r="D761" s="36" t="s">
        <v>267</v>
      </c>
      <c r="E761" s="36" t="s">
        <v>384</v>
      </c>
      <c r="F761" s="31" t="s">
        <v>409</v>
      </c>
      <c r="G761" s="36" t="s">
        <v>44</v>
      </c>
      <c r="H761" s="31" t="s">
        <v>493</v>
      </c>
      <c r="I761" s="36" t="str">
        <f>C761&amp;"/"&amp;E761&amp;"/"&amp;H761&amp;""</f>
        <v>CUCUMB/LEGGING/26</v>
      </c>
      <c r="J761" s="36">
        <v>61043200</v>
      </c>
      <c r="K761" s="36" t="s">
        <v>249</v>
      </c>
      <c r="L761" s="36" t="s">
        <v>95</v>
      </c>
      <c r="M761" s="36" t="s">
        <v>47</v>
      </c>
      <c r="N761" s="79">
        <v>0.05</v>
      </c>
      <c r="O761" s="36">
        <v>499</v>
      </c>
      <c r="P761" s="36">
        <v>499</v>
      </c>
      <c r="Q761" s="94">
        <f>P761*35%</f>
        <v>174.64999999999998</v>
      </c>
      <c r="R761" s="94">
        <f>P761*35%</f>
        <v>174.64999999999998</v>
      </c>
      <c r="S761" s="36">
        <v>1</v>
      </c>
    </row>
    <row r="762" spans="1:19" s="22" customFormat="1" x14ac:dyDescent="0.25">
      <c r="A762" s="31"/>
      <c r="B762" s="31">
        <v>10000427</v>
      </c>
      <c r="C762" s="36" t="s">
        <v>407</v>
      </c>
      <c r="D762" s="36" t="s">
        <v>267</v>
      </c>
      <c r="E762" s="36" t="s">
        <v>481</v>
      </c>
      <c r="F762" s="31" t="s">
        <v>410</v>
      </c>
      <c r="G762" s="36" t="s">
        <v>44</v>
      </c>
      <c r="H762" s="31" t="s">
        <v>494</v>
      </c>
      <c r="I762" s="36" t="str">
        <f>C762&amp;"/"&amp;E762&amp;"/"&amp;H762&amp;""</f>
        <v>MOMSPET/BABY SUIT/0-3 M</v>
      </c>
      <c r="J762" s="36">
        <v>61043200</v>
      </c>
      <c r="K762" s="36" t="s">
        <v>45</v>
      </c>
      <c r="L762" s="36" t="s">
        <v>95</v>
      </c>
      <c r="M762" s="36" t="s">
        <v>47</v>
      </c>
      <c r="N762" s="79">
        <v>0.05</v>
      </c>
      <c r="O762" s="36">
        <v>999</v>
      </c>
      <c r="P762" s="36">
        <v>999</v>
      </c>
      <c r="Q762" s="94">
        <f t="shared" ref="Q762:Q771" si="39">P762*35%</f>
        <v>349.65</v>
      </c>
      <c r="R762" s="94">
        <f t="shared" ref="R762:R771" si="40">P762*35%</f>
        <v>349.65</v>
      </c>
      <c r="S762" s="36">
        <v>1</v>
      </c>
    </row>
    <row r="763" spans="1:19" s="22" customFormat="1" x14ac:dyDescent="0.25">
      <c r="A763" s="31"/>
      <c r="B763" s="31">
        <v>10000429</v>
      </c>
      <c r="C763" s="36" t="s">
        <v>407</v>
      </c>
      <c r="D763" s="36" t="s">
        <v>267</v>
      </c>
      <c r="E763" s="36" t="s">
        <v>481</v>
      </c>
      <c r="F763" s="31" t="s">
        <v>410</v>
      </c>
      <c r="G763" s="36" t="s">
        <v>44</v>
      </c>
      <c r="H763" s="31" t="s">
        <v>494</v>
      </c>
      <c r="I763" s="36" t="str">
        <f>C763&amp;"/"&amp;E763&amp;"/"&amp;H763&amp;""</f>
        <v>MOMSPET/BABY SUIT/0-3 M</v>
      </c>
      <c r="J763" s="36">
        <v>61043200</v>
      </c>
      <c r="K763" s="36" t="s">
        <v>45</v>
      </c>
      <c r="L763" s="36" t="s">
        <v>95</v>
      </c>
      <c r="M763" s="36" t="s">
        <v>47</v>
      </c>
      <c r="N763" s="79">
        <v>0.12</v>
      </c>
      <c r="O763" s="36">
        <v>1299</v>
      </c>
      <c r="P763" s="36">
        <v>1299</v>
      </c>
      <c r="Q763" s="94">
        <f t="shared" si="39"/>
        <v>454.65</v>
      </c>
      <c r="R763" s="94">
        <f t="shared" si="40"/>
        <v>454.65</v>
      </c>
      <c r="S763" s="36">
        <v>1</v>
      </c>
    </row>
    <row r="764" spans="1:19" s="22" customFormat="1" x14ac:dyDescent="0.25">
      <c r="A764" s="31"/>
      <c r="B764" s="31">
        <v>10000442</v>
      </c>
      <c r="C764" s="36" t="s">
        <v>407</v>
      </c>
      <c r="D764" s="36" t="s">
        <v>267</v>
      </c>
      <c r="E764" s="36" t="s">
        <v>481</v>
      </c>
      <c r="F764" s="31" t="s">
        <v>411</v>
      </c>
      <c r="G764" s="36" t="s">
        <v>44</v>
      </c>
      <c r="H764" s="31" t="s">
        <v>312</v>
      </c>
      <c r="I764" s="36" t="str">
        <f>C764&amp;"/"&amp;E764&amp;"/"&amp;H764&amp;""</f>
        <v>MOMSPET/BABY SUIT/6-12 M</v>
      </c>
      <c r="J764" s="36">
        <v>61043200</v>
      </c>
      <c r="K764" s="36" t="s">
        <v>45</v>
      </c>
      <c r="L764" s="36" t="s">
        <v>95</v>
      </c>
      <c r="M764" s="36" t="s">
        <v>47</v>
      </c>
      <c r="N764" s="79">
        <v>0.05</v>
      </c>
      <c r="O764" s="36">
        <v>999</v>
      </c>
      <c r="P764" s="36">
        <v>999</v>
      </c>
      <c r="Q764" s="94">
        <f t="shared" si="39"/>
        <v>349.65</v>
      </c>
      <c r="R764" s="94">
        <f t="shared" si="40"/>
        <v>349.65</v>
      </c>
      <c r="S764" s="36">
        <v>1</v>
      </c>
    </row>
    <row r="765" spans="1:19" s="22" customFormat="1" x14ac:dyDescent="0.25">
      <c r="A765" s="31"/>
      <c r="B765" s="31">
        <v>10000443</v>
      </c>
      <c r="C765" s="36" t="s">
        <v>407</v>
      </c>
      <c r="D765" s="36" t="s">
        <v>267</v>
      </c>
      <c r="E765" s="36" t="s">
        <v>481</v>
      </c>
      <c r="F765" s="31" t="s">
        <v>411</v>
      </c>
      <c r="G765" s="36" t="s">
        <v>44</v>
      </c>
      <c r="H765" s="31" t="s">
        <v>312</v>
      </c>
      <c r="I765" s="36" t="str">
        <f>C765&amp;"/"&amp;E765&amp;"/"&amp;H765&amp;""</f>
        <v>MOMSPET/BABY SUIT/6-12 M</v>
      </c>
      <c r="J765" s="36">
        <v>61043200</v>
      </c>
      <c r="K765" s="36" t="s">
        <v>45</v>
      </c>
      <c r="L765" s="36" t="s">
        <v>95</v>
      </c>
      <c r="M765" s="36" t="s">
        <v>47</v>
      </c>
      <c r="N765" s="79">
        <v>0.12</v>
      </c>
      <c r="O765" s="36">
        <v>1299</v>
      </c>
      <c r="P765" s="36">
        <v>1299</v>
      </c>
      <c r="Q765" s="94">
        <f t="shared" si="39"/>
        <v>454.65</v>
      </c>
      <c r="R765" s="94">
        <f t="shared" si="40"/>
        <v>454.65</v>
      </c>
      <c r="S765" s="36">
        <v>1</v>
      </c>
    </row>
    <row r="766" spans="1:19" s="22" customFormat="1" x14ac:dyDescent="0.25">
      <c r="A766" s="31"/>
      <c r="B766" s="31">
        <v>10000477</v>
      </c>
      <c r="C766" s="36" t="s">
        <v>255</v>
      </c>
      <c r="D766" s="36" t="s">
        <v>267</v>
      </c>
      <c r="E766" s="36" t="s">
        <v>482</v>
      </c>
      <c r="F766" s="31" t="s">
        <v>412</v>
      </c>
      <c r="G766" s="36" t="s">
        <v>44</v>
      </c>
      <c r="H766" s="31" t="s">
        <v>495</v>
      </c>
      <c r="I766" s="36" t="str">
        <f>C766&amp;"/"&amp;E766&amp;"/"&amp;H766&amp;""</f>
        <v>ZOLA/CROP TOP/30</v>
      </c>
      <c r="J766" s="36">
        <v>610839</v>
      </c>
      <c r="K766" s="36" t="s">
        <v>249</v>
      </c>
      <c r="L766" s="36" t="s">
        <v>95</v>
      </c>
      <c r="M766" s="36" t="s">
        <v>47</v>
      </c>
      <c r="N766" s="79">
        <v>0.12</v>
      </c>
      <c r="O766" s="36">
        <v>1099</v>
      </c>
      <c r="P766" s="36">
        <v>1099</v>
      </c>
      <c r="Q766" s="94">
        <f t="shared" si="39"/>
        <v>384.65</v>
      </c>
      <c r="R766" s="94">
        <f t="shared" si="40"/>
        <v>384.65</v>
      </c>
      <c r="S766" s="36">
        <v>1</v>
      </c>
    </row>
    <row r="767" spans="1:19" s="22" customFormat="1" x14ac:dyDescent="0.25">
      <c r="A767" s="31"/>
      <c r="B767" s="31">
        <v>10000483</v>
      </c>
      <c r="C767" s="36" t="s">
        <v>255</v>
      </c>
      <c r="D767" s="36" t="s">
        <v>267</v>
      </c>
      <c r="E767" s="36" t="s">
        <v>482</v>
      </c>
      <c r="F767" s="31" t="s">
        <v>483</v>
      </c>
      <c r="G767" s="36" t="s">
        <v>44</v>
      </c>
      <c r="H767" s="31">
        <v>36</v>
      </c>
      <c r="I767" s="36" t="str">
        <f>C767&amp;"/"&amp;E767&amp;"/"&amp;H767&amp;""</f>
        <v>ZOLA/CROP TOP/36</v>
      </c>
      <c r="J767" s="36">
        <v>610839</v>
      </c>
      <c r="K767" s="36" t="s">
        <v>249</v>
      </c>
      <c r="L767" s="36" t="s">
        <v>95</v>
      </c>
      <c r="M767" s="36" t="s">
        <v>47</v>
      </c>
      <c r="N767" s="79">
        <v>0.12</v>
      </c>
      <c r="O767" s="36">
        <v>1099</v>
      </c>
      <c r="P767" s="36">
        <v>1099</v>
      </c>
      <c r="Q767" s="94">
        <f t="shared" si="39"/>
        <v>384.65</v>
      </c>
      <c r="R767" s="94">
        <f t="shared" si="40"/>
        <v>384.65</v>
      </c>
      <c r="S767" s="36">
        <v>1</v>
      </c>
    </row>
    <row r="768" spans="1:19" s="22" customFormat="1" x14ac:dyDescent="0.25">
      <c r="A768" s="31"/>
      <c r="B768" s="31">
        <v>10000511</v>
      </c>
      <c r="C768" s="36" t="s">
        <v>255</v>
      </c>
      <c r="D768" s="36" t="s">
        <v>267</v>
      </c>
      <c r="E768" s="36" t="s">
        <v>248</v>
      </c>
      <c r="F768" s="31" t="s">
        <v>484</v>
      </c>
      <c r="G768" s="36" t="s">
        <v>44</v>
      </c>
      <c r="H768" s="31">
        <v>22</v>
      </c>
      <c r="I768" s="36" t="str">
        <f>C768&amp;"/"&amp;E768&amp;"/"&amp;H768&amp;""</f>
        <v>ZOLA/FROCK/22</v>
      </c>
      <c r="J768" s="36">
        <v>610839</v>
      </c>
      <c r="K768" s="36" t="s">
        <v>249</v>
      </c>
      <c r="L768" s="36" t="s">
        <v>95</v>
      </c>
      <c r="M768" s="36" t="s">
        <v>47</v>
      </c>
      <c r="N768" s="79">
        <v>0.05</v>
      </c>
      <c r="O768" s="36">
        <v>999</v>
      </c>
      <c r="P768" s="36">
        <v>999</v>
      </c>
      <c r="Q768" s="94">
        <f t="shared" si="39"/>
        <v>349.65</v>
      </c>
      <c r="R768" s="94">
        <f t="shared" si="40"/>
        <v>349.65</v>
      </c>
      <c r="S768" s="36">
        <v>1</v>
      </c>
    </row>
    <row r="769" spans="1:19" s="22" customFormat="1" x14ac:dyDescent="0.25">
      <c r="A769" s="31"/>
      <c r="B769" s="31">
        <v>10000520</v>
      </c>
      <c r="C769" s="36" t="s">
        <v>255</v>
      </c>
      <c r="D769" s="36" t="s">
        <v>267</v>
      </c>
      <c r="E769" s="36" t="s">
        <v>19</v>
      </c>
      <c r="F769" s="31" t="s">
        <v>413</v>
      </c>
      <c r="G769" s="36" t="s">
        <v>44</v>
      </c>
      <c r="H769" s="31" t="s">
        <v>496</v>
      </c>
      <c r="I769" s="36" t="str">
        <f>C769&amp;"/"&amp;E769&amp;"/"&amp;H769&amp;""</f>
        <v>ZOLA/JEANS/20</v>
      </c>
      <c r="J769" s="36">
        <v>610839</v>
      </c>
      <c r="K769" s="36" t="s">
        <v>249</v>
      </c>
      <c r="L769" s="36" t="s">
        <v>95</v>
      </c>
      <c r="M769" s="36" t="s">
        <v>47</v>
      </c>
      <c r="N769" s="79">
        <v>0.12</v>
      </c>
      <c r="O769" s="36">
        <v>1199</v>
      </c>
      <c r="P769" s="36">
        <v>1199</v>
      </c>
      <c r="Q769" s="94">
        <f t="shared" si="39"/>
        <v>419.65</v>
      </c>
      <c r="R769" s="94">
        <f t="shared" si="40"/>
        <v>419.65</v>
      </c>
      <c r="S769" s="36">
        <v>1</v>
      </c>
    </row>
    <row r="770" spans="1:19" s="22" customFormat="1" x14ac:dyDescent="0.25">
      <c r="A770" s="31"/>
      <c r="B770" s="31">
        <v>10000564</v>
      </c>
      <c r="C770" s="36" t="s">
        <v>255</v>
      </c>
      <c r="D770" s="36" t="s">
        <v>267</v>
      </c>
      <c r="E770" s="36" t="s">
        <v>485</v>
      </c>
      <c r="F770" s="31" t="s">
        <v>486</v>
      </c>
      <c r="G770" s="36" t="s">
        <v>44</v>
      </c>
      <c r="H770" s="31">
        <v>36</v>
      </c>
      <c r="I770" s="36" t="str">
        <f>C770&amp;"/"&amp;E770&amp;"/"&amp;H770&amp;""</f>
        <v>ZOLA/SHIRT/36</v>
      </c>
      <c r="J770" s="36">
        <v>610839</v>
      </c>
      <c r="K770" s="36" t="s">
        <v>249</v>
      </c>
      <c r="L770" s="36" t="s">
        <v>95</v>
      </c>
      <c r="M770" s="36" t="s">
        <v>47</v>
      </c>
      <c r="N770" s="79">
        <v>0.12</v>
      </c>
      <c r="O770" s="36">
        <v>1099</v>
      </c>
      <c r="P770" s="36">
        <v>1099</v>
      </c>
      <c r="Q770" s="94">
        <f t="shared" si="39"/>
        <v>384.65</v>
      </c>
      <c r="R770" s="94">
        <f t="shared" si="40"/>
        <v>384.65</v>
      </c>
      <c r="S770" s="36">
        <v>1</v>
      </c>
    </row>
    <row r="771" spans="1:19" s="22" customFormat="1" x14ac:dyDescent="0.25">
      <c r="A771" s="31"/>
      <c r="B771" s="31">
        <v>10000583</v>
      </c>
      <c r="C771" s="36" t="s">
        <v>255</v>
      </c>
      <c r="D771" s="36" t="s">
        <v>267</v>
      </c>
      <c r="E771" s="36" t="s">
        <v>487</v>
      </c>
      <c r="F771" s="31" t="s">
        <v>488</v>
      </c>
      <c r="G771" s="36" t="s">
        <v>44</v>
      </c>
      <c r="H771" s="31">
        <v>30</v>
      </c>
      <c r="I771" s="36" t="str">
        <f>C771&amp;"/"&amp;E771&amp;"/"&amp;H771&amp;""</f>
        <v>ZOLA/TOP/30</v>
      </c>
      <c r="J771" s="36">
        <v>610839</v>
      </c>
      <c r="K771" s="36" t="s">
        <v>249</v>
      </c>
      <c r="L771" s="36" t="s">
        <v>95</v>
      </c>
      <c r="M771" s="36" t="s">
        <v>47</v>
      </c>
      <c r="N771" s="79">
        <v>0.05</v>
      </c>
      <c r="O771" s="36">
        <v>699</v>
      </c>
      <c r="P771" s="36">
        <v>699</v>
      </c>
      <c r="Q771" s="94">
        <f t="shared" si="39"/>
        <v>244.64999999999998</v>
      </c>
      <c r="R771" s="94">
        <f t="shared" si="40"/>
        <v>244.64999999999998</v>
      </c>
      <c r="S771" s="36">
        <v>1</v>
      </c>
    </row>
    <row r="772" spans="1:19" s="22" customFormat="1" x14ac:dyDescent="0.25">
      <c r="A772" s="31"/>
      <c r="B772" s="31">
        <v>10000628</v>
      </c>
      <c r="C772" s="36" t="s">
        <v>40</v>
      </c>
      <c r="D772" s="36" t="s">
        <v>267</v>
      </c>
      <c r="E772" s="36" t="s">
        <v>532</v>
      </c>
      <c r="F772" s="31" t="s">
        <v>414</v>
      </c>
      <c r="G772" s="36" t="s">
        <v>44</v>
      </c>
      <c r="H772" s="31" t="s">
        <v>497</v>
      </c>
      <c r="I772" s="36" t="str">
        <f>C772&amp;"/"&amp;E772&amp;"/"&amp;H772&amp;""</f>
        <v>MINIKIDZZ/DL CREW T-SHIRTS/11-12 Y</v>
      </c>
      <c r="J772" s="36">
        <v>6111</v>
      </c>
      <c r="K772" s="36" t="s">
        <v>45</v>
      </c>
      <c r="L772" s="36" t="s">
        <v>95</v>
      </c>
      <c r="M772" s="36" t="s">
        <v>47</v>
      </c>
      <c r="N772" s="79">
        <v>0.05</v>
      </c>
      <c r="O772" s="36">
        <v>699</v>
      </c>
      <c r="P772" s="36">
        <v>699</v>
      </c>
      <c r="Q772" s="94">
        <f>P772*30%</f>
        <v>209.7</v>
      </c>
      <c r="R772" s="94">
        <f>P772*30%</f>
        <v>209.7</v>
      </c>
      <c r="S772" s="36">
        <v>1</v>
      </c>
    </row>
    <row r="773" spans="1:19" s="22" customFormat="1" x14ac:dyDescent="0.25">
      <c r="A773" s="31"/>
      <c r="B773" s="31">
        <v>10000631</v>
      </c>
      <c r="C773" s="36" t="s">
        <v>40</v>
      </c>
      <c r="D773" s="36" t="s">
        <v>267</v>
      </c>
      <c r="E773" s="36" t="s">
        <v>532</v>
      </c>
      <c r="F773" s="31" t="s">
        <v>415</v>
      </c>
      <c r="G773" s="36" t="s">
        <v>44</v>
      </c>
      <c r="H773" s="31" t="s">
        <v>498</v>
      </c>
      <c r="I773" s="36" t="str">
        <f>C773&amp;"/"&amp;E773&amp;"/"&amp;H773&amp;""</f>
        <v>MINIKIDZZ/DL CREW T-SHIRTS/1-2 Y</v>
      </c>
      <c r="J773" s="36">
        <v>6111</v>
      </c>
      <c r="K773" s="36" t="s">
        <v>45</v>
      </c>
      <c r="L773" s="36" t="s">
        <v>95</v>
      </c>
      <c r="M773" s="36" t="s">
        <v>47</v>
      </c>
      <c r="N773" s="79">
        <v>0.05</v>
      </c>
      <c r="O773" s="36">
        <v>699</v>
      </c>
      <c r="P773" s="36">
        <v>699</v>
      </c>
      <c r="Q773" s="94">
        <f t="shared" ref="Q773:Q836" si="41">P773*30%</f>
        <v>209.7</v>
      </c>
      <c r="R773" s="94">
        <f t="shared" ref="R773:R836" si="42">P773*30%</f>
        <v>209.7</v>
      </c>
      <c r="S773" s="36">
        <v>1</v>
      </c>
    </row>
    <row r="774" spans="1:19" s="22" customFormat="1" x14ac:dyDescent="0.25">
      <c r="A774" s="31"/>
      <c r="B774" s="31">
        <v>10000643</v>
      </c>
      <c r="C774" s="36" t="s">
        <v>40</v>
      </c>
      <c r="D774" s="36" t="s">
        <v>267</v>
      </c>
      <c r="E774" s="36" t="s">
        <v>532</v>
      </c>
      <c r="F774" s="31" t="s">
        <v>416</v>
      </c>
      <c r="G774" s="36" t="s">
        <v>44</v>
      </c>
      <c r="H774" s="31" t="s">
        <v>499</v>
      </c>
      <c r="I774" s="36" t="str">
        <f>C774&amp;"/"&amp;E774&amp;"/"&amp;H774&amp;""</f>
        <v>MINIKIDZZ/DL CREW T-SHIRTS/2-3 Y</v>
      </c>
      <c r="J774" s="36">
        <v>6111</v>
      </c>
      <c r="K774" s="36" t="s">
        <v>45</v>
      </c>
      <c r="L774" s="36" t="s">
        <v>95</v>
      </c>
      <c r="M774" s="36" t="s">
        <v>47</v>
      </c>
      <c r="N774" s="79">
        <v>0.05</v>
      </c>
      <c r="O774" s="36">
        <v>699</v>
      </c>
      <c r="P774" s="36">
        <v>699</v>
      </c>
      <c r="Q774" s="94">
        <f t="shared" si="41"/>
        <v>209.7</v>
      </c>
      <c r="R774" s="94">
        <f t="shared" si="42"/>
        <v>209.7</v>
      </c>
      <c r="S774" s="36">
        <v>1</v>
      </c>
    </row>
    <row r="775" spans="1:19" s="22" customFormat="1" x14ac:dyDescent="0.25">
      <c r="A775" s="31"/>
      <c r="B775" s="31">
        <v>10000645</v>
      </c>
      <c r="C775" s="36" t="s">
        <v>40</v>
      </c>
      <c r="D775" s="36" t="s">
        <v>267</v>
      </c>
      <c r="E775" s="36" t="s">
        <v>532</v>
      </c>
      <c r="F775" s="31" t="s">
        <v>416</v>
      </c>
      <c r="G775" s="36" t="s">
        <v>44</v>
      </c>
      <c r="H775" s="31" t="s">
        <v>499</v>
      </c>
      <c r="I775" s="36" t="str">
        <f>C775&amp;"/"&amp;E775&amp;"/"&amp;H775&amp;""</f>
        <v>MINIKIDZZ/DL CREW T-SHIRTS/2-3 Y</v>
      </c>
      <c r="J775" s="36">
        <v>6111</v>
      </c>
      <c r="K775" s="36" t="s">
        <v>45</v>
      </c>
      <c r="L775" s="36" t="s">
        <v>95</v>
      </c>
      <c r="M775" s="36" t="s">
        <v>47</v>
      </c>
      <c r="N775" s="79">
        <v>0.05</v>
      </c>
      <c r="O775" s="36">
        <v>899</v>
      </c>
      <c r="P775" s="36">
        <v>899</v>
      </c>
      <c r="Q775" s="94">
        <f t="shared" si="41"/>
        <v>269.7</v>
      </c>
      <c r="R775" s="94">
        <f t="shared" si="42"/>
        <v>269.7</v>
      </c>
      <c r="S775" s="36">
        <v>1</v>
      </c>
    </row>
    <row r="776" spans="1:19" s="22" customFormat="1" x14ac:dyDescent="0.25">
      <c r="A776" s="31"/>
      <c r="B776" s="31">
        <v>10000647</v>
      </c>
      <c r="C776" s="36" t="s">
        <v>40</v>
      </c>
      <c r="D776" s="36" t="s">
        <v>267</v>
      </c>
      <c r="E776" s="36" t="s">
        <v>532</v>
      </c>
      <c r="F776" s="31" t="s">
        <v>417</v>
      </c>
      <c r="G776" s="36" t="s">
        <v>44</v>
      </c>
      <c r="H776" s="31" t="s">
        <v>500</v>
      </c>
      <c r="I776" s="36" t="str">
        <f>C776&amp;"/"&amp;E776&amp;"/"&amp;H776&amp;""</f>
        <v>MINIKIDZZ/DL CREW T-SHIRTS/3 Y</v>
      </c>
      <c r="J776" s="36">
        <v>6111</v>
      </c>
      <c r="K776" s="36" t="s">
        <v>45</v>
      </c>
      <c r="L776" s="36" t="s">
        <v>95</v>
      </c>
      <c r="M776" s="36" t="s">
        <v>47</v>
      </c>
      <c r="N776" s="79">
        <v>0.05</v>
      </c>
      <c r="O776" s="36">
        <v>699</v>
      </c>
      <c r="P776" s="36">
        <v>699</v>
      </c>
      <c r="Q776" s="94">
        <f t="shared" si="41"/>
        <v>209.7</v>
      </c>
      <c r="R776" s="94">
        <f t="shared" si="42"/>
        <v>209.7</v>
      </c>
      <c r="S776" s="36">
        <v>2</v>
      </c>
    </row>
    <row r="777" spans="1:19" s="22" customFormat="1" x14ac:dyDescent="0.25">
      <c r="A777" s="31"/>
      <c r="B777" s="31">
        <v>10000648</v>
      </c>
      <c r="C777" s="36" t="s">
        <v>40</v>
      </c>
      <c r="D777" s="36" t="s">
        <v>267</v>
      </c>
      <c r="E777" s="36" t="s">
        <v>532</v>
      </c>
      <c r="F777" s="31" t="s">
        <v>418</v>
      </c>
      <c r="G777" s="36" t="s">
        <v>44</v>
      </c>
      <c r="H777" s="31" t="s">
        <v>501</v>
      </c>
      <c r="I777" s="36" t="str">
        <f>C777&amp;"/"&amp;E777&amp;"/"&amp;H777&amp;""</f>
        <v>MINIKIDZZ/DL CREW T-SHIRTS/3-4 Y</v>
      </c>
      <c r="J777" s="36">
        <v>6111</v>
      </c>
      <c r="K777" s="36" t="s">
        <v>45</v>
      </c>
      <c r="L777" s="36" t="s">
        <v>95</v>
      </c>
      <c r="M777" s="36" t="s">
        <v>47</v>
      </c>
      <c r="N777" s="79">
        <v>0.05</v>
      </c>
      <c r="O777" s="36">
        <v>699</v>
      </c>
      <c r="P777" s="36">
        <v>699</v>
      </c>
      <c r="Q777" s="94">
        <f t="shared" si="41"/>
        <v>209.7</v>
      </c>
      <c r="R777" s="94">
        <f t="shared" si="42"/>
        <v>209.7</v>
      </c>
      <c r="S777" s="36">
        <v>1</v>
      </c>
    </row>
    <row r="778" spans="1:19" s="22" customFormat="1" x14ac:dyDescent="0.25">
      <c r="A778" s="31"/>
      <c r="B778" s="31">
        <v>10000659</v>
      </c>
      <c r="C778" s="36" t="s">
        <v>40</v>
      </c>
      <c r="D778" s="36" t="s">
        <v>267</v>
      </c>
      <c r="E778" s="36" t="s">
        <v>532</v>
      </c>
      <c r="F778" s="31" t="s">
        <v>419</v>
      </c>
      <c r="G778" s="36" t="s">
        <v>44</v>
      </c>
      <c r="H778" s="31" t="s">
        <v>502</v>
      </c>
      <c r="I778" s="36" t="str">
        <f>C778&amp;"/"&amp;E778&amp;"/"&amp;H778&amp;""</f>
        <v>MINIKIDZZ/DL CREW T-SHIRTS/5 Y</v>
      </c>
      <c r="J778" s="36">
        <v>6111</v>
      </c>
      <c r="K778" s="36" t="s">
        <v>45</v>
      </c>
      <c r="L778" s="36" t="s">
        <v>95</v>
      </c>
      <c r="M778" s="36" t="s">
        <v>47</v>
      </c>
      <c r="N778" s="79">
        <v>0.05</v>
      </c>
      <c r="O778" s="36">
        <v>699</v>
      </c>
      <c r="P778" s="36">
        <v>699</v>
      </c>
      <c r="Q778" s="94">
        <f t="shared" si="41"/>
        <v>209.7</v>
      </c>
      <c r="R778" s="94">
        <f t="shared" si="42"/>
        <v>209.7</v>
      </c>
      <c r="S778" s="36">
        <v>1</v>
      </c>
    </row>
    <row r="779" spans="1:19" s="22" customFormat="1" x14ac:dyDescent="0.25">
      <c r="A779" s="31"/>
      <c r="B779" s="31">
        <v>10000669</v>
      </c>
      <c r="C779" s="36" t="s">
        <v>40</v>
      </c>
      <c r="D779" s="36" t="s">
        <v>267</v>
      </c>
      <c r="E779" s="36" t="s">
        <v>532</v>
      </c>
      <c r="F779" s="31" t="s">
        <v>420</v>
      </c>
      <c r="G779" s="36" t="s">
        <v>44</v>
      </c>
      <c r="H779" s="31" t="s">
        <v>503</v>
      </c>
      <c r="I779" s="36" t="str">
        <f>C779&amp;"/"&amp;E779&amp;"/"&amp;H779&amp;""</f>
        <v>MINIKIDZZ/DL CREW T-SHIRTS/7 Y</v>
      </c>
      <c r="J779" s="36">
        <v>6111</v>
      </c>
      <c r="K779" s="36" t="s">
        <v>45</v>
      </c>
      <c r="L779" s="36" t="s">
        <v>95</v>
      </c>
      <c r="M779" s="36" t="s">
        <v>47</v>
      </c>
      <c r="N779" s="79">
        <v>0.05</v>
      </c>
      <c r="O779" s="36">
        <v>699</v>
      </c>
      <c r="P779" s="36">
        <v>699</v>
      </c>
      <c r="Q779" s="94">
        <f t="shared" si="41"/>
        <v>209.7</v>
      </c>
      <c r="R779" s="94">
        <f t="shared" si="42"/>
        <v>209.7</v>
      </c>
      <c r="S779" s="36">
        <v>1</v>
      </c>
    </row>
    <row r="780" spans="1:19" s="22" customFormat="1" x14ac:dyDescent="0.25">
      <c r="A780" s="31"/>
      <c r="B780" s="31">
        <v>10000671</v>
      </c>
      <c r="C780" s="36" t="s">
        <v>40</v>
      </c>
      <c r="D780" s="36" t="s">
        <v>267</v>
      </c>
      <c r="E780" s="36" t="s">
        <v>532</v>
      </c>
      <c r="F780" s="31" t="s">
        <v>421</v>
      </c>
      <c r="G780" s="36" t="s">
        <v>44</v>
      </c>
      <c r="H780" s="31" t="s">
        <v>504</v>
      </c>
      <c r="I780" s="36" t="str">
        <f>C780&amp;"/"&amp;E780&amp;"/"&amp;H780&amp;""</f>
        <v>MINIKIDZZ/DL CREW T-SHIRTS/7-8 Y</v>
      </c>
      <c r="J780" s="36">
        <v>6111</v>
      </c>
      <c r="K780" s="36" t="s">
        <v>45</v>
      </c>
      <c r="L780" s="36" t="s">
        <v>95</v>
      </c>
      <c r="M780" s="36" t="s">
        <v>47</v>
      </c>
      <c r="N780" s="79">
        <v>0.05</v>
      </c>
      <c r="O780" s="36">
        <v>699</v>
      </c>
      <c r="P780" s="36">
        <v>699</v>
      </c>
      <c r="Q780" s="94">
        <f t="shared" si="41"/>
        <v>209.7</v>
      </c>
      <c r="R780" s="94">
        <f t="shared" si="42"/>
        <v>209.7</v>
      </c>
      <c r="S780" s="36">
        <v>1</v>
      </c>
    </row>
    <row r="781" spans="1:19" s="22" customFormat="1" x14ac:dyDescent="0.25">
      <c r="A781" s="31"/>
      <c r="B781" s="31">
        <v>10000677</v>
      </c>
      <c r="C781" s="36" t="s">
        <v>40</v>
      </c>
      <c r="D781" s="36" t="s">
        <v>267</v>
      </c>
      <c r="E781" s="36" t="s">
        <v>532</v>
      </c>
      <c r="F781" s="31" t="s">
        <v>422</v>
      </c>
      <c r="G781" s="36" t="s">
        <v>44</v>
      </c>
      <c r="H781" s="31" t="s">
        <v>505</v>
      </c>
      <c r="I781" s="36" t="str">
        <f>C781&amp;"/"&amp;E781&amp;"/"&amp;H781&amp;""</f>
        <v>MINIKIDZZ/DL CREW T-SHIRTS/9-10 Y</v>
      </c>
      <c r="J781" s="36">
        <v>6111</v>
      </c>
      <c r="K781" s="36" t="s">
        <v>45</v>
      </c>
      <c r="L781" s="36" t="s">
        <v>95</v>
      </c>
      <c r="M781" s="36" t="s">
        <v>47</v>
      </c>
      <c r="N781" s="79">
        <v>0.05</v>
      </c>
      <c r="O781" s="36">
        <v>699</v>
      </c>
      <c r="P781" s="36">
        <v>699</v>
      </c>
      <c r="Q781" s="94">
        <f t="shared" si="41"/>
        <v>209.7</v>
      </c>
      <c r="R781" s="94">
        <f t="shared" si="42"/>
        <v>209.7</v>
      </c>
      <c r="S781" s="36">
        <v>1</v>
      </c>
    </row>
    <row r="782" spans="1:19" s="22" customFormat="1" x14ac:dyDescent="0.25">
      <c r="A782" s="31"/>
      <c r="B782" s="31">
        <v>10000734</v>
      </c>
      <c r="C782" s="36" t="s">
        <v>40</v>
      </c>
      <c r="D782" s="36" t="s">
        <v>267</v>
      </c>
      <c r="E782" s="36" t="s">
        <v>291</v>
      </c>
      <c r="F782" s="31" t="s">
        <v>423</v>
      </c>
      <c r="G782" s="36" t="s">
        <v>44</v>
      </c>
      <c r="H782" s="31" t="s">
        <v>499</v>
      </c>
      <c r="I782" s="36" t="str">
        <f>C782&amp;"/"&amp;E782&amp;"/"&amp;H782&amp;""</f>
        <v>MINIKIDZZ/DL JOGGER/2-3 Y</v>
      </c>
      <c r="J782" s="36">
        <v>6111</v>
      </c>
      <c r="K782" s="36" t="s">
        <v>45</v>
      </c>
      <c r="L782" s="36" t="s">
        <v>95</v>
      </c>
      <c r="M782" s="36" t="s">
        <v>47</v>
      </c>
      <c r="N782" s="79">
        <v>0.05</v>
      </c>
      <c r="O782" s="36">
        <v>999</v>
      </c>
      <c r="P782" s="36">
        <v>999</v>
      </c>
      <c r="Q782" s="94">
        <f t="shared" si="41"/>
        <v>299.7</v>
      </c>
      <c r="R782" s="94">
        <f t="shared" si="42"/>
        <v>299.7</v>
      </c>
      <c r="S782" s="36">
        <v>1</v>
      </c>
    </row>
    <row r="783" spans="1:19" s="22" customFormat="1" x14ac:dyDescent="0.25">
      <c r="A783" s="31"/>
      <c r="B783" s="31">
        <v>10000738</v>
      </c>
      <c r="C783" s="36" t="s">
        <v>40</v>
      </c>
      <c r="D783" s="36" t="s">
        <v>267</v>
      </c>
      <c r="E783" s="36" t="s">
        <v>533</v>
      </c>
      <c r="F783" s="31" t="s">
        <v>424</v>
      </c>
      <c r="G783" s="36" t="s">
        <v>44</v>
      </c>
      <c r="H783" s="31" t="s">
        <v>506</v>
      </c>
      <c r="I783" s="36" t="str">
        <f>C783&amp;"/"&amp;E783&amp;"/"&amp;H783&amp;""</f>
        <v>MINIKIDZZ/DL LOWER/50</v>
      </c>
      <c r="J783" s="36">
        <v>6111</v>
      </c>
      <c r="K783" s="36" t="s">
        <v>45</v>
      </c>
      <c r="L783" s="36" t="s">
        <v>95</v>
      </c>
      <c r="M783" s="36" t="s">
        <v>47</v>
      </c>
      <c r="N783" s="79">
        <v>0.05</v>
      </c>
      <c r="O783" s="36">
        <v>699</v>
      </c>
      <c r="P783" s="36">
        <v>699</v>
      </c>
      <c r="Q783" s="94">
        <f t="shared" si="41"/>
        <v>209.7</v>
      </c>
      <c r="R783" s="94">
        <f t="shared" si="42"/>
        <v>209.7</v>
      </c>
      <c r="S783" s="36">
        <v>1</v>
      </c>
    </row>
    <row r="784" spans="1:19" s="22" customFormat="1" x14ac:dyDescent="0.25">
      <c r="A784" s="31"/>
      <c r="B784" s="31">
        <v>10000739</v>
      </c>
      <c r="C784" s="36" t="s">
        <v>40</v>
      </c>
      <c r="D784" s="36" t="s">
        <v>267</v>
      </c>
      <c r="E784" s="36" t="s">
        <v>533</v>
      </c>
      <c r="F784" s="31" t="s">
        <v>425</v>
      </c>
      <c r="G784" s="36" t="s">
        <v>44</v>
      </c>
      <c r="H784" s="31" t="s">
        <v>507</v>
      </c>
      <c r="I784" s="36" t="str">
        <f>C784&amp;"/"&amp;E784&amp;"/"&amp;H784&amp;""</f>
        <v>MINIKIDZZ/DL LOWER/55</v>
      </c>
      <c r="J784" s="36">
        <v>6111</v>
      </c>
      <c r="K784" s="36" t="s">
        <v>45</v>
      </c>
      <c r="L784" s="36" t="s">
        <v>95</v>
      </c>
      <c r="M784" s="36" t="s">
        <v>47</v>
      </c>
      <c r="N784" s="79">
        <v>0.05</v>
      </c>
      <c r="O784" s="36">
        <v>699</v>
      </c>
      <c r="P784" s="36">
        <v>699</v>
      </c>
      <c r="Q784" s="94">
        <f t="shared" si="41"/>
        <v>209.7</v>
      </c>
      <c r="R784" s="94">
        <f t="shared" si="42"/>
        <v>209.7</v>
      </c>
      <c r="S784" s="36">
        <v>4</v>
      </c>
    </row>
    <row r="785" spans="1:19" s="22" customFormat="1" x14ac:dyDescent="0.25">
      <c r="A785" s="31"/>
      <c r="B785" s="31">
        <v>10000740</v>
      </c>
      <c r="C785" s="36" t="s">
        <v>40</v>
      </c>
      <c r="D785" s="36" t="s">
        <v>267</v>
      </c>
      <c r="E785" s="36" t="s">
        <v>533</v>
      </c>
      <c r="F785" s="31" t="s">
        <v>426</v>
      </c>
      <c r="G785" s="36" t="s">
        <v>44</v>
      </c>
      <c r="H785" s="31" t="s">
        <v>508</v>
      </c>
      <c r="I785" s="36" t="str">
        <f>C785&amp;"/"&amp;E785&amp;"/"&amp;H785&amp;""</f>
        <v>MINIKIDZZ/DL LOWER/60</v>
      </c>
      <c r="J785" s="36">
        <v>6111</v>
      </c>
      <c r="K785" s="36" t="s">
        <v>45</v>
      </c>
      <c r="L785" s="36" t="s">
        <v>95</v>
      </c>
      <c r="M785" s="36" t="s">
        <v>47</v>
      </c>
      <c r="N785" s="79">
        <v>0.05</v>
      </c>
      <c r="O785" s="36">
        <v>699</v>
      </c>
      <c r="P785" s="36">
        <v>699</v>
      </c>
      <c r="Q785" s="94">
        <f t="shared" si="41"/>
        <v>209.7</v>
      </c>
      <c r="R785" s="94">
        <f t="shared" si="42"/>
        <v>209.7</v>
      </c>
      <c r="S785" s="36">
        <v>5</v>
      </c>
    </row>
    <row r="786" spans="1:19" s="22" customFormat="1" x14ac:dyDescent="0.25">
      <c r="A786" s="31"/>
      <c r="B786" s="31">
        <v>10000741</v>
      </c>
      <c r="C786" s="36" t="s">
        <v>40</v>
      </c>
      <c r="D786" s="36" t="s">
        <v>267</v>
      </c>
      <c r="E786" s="36" t="s">
        <v>533</v>
      </c>
      <c r="F786" s="31" t="s">
        <v>427</v>
      </c>
      <c r="G786" s="36" t="s">
        <v>44</v>
      </c>
      <c r="H786" s="31" t="s">
        <v>509</v>
      </c>
      <c r="I786" s="36" t="str">
        <f>C786&amp;"/"&amp;E786&amp;"/"&amp;H786&amp;""</f>
        <v>MINIKIDZZ/DL LOWER/65</v>
      </c>
      <c r="J786" s="36">
        <v>6111</v>
      </c>
      <c r="K786" s="36" t="s">
        <v>45</v>
      </c>
      <c r="L786" s="36" t="s">
        <v>95</v>
      </c>
      <c r="M786" s="36" t="s">
        <v>47</v>
      </c>
      <c r="N786" s="79">
        <v>0.05</v>
      </c>
      <c r="O786" s="36">
        <v>699</v>
      </c>
      <c r="P786" s="36">
        <v>699</v>
      </c>
      <c r="Q786" s="94">
        <f t="shared" si="41"/>
        <v>209.7</v>
      </c>
      <c r="R786" s="94">
        <f t="shared" si="42"/>
        <v>209.7</v>
      </c>
      <c r="S786" s="36">
        <v>5</v>
      </c>
    </row>
    <row r="787" spans="1:19" s="22" customFormat="1" x14ac:dyDescent="0.25">
      <c r="A787" s="31"/>
      <c r="B787" s="31">
        <v>10000742</v>
      </c>
      <c r="C787" s="36" t="s">
        <v>40</v>
      </c>
      <c r="D787" s="36" t="s">
        <v>267</v>
      </c>
      <c r="E787" s="36" t="s">
        <v>533</v>
      </c>
      <c r="F787" s="31" t="s">
        <v>428</v>
      </c>
      <c r="G787" s="36" t="s">
        <v>44</v>
      </c>
      <c r="H787" s="31" t="s">
        <v>510</v>
      </c>
      <c r="I787" s="36" t="str">
        <f>C787&amp;"/"&amp;E787&amp;"/"&amp;H787&amp;""</f>
        <v>MINIKIDZZ/DL LOWER/70</v>
      </c>
      <c r="J787" s="36">
        <v>6111</v>
      </c>
      <c r="K787" s="36" t="s">
        <v>45</v>
      </c>
      <c r="L787" s="36" t="s">
        <v>95</v>
      </c>
      <c r="M787" s="36" t="s">
        <v>47</v>
      </c>
      <c r="N787" s="79">
        <v>0.05</v>
      </c>
      <c r="O787" s="36">
        <v>699</v>
      </c>
      <c r="P787" s="36">
        <v>699</v>
      </c>
      <c r="Q787" s="94">
        <f t="shared" si="41"/>
        <v>209.7</v>
      </c>
      <c r="R787" s="94">
        <f t="shared" si="42"/>
        <v>209.7</v>
      </c>
      <c r="S787" s="36">
        <v>5</v>
      </c>
    </row>
    <row r="788" spans="1:19" s="22" customFormat="1" x14ac:dyDescent="0.25">
      <c r="A788" s="31"/>
      <c r="B788" s="31">
        <v>10000744</v>
      </c>
      <c r="C788" s="36" t="s">
        <v>40</v>
      </c>
      <c r="D788" s="36" t="s">
        <v>267</v>
      </c>
      <c r="E788" s="36" t="s">
        <v>534</v>
      </c>
      <c r="F788" s="31" t="s">
        <v>429</v>
      </c>
      <c r="G788" s="36" t="s">
        <v>44</v>
      </c>
      <c r="H788" s="31" t="s">
        <v>511</v>
      </c>
      <c r="I788" s="36" t="str">
        <f>C788&amp;"/"&amp;E788&amp;"/"&amp;H788&amp;""</f>
        <v>MINIKIDZZ/DL NIGHT SUIT/10-11 Y</v>
      </c>
      <c r="J788" s="36">
        <v>6111</v>
      </c>
      <c r="K788" s="36" t="s">
        <v>45</v>
      </c>
      <c r="L788" s="36" t="s">
        <v>95</v>
      </c>
      <c r="M788" s="36" t="s">
        <v>47</v>
      </c>
      <c r="N788" s="79">
        <v>0.12</v>
      </c>
      <c r="O788" s="36">
        <v>1199</v>
      </c>
      <c r="P788" s="36">
        <v>1199</v>
      </c>
      <c r="Q788" s="94">
        <f t="shared" si="41"/>
        <v>359.7</v>
      </c>
      <c r="R788" s="94">
        <f t="shared" si="42"/>
        <v>359.7</v>
      </c>
      <c r="S788" s="36">
        <v>1</v>
      </c>
    </row>
    <row r="789" spans="1:19" s="22" customFormat="1" x14ac:dyDescent="0.25">
      <c r="A789" s="31"/>
      <c r="B789" s="31">
        <v>10000762</v>
      </c>
      <c r="C789" s="36" t="s">
        <v>40</v>
      </c>
      <c r="D789" s="36" t="s">
        <v>267</v>
      </c>
      <c r="E789" s="36" t="s">
        <v>534</v>
      </c>
      <c r="F789" s="31" t="s">
        <v>430</v>
      </c>
      <c r="G789" s="36" t="s">
        <v>44</v>
      </c>
      <c r="H789" s="31" t="s">
        <v>512</v>
      </c>
      <c r="I789" s="36" t="str">
        <f>C789&amp;"/"&amp;E789&amp;"/"&amp;H789&amp;""</f>
        <v>MINIKIDZZ/DL NIGHT SUIT/6-7 Y</v>
      </c>
      <c r="J789" s="36">
        <v>6111</v>
      </c>
      <c r="K789" s="36" t="s">
        <v>45</v>
      </c>
      <c r="L789" s="36" t="s">
        <v>95</v>
      </c>
      <c r="M789" s="36" t="s">
        <v>47</v>
      </c>
      <c r="N789" s="79">
        <v>0.12</v>
      </c>
      <c r="O789" s="36">
        <v>1999</v>
      </c>
      <c r="P789" s="36">
        <v>1999</v>
      </c>
      <c r="Q789" s="94">
        <f t="shared" si="41"/>
        <v>599.69999999999993</v>
      </c>
      <c r="R789" s="94">
        <f t="shared" si="42"/>
        <v>599.69999999999993</v>
      </c>
      <c r="S789" s="36">
        <v>2</v>
      </c>
    </row>
    <row r="790" spans="1:19" s="22" customFormat="1" x14ac:dyDescent="0.25">
      <c r="A790" s="31"/>
      <c r="B790" s="31">
        <v>10000765</v>
      </c>
      <c r="C790" s="36" t="s">
        <v>40</v>
      </c>
      <c r="D790" s="36" t="s">
        <v>267</v>
      </c>
      <c r="E790" s="36" t="s">
        <v>534</v>
      </c>
      <c r="F790" s="31" t="s">
        <v>431</v>
      </c>
      <c r="G790" s="36" t="s">
        <v>44</v>
      </c>
      <c r="H790" s="31" t="s">
        <v>513</v>
      </c>
      <c r="I790" s="36" t="str">
        <f>C790&amp;"/"&amp;E790&amp;"/"&amp;H790&amp;""</f>
        <v>MINIKIDZZ/DL NIGHT SUIT/8-9 Y</v>
      </c>
      <c r="J790" s="36">
        <v>6111</v>
      </c>
      <c r="K790" s="36" t="s">
        <v>45</v>
      </c>
      <c r="L790" s="36" t="s">
        <v>95</v>
      </c>
      <c r="M790" s="36" t="s">
        <v>47</v>
      </c>
      <c r="N790" s="79">
        <v>0.12</v>
      </c>
      <c r="O790" s="36">
        <v>1999</v>
      </c>
      <c r="P790" s="36">
        <v>1999</v>
      </c>
      <c r="Q790" s="94">
        <f t="shared" si="41"/>
        <v>599.69999999999993</v>
      </c>
      <c r="R790" s="94">
        <f t="shared" si="42"/>
        <v>599.69999999999993</v>
      </c>
      <c r="S790" s="36">
        <v>3</v>
      </c>
    </row>
    <row r="791" spans="1:19" s="22" customFormat="1" x14ac:dyDescent="0.25">
      <c r="A791" s="31"/>
      <c r="B791" s="31">
        <v>10000783</v>
      </c>
      <c r="C791" s="36" t="s">
        <v>40</v>
      </c>
      <c r="D791" s="36" t="s">
        <v>267</v>
      </c>
      <c r="E791" s="36" t="s">
        <v>535</v>
      </c>
      <c r="F791" s="31" t="s">
        <v>432</v>
      </c>
      <c r="G791" s="36" t="s">
        <v>44</v>
      </c>
      <c r="H791" s="31" t="s">
        <v>501</v>
      </c>
      <c r="I791" s="36" t="str">
        <f>C791&amp;"/"&amp;E791&amp;"/"&amp;H791&amp;""</f>
        <v>MINIKIDZZ/DL POLO T-SHIRT/3-4 Y</v>
      </c>
      <c r="J791" s="36">
        <v>6111</v>
      </c>
      <c r="K791" s="36" t="s">
        <v>45</v>
      </c>
      <c r="L791" s="36" t="s">
        <v>95</v>
      </c>
      <c r="M791" s="36" t="s">
        <v>47</v>
      </c>
      <c r="N791" s="79">
        <v>0.05</v>
      </c>
      <c r="O791" s="36">
        <v>999</v>
      </c>
      <c r="P791" s="36">
        <v>999</v>
      </c>
      <c r="Q791" s="94">
        <f t="shared" si="41"/>
        <v>299.7</v>
      </c>
      <c r="R791" s="94">
        <f t="shared" si="42"/>
        <v>299.7</v>
      </c>
      <c r="S791" s="36">
        <v>1</v>
      </c>
    </row>
    <row r="792" spans="1:19" s="22" customFormat="1" x14ac:dyDescent="0.25">
      <c r="A792" s="31"/>
      <c r="B792" s="31">
        <v>10000790</v>
      </c>
      <c r="C792" s="36" t="s">
        <v>40</v>
      </c>
      <c r="D792" s="36" t="s">
        <v>267</v>
      </c>
      <c r="E792" s="36" t="s">
        <v>535</v>
      </c>
      <c r="F792" s="31" t="s">
        <v>433</v>
      </c>
      <c r="G792" s="36" t="s">
        <v>44</v>
      </c>
      <c r="H792" s="31" t="s">
        <v>514</v>
      </c>
      <c r="I792" s="36" t="str">
        <f>C792&amp;"/"&amp;E792&amp;"/"&amp;H792&amp;""</f>
        <v>MINIKIDZZ/DL POLO T-SHIRT/5-6 Y</v>
      </c>
      <c r="J792" s="36">
        <v>6111</v>
      </c>
      <c r="K792" s="36" t="s">
        <v>45</v>
      </c>
      <c r="L792" s="36" t="s">
        <v>95</v>
      </c>
      <c r="M792" s="36" t="s">
        <v>47</v>
      </c>
      <c r="N792" s="79">
        <v>0.05</v>
      </c>
      <c r="O792" s="36">
        <v>999</v>
      </c>
      <c r="P792" s="36">
        <v>999</v>
      </c>
      <c r="Q792" s="94">
        <f t="shared" si="41"/>
        <v>299.7</v>
      </c>
      <c r="R792" s="94">
        <f t="shared" si="42"/>
        <v>299.7</v>
      </c>
      <c r="S792" s="36">
        <v>2</v>
      </c>
    </row>
    <row r="793" spans="1:19" s="22" customFormat="1" x14ac:dyDescent="0.25">
      <c r="A793" s="31"/>
      <c r="B793" s="31">
        <v>10000794</v>
      </c>
      <c r="C793" s="36" t="s">
        <v>40</v>
      </c>
      <c r="D793" s="36" t="s">
        <v>267</v>
      </c>
      <c r="E793" s="36" t="s">
        <v>535</v>
      </c>
      <c r="F793" s="31" t="s">
        <v>434</v>
      </c>
      <c r="G793" s="36" t="s">
        <v>44</v>
      </c>
      <c r="H793" s="31" t="s">
        <v>503</v>
      </c>
      <c r="I793" s="36" t="str">
        <f>C793&amp;"/"&amp;E793&amp;"/"&amp;H793&amp;""</f>
        <v>MINIKIDZZ/DL POLO T-SHIRT/7 Y</v>
      </c>
      <c r="J793" s="36">
        <v>6111</v>
      </c>
      <c r="K793" s="36" t="s">
        <v>45</v>
      </c>
      <c r="L793" s="36" t="s">
        <v>95</v>
      </c>
      <c r="M793" s="36" t="s">
        <v>47</v>
      </c>
      <c r="N793" s="79">
        <v>0.05</v>
      </c>
      <c r="O793" s="36">
        <v>999</v>
      </c>
      <c r="P793" s="36">
        <v>999</v>
      </c>
      <c r="Q793" s="94">
        <f t="shared" si="41"/>
        <v>299.7</v>
      </c>
      <c r="R793" s="94">
        <f t="shared" si="42"/>
        <v>299.7</v>
      </c>
      <c r="S793" s="36">
        <v>1</v>
      </c>
    </row>
    <row r="794" spans="1:19" s="22" customFormat="1" x14ac:dyDescent="0.25">
      <c r="A794" s="31"/>
      <c r="B794" s="31">
        <v>10000796</v>
      </c>
      <c r="C794" s="36" t="s">
        <v>40</v>
      </c>
      <c r="D794" s="36" t="s">
        <v>267</v>
      </c>
      <c r="E794" s="36" t="s">
        <v>535</v>
      </c>
      <c r="F794" s="31" t="s">
        <v>435</v>
      </c>
      <c r="G794" s="36" t="s">
        <v>44</v>
      </c>
      <c r="H794" s="31" t="s">
        <v>504</v>
      </c>
      <c r="I794" s="36" t="str">
        <f>C794&amp;"/"&amp;E794&amp;"/"&amp;H794&amp;""</f>
        <v>MINIKIDZZ/DL POLO T-SHIRT/7-8 Y</v>
      </c>
      <c r="J794" s="36">
        <v>6111</v>
      </c>
      <c r="K794" s="36" t="s">
        <v>45</v>
      </c>
      <c r="L794" s="36" t="s">
        <v>95</v>
      </c>
      <c r="M794" s="36" t="s">
        <v>47</v>
      </c>
      <c r="N794" s="79">
        <v>0.05</v>
      </c>
      <c r="O794" s="36">
        <v>999</v>
      </c>
      <c r="P794" s="36">
        <v>999</v>
      </c>
      <c r="Q794" s="94">
        <f t="shared" si="41"/>
        <v>299.7</v>
      </c>
      <c r="R794" s="94">
        <f t="shared" si="42"/>
        <v>299.7</v>
      </c>
      <c r="S794" s="36">
        <v>2</v>
      </c>
    </row>
    <row r="795" spans="1:19" s="22" customFormat="1" ht="13.5" customHeight="1" x14ac:dyDescent="0.25">
      <c r="A795" s="31"/>
      <c r="B795" s="31">
        <v>10000803</v>
      </c>
      <c r="C795" s="36" t="s">
        <v>40</v>
      </c>
      <c r="D795" s="36" t="s">
        <v>267</v>
      </c>
      <c r="E795" s="36" t="s">
        <v>536</v>
      </c>
      <c r="F795" s="31" t="s">
        <v>436</v>
      </c>
      <c r="G795" s="36" t="s">
        <v>44</v>
      </c>
      <c r="H795" s="31" t="s">
        <v>515</v>
      </c>
      <c r="I795" s="36" t="str">
        <f>C795&amp;"/"&amp;E795&amp;"/"&amp;H795&amp;""</f>
        <v>MINIKIDZZ/DL ROMPER/0</v>
      </c>
      <c r="J795" s="36">
        <v>6111</v>
      </c>
      <c r="K795" s="36" t="s">
        <v>45</v>
      </c>
      <c r="L795" s="36" t="s">
        <v>95</v>
      </c>
      <c r="M795" s="36" t="s">
        <v>47</v>
      </c>
      <c r="N795" s="79">
        <v>0.05</v>
      </c>
      <c r="O795" s="36">
        <v>699</v>
      </c>
      <c r="P795" s="36">
        <v>699</v>
      </c>
      <c r="Q795" s="94">
        <f t="shared" si="41"/>
        <v>209.7</v>
      </c>
      <c r="R795" s="94">
        <f t="shared" si="42"/>
        <v>209.7</v>
      </c>
      <c r="S795" s="36">
        <v>2</v>
      </c>
    </row>
    <row r="796" spans="1:19" s="22" customFormat="1" x14ac:dyDescent="0.25">
      <c r="A796" s="31"/>
      <c r="B796" s="31">
        <v>10000805</v>
      </c>
      <c r="C796" s="36" t="s">
        <v>40</v>
      </c>
      <c r="D796" s="36" t="s">
        <v>267</v>
      </c>
      <c r="E796" s="36" t="s">
        <v>536</v>
      </c>
      <c r="F796" s="31" t="s">
        <v>436</v>
      </c>
      <c r="G796" s="36" t="s">
        <v>44</v>
      </c>
      <c r="H796" s="31">
        <v>0</v>
      </c>
      <c r="I796" s="36" t="str">
        <f>C796&amp;"/"&amp;E796&amp;"/"&amp;H796&amp;""</f>
        <v>MINIKIDZZ/DL ROMPER/0</v>
      </c>
      <c r="J796" s="36">
        <v>6111</v>
      </c>
      <c r="K796" s="36" t="s">
        <v>45</v>
      </c>
      <c r="L796" s="36" t="s">
        <v>95</v>
      </c>
      <c r="M796" s="36" t="s">
        <v>47</v>
      </c>
      <c r="N796" s="79">
        <v>0.05</v>
      </c>
      <c r="O796" s="36">
        <v>899</v>
      </c>
      <c r="P796" s="36">
        <v>899</v>
      </c>
      <c r="Q796" s="94">
        <f t="shared" si="41"/>
        <v>269.7</v>
      </c>
      <c r="R796" s="94">
        <f t="shared" si="42"/>
        <v>269.7</v>
      </c>
      <c r="S796" s="36">
        <v>1</v>
      </c>
    </row>
    <row r="797" spans="1:19" s="22" customFormat="1" x14ac:dyDescent="0.25">
      <c r="A797" s="31"/>
      <c r="B797" s="31">
        <v>10000806</v>
      </c>
      <c r="C797" s="36" t="s">
        <v>40</v>
      </c>
      <c r="D797" s="36" t="s">
        <v>267</v>
      </c>
      <c r="E797" s="36" t="s">
        <v>536</v>
      </c>
      <c r="F797" s="31" t="s">
        <v>437</v>
      </c>
      <c r="G797" s="36" t="s">
        <v>44</v>
      </c>
      <c r="H797" s="31" t="s">
        <v>494</v>
      </c>
      <c r="I797" s="36" t="str">
        <f>C797&amp;"/"&amp;E797&amp;"/"&amp;H797&amp;""</f>
        <v>MINIKIDZZ/DL ROMPER/0-3 M</v>
      </c>
      <c r="J797" s="36">
        <v>6111</v>
      </c>
      <c r="K797" s="36" t="s">
        <v>45</v>
      </c>
      <c r="L797" s="36" t="s">
        <v>95</v>
      </c>
      <c r="M797" s="36" t="s">
        <v>47</v>
      </c>
      <c r="N797" s="79">
        <v>0.05</v>
      </c>
      <c r="O797" s="36">
        <v>699</v>
      </c>
      <c r="P797" s="36">
        <v>699</v>
      </c>
      <c r="Q797" s="94">
        <f t="shared" si="41"/>
        <v>209.7</v>
      </c>
      <c r="R797" s="94">
        <f t="shared" si="42"/>
        <v>209.7</v>
      </c>
      <c r="S797" s="36">
        <v>1</v>
      </c>
    </row>
    <row r="798" spans="1:19" s="22" customFormat="1" x14ac:dyDescent="0.25">
      <c r="A798" s="31"/>
      <c r="B798" s="31">
        <v>10000807</v>
      </c>
      <c r="C798" s="36" t="s">
        <v>40</v>
      </c>
      <c r="D798" s="36" t="s">
        <v>267</v>
      </c>
      <c r="E798" s="36" t="s">
        <v>536</v>
      </c>
      <c r="F798" s="31" t="s">
        <v>437</v>
      </c>
      <c r="G798" s="36" t="s">
        <v>44</v>
      </c>
      <c r="H798" s="31" t="s">
        <v>494</v>
      </c>
      <c r="I798" s="36" t="str">
        <f>C798&amp;"/"&amp;E798&amp;"/"&amp;H798&amp;""</f>
        <v>MINIKIDZZ/DL ROMPER/0-3 M</v>
      </c>
      <c r="J798" s="36">
        <v>6111</v>
      </c>
      <c r="K798" s="36" t="s">
        <v>45</v>
      </c>
      <c r="L798" s="36" t="s">
        <v>95</v>
      </c>
      <c r="M798" s="36" t="s">
        <v>47</v>
      </c>
      <c r="N798" s="79">
        <v>0.05</v>
      </c>
      <c r="O798" s="36">
        <v>799</v>
      </c>
      <c r="P798" s="36">
        <v>799</v>
      </c>
      <c r="Q798" s="94">
        <f t="shared" si="41"/>
        <v>239.7</v>
      </c>
      <c r="R798" s="94">
        <f t="shared" si="42"/>
        <v>239.7</v>
      </c>
      <c r="S798" s="36">
        <v>1</v>
      </c>
    </row>
    <row r="799" spans="1:19" s="22" customFormat="1" x14ac:dyDescent="0.25">
      <c r="A799" s="31"/>
      <c r="B799" s="31">
        <v>10000810</v>
      </c>
      <c r="C799" s="36" t="s">
        <v>40</v>
      </c>
      <c r="D799" s="36" t="s">
        <v>267</v>
      </c>
      <c r="E799" s="36" t="s">
        <v>536</v>
      </c>
      <c r="F799" s="31" t="s">
        <v>438</v>
      </c>
      <c r="G799" s="36" t="s">
        <v>44</v>
      </c>
      <c r="H799" s="31" t="s">
        <v>305</v>
      </c>
      <c r="I799" s="36" t="str">
        <f>C799&amp;"/"&amp;E799&amp;"/"&amp;H799&amp;""</f>
        <v>MINIKIDZZ/DL ROMPER/12-18 M</v>
      </c>
      <c r="J799" s="36">
        <v>6111</v>
      </c>
      <c r="K799" s="36" t="s">
        <v>45</v>
      </c>
      <c r="L799" s="36" t="s">
        <v>95</v>
      </c>
      <c r="M799" s="36" t="s">
        <v>47</v>
      </c>
      <c r="N799" s="79">
        <v>0.05</v>
      </c>
      <c r="O799" s="36">
        <v>799</v>
      </c>
      <c r="P799" s="36">
        <v>799</v>
      </c>
      <c r="Q799" s="94">
        <f t="shared" si="41"/>
        <v>239.7</v>
      </c>
      <c r="R799" s="94">
        <f t="shared" si="42"/>
        <v>239.7</v>
      </c>
      <c r="S799" s="36">
        <v>1</v>
      </c>
    </row>
    <row r="800" spans="1:19" s="22" customFormat="1" x14ac:dyDescent="0.25">
      <c r="A800" s="31"/>
      <c r="B800" s="31">
        <v>10000811</v>
      </c>
      <c r="C800" s="36" t="s">
        <v>40</v>
      </c>
      <c r="D800" s="36" t="s">
        <v>267</v>
      </c>
      <c r="E800" s="36" t="s">
        <v>536</v>
      </c>
      <c r="F800" s="31" t="s">
        <v>438</v>
      </c>
      <c r="G800" s="36" t="s">
        <v>44</v>
      </c>
      <c r="H800" s="31" t="s">
        <v>305</v>
      </c>
      <c r="I800" s="36" t="str">
        <f>C800&amp;"/"&amp;E800&amp;"/"&amp;H800&amp;""</f>
        <v>MINIKIDZZ/DL ROMPER/12-18 M</v>
      </c>
      <c r="J800" s="36">
        <v>6111</v>
      </c>
      <c r="K800" s="36" t="s">
        <v>45</v>
      </c>
      <c r="L800" s="36" t="s">
        <v>95</v>
      </c>
      <c r="M800" s="36" t="s">
        <v>47</v>
      </c>
      <c r="N800" s="79">
        <v>0.05</v>
      </c>
      <c r="O800" s="36">
        <v>899</v>
      </c>
      <c r="P800" s="36">
        <v>899</v>
      </c>
      <c r="Q800" s="94">
        <f t="shared" si="41"/>
        <v>269.7</v>
      </c>
      <c r="R800" s="94">
        <f t="shared" si="42"/>
        <v>269.7</v>
      </c>
      <c r="S800" s="36">
        <v>1</v>
      </c>
    </row>
    <row r="801" spans="1:19" s="22" customFormat="1" x14ac:dyDescent="0.25">
      <c r="A801" s="31"/>
      <c r="B801" s="31">
        <v>10000813</v>
      </c>
      <c r="C801" s="36" t="s">
        <v>40</v>
      </c>
      <c r="D801" s="36" t="s">
        <v>267</v>
      </c>
      <c r="E801" s="36" t="s">
        <v>536</v>
      </c>
      <c r="F801" s="31" t="s">
        <v>439</v>
      </c>
      <c r="G801" s="36" t="s">
        <v>44</v>
      </c>
      <c r="H801" s="31" t="s">
        <v>293</v>
      </c>
      <c r="I801" s="36" t="str">
        <f>C801&amp;"/"&amp;E801&amp;"/"&amp;H801&amp;""</f>
        <v>MINIKIDZZ/DL ROMPER/18-24 M</v>
      </c>
      <c r="J801" s="36">
        <v>6111</v>
      </c>
      <c r="K801" s="36" t="s">
        <v>45</v>
      </c>
      <c r="L801" s="36" t="s">
        <v>95</v>
      </c>
      <c r="M801" s="36" t="s">
        <v>47</v>
      </c>
      <c r="N801" s="79">
        <v>0.05</v>
      </c>
      <c r="O801" s="36">
        <v>899</v>
      </c>
      <c r="P801" s="36">
        <v>899</v>
      </c>
      <c r="Q801" s="94">
        <f t="shared" si="41"/>
        <v>269.7</v>
      </c>
      <c r="R801" s="94">
        <f t="shared" si="42"/>
        <v>269.7</v>
      </c>
      <c r="S801" s="36">
        <v>1</v>
      </c>
    </row>
    <row r="802" spans="1:19" s="22" customFormat="1" x14ac:dyDescent="0.25">
      <c r="A802" s="31"/>
      <c r="B802" s="31">
        <v>10000817</v>
      </c>
      <c r="C802" s="36" t="s">
        <v>40</v>
      </c>
      <c r="D802" s="36" t="s">
        <v>267</v>
      </c>
      <c r="E802" s="36" t="s">
        <v>536</v>
      </c>
      <c r="F802" s="31" t="s">
        <v>440</v>
      </c>
      <c r="G802" s="36" t="s">
        <v>44</v>
      </c>
      <c r="H802" s="31" t="s">
        <v>516</v>
      </c>
      <c r="I802" s="36" t="str">
        <f>C802&amp;"/"&amp;E802&amp;"/"&amp;H802&amp;""</f>
        <v>MINIKIDZZ/DL ROMPER/3-6 M</v>
      </c>
      <c r="J802" s="36">
        <v>6111</v>
      </c>
      <c r="K802" s="36" t="s">
        <v>45</v>
      </c>
      <c r="L802" s="36" t="s">
        <v>95</v>
      </c>
      <c r="M802" s="36" t="s">
        <v>47</v>
      </c>
      <c r="N802" s="79">
        <v>0.05</v>
      </c>
      <c r="O802" s="36">
        <v>699</v>
      </c>
      <c r="P802" s="36">
        <v>699</v>
      </c>
      <c r="Q802" s="94">
        <f t="shared" si="41"/>
        <v>209.7</v>
      </c>
      <c r="R802" s="94">
        <f t="shared" si="42"/>
        <v>209.7</v>
      </c>
      <c r="S802" s="36">
        <v>5</v>
      </c>
    </row>
    <row r="803" spans="1:19" s="22" customFormat="1" x14ac:dyDescent="0.25">
      <c r="A803" s="31"/>
      <c r="B803" s="31">
        <v>10000823</v>
      </c>
      <c r="C803" s="36" t="s">
        <v>40</v>
      </c>
      <c r="D803" s="36" t="s">
        <v>267</v>
      </c>
      <c r="E803" s="36" t="s">
        <v>536</v>
      </c>
      <c r="F803" s="31" t="s">
        <v>441</v>
      </c>
      <c r="G803" s="36" t="s">
        <v>44</v>
      </c>
      <c r="H803" s="31" t="s">
        <v>299</v>
      </c>
      <c r="I803" s="36" t="str">
        <f>C803&amp;"/"&amp;E803&amp;"/"&amp;H803&amp;""</f>
        <v>MINIKIDZZ/DL ROMPER/6-9 M</v>
      </c>
      <c r="J803" s="36">
        <v>6111</v>
      </c>
      <c r="K803" s="36" t="s">
        <v>45</v>
      </c>
      <c r="L803" s="36" t="s">
        <v>95</v>
      </c>
      <c r="M803" s="36" t="s">
        <v>47</v>
      </c>
      <c r="N803" s="79">
        <v>0.05</v>
      </c>
      <c r="O803" s="36">
        <v>799</v>
      </c>
      <c r="P803" s="36">
        <v>799</v>
      </c>
      <c r="Q803" s="94">
        <f t="shared" si="41"/>
        <v>239.7</v>
      </c>
      <c r="R803" s="94">
        <f t="shared" si="42"/>
        <v>239.7</v>
      </c>
      <c r="S803" s="36">
        <v>1</v>
      </c>
    </row>
    <row r="804" spans="1:19" s="22" customFormat="1" x14ac:dyDescent="0.25">
      <c r="A804" s="31"/>
      <c r="B804" s="31">
        <v>10000825</v>
      </c>
      <c r="C804" s="36" t="s">
        <v>40</v>
      </c>
      <c r="D804" s="36" t="s">
        <v>267</v>
      </c>
      <c r="E804" s="36" t="s">
        <v>536</v>
      </c>
      <c r="F804" s="31" t="s">
        <v>442</v>
      </c>
      <c r="G804" s="36" t="s">
        <v>44</v>
      </c>
      <c r="H804" s="31" t="s">
        <v>301</v>
      </c>
      <c r="I804" s="36" t="str">
        <f>C804&amp;"/"&amp;E804&amp;"/"&amp;H804&amp;""</f>
        <v>MINIKIDZZ/DL ROMPER/9-12 M</v>
      </c>
      <c r="J804" s="36">
        <v>6111</v>
      </c>
      <c r="K804" s="36" t="s">
        <v>45</v>
      </c>
      <c r="L804" s="36" t="s">
        <v>95</v>
      </c>
      <c r="M804" s="36" t="s">
        <v>47</v>
      </c>
      <c r="N804" s="79">
        <v>0.05</v>
      </c>
      <c r="O804" s="36">
        <v>699</v>
      </c>
      <c r="P804" s="36">
        <v>699</v>
      </c>
      <c r="Q804" s="94">
        <f t="shared" si="41"/>
        <v>209.7</v>
      </c>
      <c r="R804" s="94">
        <f t="shared" si="42"/>
        <v>209.7</v>
      </c>
      <c r="S804" s="36">
        <v>1</v>
      </c>
    </row>
    <row r="805" spans="1:19" s="22" customFormat="1" x14ac:dyDescent="0.25">
      <c r="A805" s="31"/>
      <c r="B805" s="31">
        <v>10000826</v>
      </c>
      <c r="C805" s="36" t="s">
        <v>40</v>
      </c>
      <c r="D805" s="36" t="s">
        <v>267</v>
      </c>
      <c r="E805" s="36" t="s">
        <v>536</v>
      </c>
      <c r="F805" s="31" t="s">
        <v>442</v>
      </c>
      <c r="G805" s="36" t="s">
        <v>44</v>
      </c>
      <c r="H805" s="31" t="s">
        <v>301</v>
      </c>
      <c r="I805" s="36" t="str">
        <f>C805&amp;"/"&amp;E805&amp;"/"&amp;H805&amp;""</f>
        <v>MINIKIDZZ/DL ROMPER/9-12 M</v>
      </c>
      <c r="J805" s="36">
        <v>6111</v>
      </c>
      <c r="K805" s="36" t="s">
        <v>45</v>
      </c>
      <c r="L805" s="36" t="s">
        <v>95</v>
      </c>
      <c r="M805" s="36" t="s">
        <v>47</v>
      </c>
      <c r="N805" s="79">
        <v>0.05</v>
      </c>
      <c r="O805" s="36">
        <v>799</v>
      </c>
      <c r="P805" s="36">
        <v>799</v>
      </c>
      <c r="Q805" s="94">
        <f t="shared" si="41"/>
        <v>239.7</v>
      </c>
      <c r="R805" s="94">
        <f t="shared" si="42"/>
        <v>239.7</v>
      </c>
      <c r="S805" s="36">
        <v>1</v>
      </c>
    </row>
    <row r="806" spans="1:19" s="22" customFormat="1" x14ac:dyDescent="0.25">
      <c r="A806" s="31"/>
      <c r="B806" s="31">
        <v>10000828</v>
      </c>
      <c r="C806" s="36" t="s">
        <v>40</v>
      </c>
      <c r="D806" s="36" t="s">
        <v>267</v>
      </c>
      <c r="E806" s="36" t="s">
        <v>536</v>
      </c>
      <c r="F806" s="31" t="s">
        <v>489</v>
      </c>
      <c r="G806" s="36" t="s">
        <v>44</v>
      </c>
      <c r="H806" s="31">
        <v>4</v>
      </c>
      <c r="I806" s="36" t="str">
        <f>C806&amp;"/"&amp;E806&amp;"/"&amp;H806&amp;""</f>
        <v>MINIKIDZZ/DL ROMPER/4</v>
      </c>
      <c r="J806" s="36">
        <v>6111</v>
      </c>
      <c r="K806" s="36" t="s">
        <v>45</v>
      </c>
      <c r="L806" s="36" t="s">
        <v>95</v>
      </c>
      <c r="M806" s="36" t="s">
        <v>47</v>
      </c>
      <c r="N806" s="79">
        <v>0.12</v>
      </c>
      <c r="O806" s="36">
        <v>1599</v>
      </c>
      <c r="P806" s="36">
        <v>1599</v>
      </c>
      <c r="Q806" s="94">
        <f t="shared" si="41"/>
        <v>479.7</v>
      </c>
      <c r="R806" s="94">
        <f t="shared" si="42"/>
        <v>479.7</v>
      </c>
      <c r="S806" s="36">
        <v>2</v>
      </c>
    </row>
    <row r="807" spans="1:19" s="22" customFormat="1" x14ac:dyDescent="0.25">
      <c r="A807" s="31"/>
      <c r="B807" s="31">
        <v>10000829</v>
      </c>
      <c r="C807" s="36" t="s">
        <v>40</v>
      </c>
      <c r="D807" s="36" t="s">
        <v>267</v>
      </c>
      <c r="E807" s="36" t="s">
        <v>537</v>
      </c>
      <c r="F807" s="31" t="s">
        <v>443</v>
      </c>
      <c r="G807" s="36" t="s">
        <v>44</v>
      </c>
      <c r="H807" s="31" t="s">
        <v>517</v>
      </c>
      <c r="I807" s="36" t="str">
        <f>C807&amp;"/"&amp;E807&amp;"/"&amp;H807&amp;""</f>
        <v>MINIKIDZZ/DL SET/5</v>
      </c>
      <c r="J807" s="36">
        <v>6111</v>
      </c>
      <c r="K807" s="36" t="s">
        <v>45</v>
      </c>
      <c r="L807" s="36" t="s">
        <v>95</v>
      </c>
      <c r="M807" s="36" t="s">
        <v>47</v>
      </c>
      <c r="N807" s="79">
        <v>0.12</v>
      </c>
      <c r="O807" s="36">
        <v>1599</v>
      </c>
      <c r="P807" s="36">
        <v>1599</v>
      </c>
      <c r="Q807" s="94">
        <f t="shared" si="41"/>
        <v>479.7</v>
      </c>
      <c r="R807" s="94">
        <f t="shared" si="42"/>
        <v>479.7</v>
      </c>
      <c r="S807" s="36">
        <v>1</v>
      </c>
    </row>
    <row r="808" spans="1:19" s="22" customFormat="1" x14ac:dyDescent="0.25">
      <c r="A808" s="31"/>
      <c r="B808" s="31">
        <v>10000831</v>
      </c>
      <c r="C808" s="36" t="s">
        <v>40</v>
      </c>
      <c r="D808" s="36" t="s">
        <v>267</v>
      </c>
      <c r="E808" s="36" t="s">
        <v>537</v>
      </c>
      <c r="F808" s="31" t="s">
        <v>444</v>
      </c>
      <c r="G808" s="36" t="s">
        <v>44</v>
      </c>
      <c r="H808" s="31" t="s">
        <v>518</v>
      </c>
      <c r="I808" s="36" t="str">
        <f>C808&amp;"/"&amp;E808&amp;"/"&amp;H808&amp;""</f>
        <v>MINIKIDZZ/DL SET/6</v>
      </c>
      <c r="J808" s="36">
        <v>6111</v>
      </c>
      <c r="K808" s="36" t="s">
        <v>45</v>
      </c>
      <c r="L808" s="36" t="s">
        <v>95</v>
      </c>
      <c r="M808" s="36" t="s">
        <v>47</v>
      </c>
      <c r="N808" s="79">
        <v>0.12</v>
      </c>
      <c r="O808" s="36">
        <v>1599</v>
      </c>
      <c r="P808" s="36">
        <v>1599</v>
      </c>
      <c r="Q808" s="94">
        <f t="shared" si="41"/>
        <v>479.7</v>
      </c>
      <c r="R808" s="94">
        <f t="shared" si="42"/>
        <v>479.7</v>
      </c>
      <c r="S808" s="36">
        <v>4</v>
      </c>
    </row>
    <row r="809" spans="1:19" s="22" customFormat="1" x14ac:dyDescent="0.25">
      <c r="A809" s="31"/>
      <c r="B809" s="31">
        <v>10000833</v>
      </c>
      <c r="C809" s="36" t="s">
        <v>40</v>
      </c>
      <c r="D809" s="36" t="s">
        <v>267</v>
      </c>
      <c r="E809" s="36" t="s">
        <v>537</v>
      </c>
      <c r="F809" s="31" t="s">
        <v>445</v>
      </c>
      <c r="G809" s="36" t="s">
        <v>44</v>
      </c>
      <c r="H809" s="31" t="s">
        <v>519</v>
      </c>
      <c r="I809" s="36" t="str">
        <f>C809&amp;"/"&amp;E809&amp;"/"&amp;H809&amp;""</f>
        <v>MINIKIDZZ/DL SET/7</v>
      </c>
      <c r="J809" s="36">
        <v>6111</v>
      </c>
      <c r="K809" s="36" t="s">
        <v>45</v>
      </c>
      <c r="L809" s="36" t="s">
        <v>95</v>
      </c>
      <c r="M809" s="36" t="s">
        <v>47</v>
      </c>
      <c r="N809" s="79">
        <v>0.12</v>
      </c>
      <c r="O809" s="36">
        <v>1599</v>
      </c>
      <c r="P809" s="36">
        <v>1599</v>
      </c>
      <c r="Q809" s="94">
        <f t="shared" si="41"/>
        <v>479.7</v>
      </c>
      <c r="R809" s="94">
        <f t="shared" si="42"/>
        <v>479.7</v>
      </c>
      <c r="S809" s="36">
        <v>2</v>
      </c>
    </row>
    <row r="810" spans="1:19" s="22" customFormat="1" x14ac:dyDescent="0.25">
      <c r="A810" s="31"/>
      <c r="B810" s="31">
        <v>10000835</v>
      </c>
      <c r="C810" s="36" t="s">
        <v>40</v>
      </c>
      <c r="D810" s="36" t="s">
        <v>267</v>
      </c>
      <c r="E810" s="36" t="s">
        <v>537</v>
      </c>
      <c r="F810" s="31" t="s">
        <v>446</v>
      </c>
      <c r="G810" s="36" t="s">
        <v>44</v>
      </c>
      <c r="H810" s="31" t="s">
        <v>520</v>
      </c>
      <c r="I810" s="36" t="str">
        <f>C810&amp;"/"&amp;E810&amp;"/"&amp;H810&amp;""</f>
        <v>MINIKIDZZ/DL SET/8</v>
      </c>
      <c r="J810" s="36">
        <v>6111</v>
      </c>
      <c r="K810" s="36" t="s">
        <v>45</v>
      </c>
      <c r="L810" s="36" t="s">
        <v>95</v>
      </c>
      <c r="M810" s="36" t="s">
        <v>47</v>
      </c>
      <c r="N810" s="79">
        <v>0.12</v>
      </c>
      <c r="O810" s="36">
        <v>1599</v>
      </c>
      <c r="P810" s="36">
        <v>1599</v>
      </c>
      <c r="Q810" s="94">
        <f t="shared" si="41"/>
        <v>479.7</v>
      </c>
      <c r="R810" s="94">
        <f t="shared" si="42"/>
        <v>479.7</v>
      </c>
      <c r="S810" s="36">
        <v>1</v>
      </c>
    </row>
    <row r="811" spans="1:19" s="22" customFormat="1" x14ac:dyDescent="0.25">
      <c r="A811" s="31"/>
      <c r="B811" s="31">
        <v>10000838</v>
      </c>
      <c r="C811" s="36" t="s">
        <v>40</v>
      </c>
      <c r="D811" s="36" t="s">
        <v>267</v>
      </c>
      <c r="E811" s="36" t="s">
        <v>537</v>
      </c>
      <c r="F811" s="31" t="s">
        <v>447</v>
      </c>
      <c r="G811" s="36" t="s">
        <v>44</v>
      </c>
      <c r="H811" s="31" t="s">
        <v>497</v>
      </c>
      <c r="I811" s="36" t="str">
        <f>C811&amp;"/"&amp;E811&amp;"/"&amp;H811&amp;""</f>
        <v>MINIKIDZZ/DL SET/11-12 Y</v>
      </c>
      <c r="J811" s="36">
        <v>6111</v>
      </c>
      <c r="K811" s="36" t="s">
        <v>45</v>
      </c>
      <c r="L811" s="36" t="s">
        <v>95</v>
      </c>
      <c r="M811" s="36" t="s">
        <v>47</v>
      </c>
      <c r="N811" s="79">
        <v>0.05</v>
      </c>
      <c r="O811" s="36">
        <v>999</v>
      </c>
      <c r="P811" s="36">
        <v>999</v>
      </c>
      <c r="Q811" s="94">
        <f t="shared" si="41"/>
        <v>299.7</v>
      </c>
      <c r="R811" s="94">
        <f t="shared" si="42"/>
        <v>299.7</v>
      </c>
      <c r="S811" s="36">
        <v>2</v>
      </c>
    </row>
    <row r="812" spans="1:19" s="22" customFormat="1" x14ac:dyDescent="0.25">
      <c r="A812" s="31"/>
      <c r="B812" s="31">
        <v>10000840</v>
      </c>
      <c r="C812" s="36" t="s">
        <v>40</v>
      </c>
      <c r="D812" s="36" t="s">
        <v>267</v>
      </c>
      <c r="E812" s="36" t="s">
        <v>537</v>
      </c>
      <c r="F812" s="31" t="s">
        <v>448</v>
      </c>
      <c r="G812" s="36" t="s">
        <v>44</v>
      </c>
      <c r="H812" s="31" t="s">
        <v>305</v>
      </c>
      <c r="I812" s="36" t="str">
        <f>C812&amp;"/"&amp;E812&amp;"/"&amp;H812&amp;""</f>
        <v>MINIKIDZZ/DL SET/12-18 M</v>
      </c>
      <c r="J812" s="36">
        <v>6111</v>
      </c>
      <c r="K812" s="36" t="s">
        <v>45</v>
      </c>
      <c r="L812" s="36" t="s">
        <v>95</v>
      </c>
      <c r="M812" s="36" t="s">
        <v>47</v>
      </c>
      <c r="N812" s="79">
        <v>0.05</v>
      </c>
      <c r="O812" s="36">
        <v>899</v>
      </c>
      <c r="P812" s="36">
        <v>899</v>
      </c>
      <c r="Q812" s="94">
        <f t="shared" si="41"/>
        <v>269.7</v>
      </c>
      <c r="R812" s="94">
        <f t="shared" si="42"/>
        <v>269.7</v>
      </c>
      <c r="S812" s="36">
        <v>5</v>
      </c>
    </row>
    <row r="813" spans="1:19" s="22" customFormat="1" x14ac:dyDescent="0.25">
      <c r="A813" s="31"/>
      <c r="B813" s="31">
        <v>10000842</v>
      </c>
      <c r="C813" s="36" t="s">
        <v>40</v>
      </c>
      <c r="D813" s="36" t="s">
        <v>267</v>
      </c>
      <c r="E813" s="36" t="s">
        <v>537</v>
      </c>
      <c r="F813" s="31" t="s">
        <v>449</v>
      </c>
      <c r="G813" s="36" t="s">
        <v>44</v>
      </c>
      <c r="H813" s="31" t="s">
        <v>293</v>
      </c>
      <c r="I813" s="36" t="str">
        <f>C813&amp;"/"&amp;E813&amp;"/"&amp;H813&amp;""</f>
        <v>MINIKIDZZ/DL SET/18-24 M</v>
      </c>
      <c r="J813" s="36">
        <v>6111</v>
      </c>
      <c r="K813" s="36" t="s">
        <v>45</v>
      </c>
      <c r="L813" s="36" t="s">
        <v>95</v>
      </c>
      <c r="M813" s="36" t="s">
        <v>47</v>
      </c>
      <c r="N813" s="79">
        <v>0.05</v>
      </c>
      <c r="O813" s="36">
        <v>899</v>
      </c>
      <c r="P813" s="36">
        <v>899</v>
      </c>
      <c r="Q813" s="94">
        <f t="shared" si="41"/>
        <v>269.7</v>
      </c>
      <c r="R813" s="94">
        <f t="shared" si="42"/>
        <v>269.7</v>
      </c>
      <c r="S813" s="36">
        <v>3</v>
      </c>
    </row>
    <row r="814" spans="1:19" s="22" customFormat="1" x14ac:dyDescent="0.25">
      <c r="A814" s="31"/>
      <c r="B814" s="31">
        <v>10000845</v>
      </c>
      <c r="C814" s="36" t="s">
        <v>40</v>
      </c>
      <c r="D814" s="36" t="s">
        <v>267</v>
      </c>
      <c r="E814" s="36" t="s">
        <v>537</v>
      </c>
      <c r="F814" s="31" t="s">
        <v>450</v>
      </c>
      <c r="G814" s="36" t="s">
        <v>44</v>
      </c>
      <c r="H814" s="31" t="s">
        <v>499</v>
      </c>
      <c r="I814" s="36" t="str">
        <f>C814&amp;"/"&amp;E814&amp;"/"&amp;H814&amp;""</f>
        <v>MINIKIDZZ/DL SET/2-3 Y</v>
      </c>
      <c r="J814" s="36">
        <v>6111</v>
      </c>
      <c r="K814" s="36" t="s">
        <v>45</v>
      </c>
      <c r="L814" s="36" t="s">
        <v>95</v>
      </c>
      <c r="M814" s="36" t="s">
        <v>47</v>
      </c>
      <c r="N814" s="79">
        <v>0.05</v>
      </c>
      <c r="O814" s="36">
        <v>999</v>
      </c>
      <c r="P814" s="36">
        <v>999</v>
      </c>
      <c r="Q814" s="94">
        <f t="shared" si="41"/>
        <v>299.7</v>
      </c>
      <c r="R814" s="94">
        <f t="shared" si="42"/>
        <v>299.7</v>
      </c>
      <c r="S814" s="36">
        <v>1</v>
      </c>
    </row>
    <row r="815" spans="1:19" s="22" customFormat="1" x14ac:dyDescent="0.25">
      <c r="A815" s="31"/>
      <c r="B815" s="31">
        <v>10000849</v>
      </c>
      <c r="C815" s="36" t="s">
        <v>40</v>
      </c>
      <c r="D815" s="36" t="s">
        <v>267</v>
      </c>
      <c r="E815" s="36" t="s">
        <v>537</v>
      </c>
      <c r="F815" s="31" t="s">
        <v>451</v>
      </c>
      <c r="G815" s="36" t="s">
        <v>44</v>
      </c>
      <c r="H815" s="31" t="s">
        <v>501</v>
      </c>
      <c r="I815" s="36" t="str">
        <f>C815&amp;"/"&amp;E815&amp;"/"&amp;H815&amp;""</f>
        <v>MINIKIDZZ/DL SET/3-4 Y</v>
      </c>
      <c r="J815" s="36">
        <v>6111</v>
      </c>
      <c r="K815" s="36" t="s">
        <v>45</v>
      </c>
      <c r="L815" s="36" t="s">
        <v>95</v>
      </c>
      <c r="M815" s="36" t="s">
        <v>47</v>
      </c>
      <c r="N815" s="79">
        <v>0.05</v>
      </c>
      <c r="O815" s="36">
        <v>999</v>
      </c>
      <c r="P815" s="36">
        <v>999</v>
      </c>
      <c r="Q815" s="94">
        <f t="shared" si="41"/>
        <v>299.7</v>
      </c>
      <c r="R815" s="94">
        <f t="shared" si="42"/>
        <v>299.7</v>
      </c>
      <c r="S815" s="36">
        <v>1</v>
      </c>
    </row>
    <row r="816" spans="1:19" s="22" customFormat="1" x14ac:dyDescent="0.25">
      <c r="A816" s="31"/>
      <c r="B816" s="31">
        <v>10000854</v>
      </c>
      <c r="C816" s="36" t="s">
        <v>40</v>
      </c>
      <c r="D816" s="36" t="s">
        <v>267</v>
      </c>
      <c r="E816" s="36" t="s">
        <v>537</v>
      </c>
      <c r="F816" s="31" t="s">
        <v>452</v>
      </c>
      <c r="G816" s="36" t="s">
        <v>44</v>
      </c>
      <c r="H816" s="31" t="s">
        <v>521</v>
      </c>
      <c r="I816" s="36" t="str">
        <f>C816&amp;"/"&amp;E816&amp;"/"&amp;H816&amp;""</f>
        <v>MINIKIDZZ/DL SET/4 Y</v>
      </c>
      <c r="J816" s="36">
        <v>6111</v>
      </c>
      <c r="K816" s="36" t="s">
        <v>45</v>
      </c>
      <c r="L816" s="36" t="s">
        <v>95</v>
      </c>
      <c r="M816" s="36" t="s">
        <v>47</v>
      </c>
      <c r="N816" s="79">
        <v>0.05</v>
      </c>
      <c r="O816" s="36">
        <v>999</v>
      </c>
      <c r="P816" s="36">
        <v>999</v>
      </c>
      <c r="Q816" s="94">
        <f t="shared" si="41"/>
        <v>299.7</v>
      </c>
      <c r="R816" s="94">
        <f t="shared" si="42"/>
        <v>299.7</v>
      </c>
      <c r="S816" s="36">
        <v>1</v>
      </c>
    </row>
    <row r="817" spans="1:19" s="22" customFormat="1" x14ac:dyDescent="0.25">
      <c r="A817" s="31"/>
      <c r="B817" s="31">
        <v>10000857</v>
      </c>
      <c r="C817" s="36" t="s">
        <v>40</v>
      </c>
      <c r="D817" s="36" t="s">
        <v>267</v>
      </c>
      <c r="E817" s="36" t="s">
        <v>537</v>
      </c>
      <c r="F817" s="31" t="s">
        <v>490</v>
      </c>
      <c r="G817" s="36" t="s">
        <v>44</v>
      </c>
      <c r="H817" s="31" t="s">
        <v>530</v>
      </c>
      <c r="I817" s="36" t="str">
        <f>C817&amp;"/"&amp;E817&amp;"/"&amp;H817&amp;""</f>
        <v>MINIKIDZZ/DL SET/4T</v>
      </c>
      <c r="J817" s="36">
        <v>6111</v>
      </c>
      <c r="K817" s="36" t="s">
        <v>45</v>
      </c>
      <c r="L817" s="36" t="s">
        <v>95</v>
      </c>
      <c r="M817" s="36" t="s">
        <v>47</v>
      </c>
      <c r="N817" s="79">
        <v>0.12</v>
      </c>
      <c r="O817" s="36">
        <v>1999</v>
      </c>
      <c r="P817" s="36">
        <v>1999</v>
      </c>
      <c r="Q817" s="94">
        <f t="shared" si="41"/>
        <v>599.69999999999993</v>
      </c>
      <c r="R817" s="94">
        <f t="shared" si="42"/>
        <v>599.69999999999993</v>
      </c>
      <c r="S817" s="36">
        <v>1</v>
      </c>
    </row>
    <row r="818" spans="1:19" s="22" customFormat="1" x14ac:dyDescent="0.25">
      <c r="A818" s="31"/>
      <c r="B818" s="31">
        <v>10000859</v>
      </c>
      <c r="C818" s="36" t="s">
        <v>40</v>
      </c>
      <c r="D818" s="36" t="s">
        <v>267</v>
      </c>
      <c r="E818" s="36" t="s">
        <v>537</v>
      </c>
      <c r="F818" s="31" t="s">
        <v>453</v>
      </c>
      <c r="G818" s="36" t="s">
        <v>44</v>
      </c>
      <c r="H818" s="31" t="s">
        <v>514</v>
      </c>
      <c r="I818" s="36" t="str">
        <f>C818&amp;"/"&amp;E818&amp;"/"&amp;H818&amp;""</f>
        <v>MINIKIDZZ/DL SET/5-6 Y</v>
      </c>
      <c r="J818" s="36">
        <v>6111</v>
      </c>
      <c r="K818" s="36" t="s">
        <v>45</v>
      </c>
      <c r="L818" s="36" t="s">
        <v>95</v>
      </c>
      <c r="M818" s="36" t="s">
        <v>47</v>
      </c>
      <c r="N818" s="79">
        <v>0.05</v>
      </c>
      <c r="O818" s="36">
        <v>999</v>
      </c>
      <c r="P818" s="36">
        <v>999</v>
      </c>
      <c r="Q818" s="94">
        <f t="shared" si="41"/>
        <v>299.7</v>
      </c>
      <c r="R818" s="94">
        <f t="shared" si="42"/>
        <v>299.7</v>
      </c>
      <c r="S818" s="36">
        <v>2</v>
      </c>
    </row>
    <row r="819" spans="1:19" s="22" customFormat="1" x14ac:dyDescent="0.25">
      <c r="A819" s="31"/>
      <c r="B819" s="31">
        <v>10000867</v>
      </c>
      <c r="C819" s="36" t="s">
        <v>40</v>
      </c>
      <c r="D819" s="36" t="s">
        <v>267</v>
      </c>
      <c r="E819" s="36" t="s">
        <v>537</v>
      </c>
      <c r="F819" s="31" t="s">
        <v>454</v>
      </c>
      <c r="G819" s="36" t="s">
        <v>44</v>
      </c>
      <c r="H819" s="31" t="s">
        <v>504</v>
      </c>
      <c r="I819" s="36" t="str">
        <f>C819&amp;"/"&amp;E819&amp;"/"&amp;H819&amp;""</f>
        <v>MINIKIDZZ/DL SET/7-8 Y</v>
      </c>
      <c r="J819" s="36">
        <v>6111</v>
      </c>
      <c r="K819" s="36" t="s">
        <v>45</v>
      </c>
      <c r="L819" s="36" t="s">
        <v>95</v>
      </c>
      <c r="M819" s="36" t="s">
        <v>47</v>
      </c>
      <c r="N819" s="79">
        <v>0.05</v>
      </c>
      <c r="O819" s="36">
        <v>999</v>
      </c>
      <c r="P819" s="36">
        <v>999</v>
      </c>
      <c r="Q819" s="94">
        <f t="shared" si="41"/>
        <v>299.7</v>
      </c>
      <c r="R819" s="94">
        <f t="shared" si="42"/>
        <v>299.7</v>
      </c>
      <c r="S819" s="36">
        <v>1</v>
      </c>
    </row>
    <row r="820" spans="1:19" s="22" customFormat="1" x14ac:dyDescent="0.25">
      <c r="A820" s="31"/>
      <c r="B820" s="31">
        <v>10000869</v>
      </c>
      <c r="C820" s="36" t="s">
        <v>40</v>
      </c>
      <c r="D820" s="36" t="s">
        <v>267</v>
      </c>
      <c r="E820" s="36" t="s">
        <v>537</v>
      </c>
      <c r="F820" s="31" t="s">
        <v>455</v>
      </c>
      <c r="G820" s="36" t="s">
        <v>44</v>
      </c>
      <c r="H820" s="31" t="s">
        <v>505</v>
      </c>
      <c r="I820" s="36" t="str">
        <f>C820&amp;"/"&amp;E820&amp;"/"&amp;H820&amp;""</f>
        <v>MINIKIDZZ/DL SET/9-10 Y</v>
      </c>
      <c r="J820" s="36">
        <v>6111</v>
      </c>
      <c r="K820" s="36" t="s">
        <v>45</v>
      </c>
      <c r="L820" s="36" t="s">
        <v>95</v>
      </c>
      <c r="M820" s="36" t="s">
        <v>47</v>
      </c>
      <c r="N820" s="79">
        <v>0.05</v>
      </c>
      <c r="O820" s="36">
        <v>999</v>
      </c>
      <c r="P820" s="36">
        <v>999</v>
      </c>
      <c r="Q820" s="94">
        <f t="shared" si="41"/>
        <v>299.7</v>
      </c>
      <c r="R820" s="94">
        <f t="shared" si="42"/>
        <v>299.7</v>
      </c>
      <c r="S820" s="36">
        <v>3</v>
      </c>
    </row>
    <row r="821" spans="1:19" s="22" customFormat="1" x14ac:dyDescent="0.25">
      <c r="A821" s="31"/>
      <c r="B821" s="31">
        <v>10000882</v>
      </c>
      <c r="C821" s="36" t="s">
        <v>40</v>
      </c>
      <c r="D821" s="36" t="s">
        <v>267</v>
      </c>
      <c r="E821" s="36" t="s">
        <v>538</v>
      </c>
      <c r="F821" s="31" t="s">
        <v>456</v>
      </c>
      <c r="G821" s="36" t="s">
        <v>44</v>
      </c>
      <c r="H821" s="31" t="s">
        <v>499</v>
      </c>
      <c r="I821" s="36" t="str">
        <f>C821&amp;"/"&amp;E821&amp;"/"&amp;H821&amp;""</f>
        <v>MINIKIDZZ/DL SHIRT/2-3 Y</v>
      </c>
      <c r="J821" s="36">
        <v>6111</v>
      </c>
      <c r="K821" s="36" t="s">
        <v>45</v>
      </c>
      <c r="L821" s="36" t="s">
        <v>95</v>
      </c>
      <c r="M821" s="36" t="s">
        <v>47</v>
      </c>
      <c r="N821" s="79">
        <v>0.05</v>
      </c>
      <c r="O821" s="36">
        <v>999</v>
      </c>
      <c r="P821" s="36">
        <v>999</v>
      </c>
      <c r="Q821" s="94">
        <f t="shared" si="41"/>
        <v>299.7</v>
      </c>
      <c r="R821" s="94">
        <f t="shared" si="42"/>
        <v>299.7</v>
      </c>
      <c r="S821" s="36">
        <v>1</v>
      </c>
    </row>
    <row r="822" spans="1:19" s="22" customFormat="1" x14ac:dyDescent="0.25">
      <c r="A822" s="31"/>
      <c r="B822" s="31">
        <v>10000886</v>
      </c>
      <c r="C822" s="36" t="s">
        <v>40</v>
      </c>
      <c r="D822" s="36" t="s">
        <v>267</v>
      </c>
      <c r="E822" s="36" t="s">
        <v>538</v>
      </c>
      <c r="F822" s="31" t="s">
        <v>457</v>
      </c>
      <c r="G822" s="36" t="s">
        <v>44</v>
      </c>
      <c r="H822" s="31" t="s">
        <v>522</v>
      </c>
      <c r="I822" s="36" t="str">
        <f>C822&amp;"/"&amp;E822&amp;"/"&amp;H822&amp;""</f>
        <v>MINIKIDZZ/DL SHIRT/4-5 Y</v>
      </c>
      <c r="J822" s="36">
        <v>6111</v>
      </c>
      <c r="K822" s="36" t="s">
        <v>45</v>
      </c>
      <c r="L822" s="36" t="s">
        <v>95</v>
      </c>
      <c r="M822" s="36" t="s">
        <v>47</v>
      </c>
      <c r="N822" s="79">
        <v>0.05</v>
      </c>
      <c r="O822" s="36">
        <v>999</v>
      </c>
      <c r="P822" s="36">
        <v>999</v>
      </c>
      <c r="Q822" s="94">
        <f t="shared" si="41"/>
        <v>299.7</v>
      </c>
      <c r="R822" s="94">
        <f t="shared" si="42"/>
        <v>299.7</v>
      </c>
      <c r="S822" s="36">
        <v>1</v>
      </c>
    </row>
    <row r="823" spans="1:19" s="22" customFormat="1" x14ac:dyDescent="0.25">
      <c r="A823" s="31"/>
      <c r="B823" s="31">
        <v>10000888</v>
      </c>
      <c r="C823" s="36" t="s">
        <v>40</v>
      </c>
      <c r="D823" s="36" t="s">
        <v>267</v>
      </c>
      <c r="E823" s="36" t="s">
        <v>538</v>
      </c>
      <c r="F823" s="31" t="s">
        <v>458</v>
      </c>
      <c r="G823" s="36" t="s">
        <v>44</v>
      </c>
      <c r="H823" s="31" t="s">
        <v>514</v>
      </c>
      <c r="I823" s="36" t="str">
        <f>C823&amp;"/"&amp;E823&amp;"/"&amp;H823&amp;""</f>
        <v>MINIKIDZZ/DL SHIRT/5-6 Y</v>
      </c>
      <c r="J823" s="36">
        <v>6111</v>
      </c>
      <c r="K823" s="36" t="s">
        <v>45</v>
      </c>
      <c r="L823" s="36" t="s">
        <v>95</v>
      </c>
      <c r="M823" s="36" t="s">
        <v>47</v>
      </c>
      <c r="N823" s="79">
        <v>0.05</v>
      </c>
      <c r="O823" s="36">
        <v>999</v>
      </c>
      <c r="P823" s="36">
        <v>999</v>
      </c>
      <c r="Q823" s="94">
        <f t="shared" si="41"/>
        <v>299.7</v>
      </c>
      <c r="R823" s="94">
        <f t="shared" si="42"/>
        <v>299.7</v>
      </c>
      <c r="S823" s="36">
        <v>1</v>
      </c>
    </row>
    <row r="824" spans="1:19" s="22" customFormat="1" x14ac:dyDescent="0.25">
      <c r="A824" s="31"/>
      <c r="B824" s="31">
        <v>10000906</v>
      </c>
      <c r="C824" s="36" t="s">
        <v>40</v>
      </c>
      <c r="D824" s="36" t="s">
        <v>267</v>
      </c>
      <c r="E824" s="36" t="s">
        <v>539</v>
      </c>
      <c r="F824" s="31" t="s">
        <v>459</v>
      </c>
      <c r="G824" s="36" t="s">
        <v>44</v>
      </c>
      <c r="H824" s="31" t="s">
        <v>293</v>
      </c>
      <c r="I824" s="36" t="str">
        <f>C824&amp;"/"&amp;E824&amp;"/"&amp;H824&amp;""</f>
        <v>MINIKIDZZ/DL SHORTS/18-24 M</v>
      </c>
      <c r="J824" s="36">
        <v>6111</v>
      </c>
      <c r="K824" s="36" t="s">
        <v>45</v>
      </c>
      <c r="L824" s="36" t="s">
        <v>95</v>
      </c>
      <c r="M824" s="36" t="s">
        <v>47</v>
      </c>
      <c r="N824" s="79">
        <v>0.05</v>
      </c>
      <c r="O824" s="36">
        <v>999</v>
      </c>
      <c r="P824" s="36">
        <v>999</v>
      </c>
      <c r="Q824" s="94">
        <f t="shared" si="41"/>
        <v>299.7</v>
      </c>
      <c r="R824" s="94">
        <f t="shared" si="42"/>
        <v>299.7</v>
      </c>
      <c r="S824" s="36">
        <v>7</v>
      </c>
    </row>
    <row r="825" spans="1:19" s="22" customFormat="1" x14ac:dyDescent="0.25">
      <c r="A825" s="31"/>
      <c r="B825" s="31">
        <v>10000907</v>
      </c>
      <c r="C825" s="36" t="s">
        <v>40</v>
      </c>
      <c r="D825" s="36" t="s">
        <v>267</v>
      </c>
      <c r="E825" s="36" t="s">
        <v>539</v>
      </c>
      <c r="F825" s="31" t="s">
        <v>460</v>
      </c>
      <c r="G825" s="36" t="s">
        <v>44</v>
      </c>
      <c r="H825" s="31" t="s">
        <v>499</v>
      </c>
      <c r="I825" s="36" t="str">
        <f>C825&amp;"/"&amp;E825&amp;"/"&amp;H825&amp;""</f>
        <v>MINIKIDZZ/DL SHORTS/2-3 Y</v>
      </c>
      <c r="J825" s="36">
        <v>6111</v>
      </c>
      <c r="K825" s="36" t="s">
        <v>45</v>
      </c>
      <c r="L825" s="36" t="s">
        <v>95</v>
      </c>
      <c r="M825" s="36" t="s">
        <v>47</v>
      </c>
      <c r="N825" s="79">
        <v>0.05</v>
      </c>
      <c r="O825" s="36">
        <v>999</v>
      </c>
      <c r="P825" s="36">
        <v>999</v>
      </c>
      <c r="Q825" s="94">
        <f t="shared" si="41"/>
        <v>299.7</v>
      </c>
      <c r="R825" s="94">
        <f t="shared" si="42"/>
        <v>299.7</v>
      </c>
      <c r="S825" s="36">
        <v>3</v>
      </c>
    </row>
    <row r="826" spans="1:19" s="22" customFormat="1" x14ac:dyDescent="0.25">
      <c r="A826" s="31"/>
      <c r="B826" s="31">
        <v>10000909</v>
      </c>
      <c r="C826" s="36" t="s">
        <v>40</v>
      </c>
      <c r="D826" s="36" t="s">
        <v>267</v>
      </c>
      <c r="E826" s="36" t="s">
        <v>539</v>
      </c>
      <c r="F826" s="31" t="s">
        <v>461</v>
      </c>
      <c r="G826" s="36" t="s">
        <v>44</v>
      </c>
      <c r="H826" s="31" t="s">
        <v>501</v>
      </c>
      <c r="I826" s="36" t="str">
        <f>C826&amp;"/"&amp;E826&amp;"/"&amp;H826&amp;""</f>
        <v>MINIKIDZZ/DL SHORTS/3-4 Y</v>
      </c>
      <c r="J826" s="36">
        <v>6111</v>
      </c>
      <c r="K826" s="36" t="s">
        <v>45</v>
      </c>
      <c r="L826" s="36" t="s">
        <v>95</v>
      </c>
      <c r="M826" s="36" t="s">
        <v>47</v>
      </c>
      <c r="N826" s="79">
        <v>0.05</v>
      </c>
      <c r="O826" s="36">
        <v>999</v>
      </c>
      <c r="P826" s="36">
        <v>999</v>
      </c>
      <c r="Q826" s="94">
        <f t="shared" si="41"/>
        <v>299.7</v>
      </c>
      <c r="R826" s="94">
        <f t="shared" si="42"/>
        <v>299.7</v>
      </c>
      <c r="S826" s="36">
        <v>1</v>
      </c>
    </row>
    <row r="827" spans="1:19" s="22" customFormat="1" x14ac:dyDescent="0.25">
      <c r="A827" s="31"/>
      <c r="B827" s="31">
        <v>10000916</v>
      </c>
      <c r="C827" s="36" t="s">
        <v>40</v>
      </c>
      <c r="D827" s="36" t="s">
        <v>267</v>
      </c>
      <c r="E827" s="36" t="s">
        <v>539</v>
      </c>
      <c r="F827" s="31" t="s">
        <v>462</v>
      </c>
      <c r="G827" s="36" t="s">
        <v>44</v>
      </c>
      <c r="H827" s="31" t="s">
        <v>523</v>
      </c>
      <c r="I827" s="36" t="str">
        <f>C827&amp;"/"&amp;E827&amp;"/"&amp;H827&amp;""</f>
        <v>MINIKIDZZ/DL SHORTS/8 Y</v>
      </c>
      <c r="J827" s="36">
        <v>6111</v>
      </c>
      <c r="K827" s="36" t="s">
        <v>45</v>
      </c>
      <c r="L827" s="36" t="s">
        <v>95</v>
      </c>
      <c r="M827" s="36" t="s">
        <v>47</v>
      </c>
      <c r="N827" s="79">
        <v>0.12</v>
      </c>
      <c r="O827" s="36">
        <v>1399</v>
      </c>
      <c r="P827" s="36">
        <v>1399</v>
      </c>
      <c r="Q827" s="94">
        <f t="shared" si="41"/>
        <v>419.7</v>
      </c>
      <c r="R827" s="94">
        <f t="shared" si="42"/>
        <v>419.7</v>
      </c>
      <c r="S827" s="36">
        <v>1</v>
      </c>
    </row>
    <row r="828" spans="1:19" s="22" customFormat="1" x14ac:dyDescent="0.25">
      <c r="A828" s="31"/>
      <c r="B828" s="31">
        <v>10000924</v>
      </c>
      <c r="C828" s="36" t="s">
        <v>40</v>
      </c>
      <c r="D828" s="36" t="s">
        <v>267</v>
      </c>
      <c r="E828" s="36" t="s">
        <v>540</v>
      </c>
      <c r="F828" s="31" t="s">
        <v>463</v>
      </c>
      <c r="G828" s="36" t="s">
        <v>44</v>
      </c>
      <c r="H828" s="31" t="s">
        <v>524</v>
      </c>
      <c r="I828" s="36" t="str">
        <f>C828&amp;"/"&amp;E828&amp;"/"&amp;H828&amp;""</f>
        <v>MINIKIDZZ/DL  PLAZZO/10-12 Y</v>
      </c>
      <c r="J828" s="36">
        <v>6111</v>
      </c>
      <c r="K828" s="36" t="s">
        <v>45</v>
      </c>
      <c r="L828" s="36" t="s">
        <v>95</v>
      </c>
      <c r="M828" s="36" t="s">
        <v>47</v>
      </c>
      <c r="N828" s="79">
        <v>0.05</v>
      </c>
      <c r="O828" s="36">
        <v>799</v>
      </c>
      <c r="P828" s="36">
        <v>799</v>
      </c>
      <c r="Q828" s="94">
        <f t="shared" si="41"/>
        <v>239.7</v>
      </c>
      <c r="R828" s="94">
        <f t="shared" si="42"/>
        <v>239.7</v>
      </c>
      <c r="S828" s="36">
        <v>1</v>
      </c>
    </row>
    <row r="829" spans="1:19" s="22" customFormat="1" x14ac:dyDescent="0.25">
      <c r="A829" s="31"/>
      <c r="B829" s="31">
        <v>10000953</v>
      </c>
      <c r="C829" s="36" t="s">
        <v>40</v>
      </c>
      <c r="D829" s="36" t="s">
        <v>267</v>
      </c>
      <c r="E829" s="36" t="s">
        <v>541</v>
      </c>
      <c r="F829" s="31" t="s">
        <v>464</v>
      </c>
      <c r="G829" s="36" t="s">
        <v>44</v>
      </c>
      <c r="H829" s="31" t="s">
        <v>516</v>
      </c>
      <c r="I829" s="36" t="str">
        <f>C829&amp;"/"&amp;E829&amp;"/"&amp;H829&amp;""</f>
        <v>MINIKIDZZ/DL DANGRI/3-6 M</v>
      </c>
      <c r="J829" s="36">
        <v>6111</v>
      </c>
      <c r="K829" s="36" t="s">
        <v>45</v>
      </c>
      <c r="L829" s="36" t="s">
        <v>95</v>
      </c>
      <c r="M829" s="36" t="s">
        <v>47</v>
      </c>
      <c r="N829" s="79">
        <v>0.05</v>
      </c>
      <c r="O829" s="36">
        <v>999</v>
      </c>
      <c r="P829" s="36">
        <v>999</v>
      </c>
      <c r="Q829" s="94">
        <f t="shared" si="41"/>
        <v>299.7</v>
      </c>
      <c r="R829" s="94">
        <f t="shared" si="42"/>
        <v>299.7</v>
      </c>
      <c r="S829" s="36">
        <v>1</v>
      </c>
    </row>
    <row r="830" spans="1:19" s="22" customFormat="1" x14ac:dyDescent="0.25">
      <c r="A830" s="31"/>
      <c r="B830" s="31">
        <v>10000992</v>
      </c>
      <c r="C830" s="36" t="s">
        <v>40</v>
      </c>
      <c r="D830" s="36" t="s">
        <v>267</v>
      </c>
      <c r="E830" s="36" t="s">
        <v>542</v>
      </c>
      <c r="F830" s="31" t="s">
        <v>465</v>
      </c>
      <c r="G830" s="36" t="s">
        <v>44</v>
      </c>
      <c r="H830" s="31" t="s">
        <v>525</v>
      </c>
      <c r="I830" s="36" t="str">
        <f>C830&amp;"/"&amp;E830&amp;"/"&amp;H830&amp;""</f>
        <v>MINIKIDZZ/DL DRESS/4-6 M</v>
      </c>
      <c r="J830" s="36">
        <v>6111</v>
      </c>
      <c r="K830" s="36" t="s">
        <v>45</v>
      </c>
      <c r="L830" s="36" t="s">
        <v>95</v>
      </c>
      <c r="M830" s="36" t="s">
        <v>47</v>
      </c>
      <c r="N830" s="79">
        <v>0.12</v>
      </c>
      <c r="O830" s="36">
        <v>1299</v>
      </c>
      <c r="P830" s="36">
        <v>1299</v>
      </c>
      <c r="Q830" s="94">
        <f t="shared" si="41"/>
        <v>389.7</v>
      </c>
      <c r="R830" s="94">
        <f t="shared" si="42"/>
        <v>389.7</v>
      </c>
      <c r="S830" s="36">
        <v>1</v>
      </c>
    </row>
    <row r="831" spans="1:19" s="22" customFormat="1" x14ac:dyDescent="0.25">
      <c r="A831" s="31"/>
      <c r="B831" s="31">
        <v>10001001</v>
      </c>
      <c r="C831" s="36" t="s">
        <v>40</v>
      </c>
      <c r="D831" s="36" t="s">
        <v>267</v>
      </c>
      <c r="E831" s="36" t="s">
        <v>542</v>
      </c>
      <c r="F831" s="31" t="s">
        <v>491</v>
      </c>
      <c r="G831" s="36" t="s">
        <v>44</v>
      </c>
      <c r="H831" s="31" t="s">
        <v>531</v>
      </c>
      <c r="I831" s="36" t="str">
        <f>C831&amp;"/"&amp;E831&amp;"/"&amp;H831&amp;""</f>
        <v>MINIKIDZZ/DL DRESS/6-6X</v>
      </c>
      <c r="J831" s="36">
        <v>6111</v>
      </c>
      <c r="K831" s="36" t="s">
        <v>45</v>
      </c>
      <c r="L831" s="36" t="s">
        <v>95</v>
      </c>
      <c r="M831" s="36" t="s">
        <v>47</v>
      </c>
      <c r="N831" s="79">
        <v>0.12</v>
      </c>
      <c r="O831" s="36">
        <v>1299</v>
      </c>
      <c r="P831" s="36">
        <v>1299</v>
      </c>
      <c r="Q831" s="94">
        <f t="shared" si="41"/>
        <v>389.7</v>
      </c>
      <c r="R831" s="94">
        <f t="shared" si="42"/>
        <v>389.7</v>
      </c>
      <c r="S831" s="36">
        <v>1</v>
      </c>
    </row>
    <row r="832" spans="1:19" s="22" customFormat="1" x14ac:dyDescent="0.25">
      <c r="A832" s="31"/>
      <c r="B832" s="31">
        <v>10001005</v>
      </c>
      <c r="C832" s="36" t="s">
        <v>40</v>
      </c>
      <c r="D832" s="36" t="s">
        <v>267</v>
      </c>
      <c r="E832" s="36" t="s">
        <v>542</v>
      </c>
      <c r="F832" s="31" t="s">
        <v>491</v>
      </c>
      <c r="G832" s="36" t="s">
        <v>44</v>
      </c>
      <c r="H832" s="31" t="s">
        <v>531</v>
      </c>
      <c r="I832" s="36" t="str">
        <f>C832&amp;"/"&amp;E832&amp;"/"&amp;H832&amp;""</f>
        <v>MINIKIDZZ/DL DRESS/6-6X</v>
      </c>
      <c r="J832" s="36">
        <v>6111</v>
      </c>
      <c r="K832" s="36" t="s">
        <v>45</v>
      </c>
      <c r="L832" s="36" t="s">
        <v>95</v>
      </c>
      <c r="M832" s="36" t="s">
        <v>47</v>
      </c>
      <c r="N832" s="79">
        <v>0.12</v>
      </c>
      <c r="O832" s="36">
        <v>1299</v>
      </c>
      <c r="P832" s="36">
        <v>1299</v>
      </c>
      <c r="Q832" s="94">
        <f t="shared" si="41"/>
        <v>389.7</v>
      </c>
      <c r="R832" s="94">
        <f t="shared" si="42"/>
        <v>389.7</v>
      </c>
      <c r="S832" s="36">
        <v>1</v>
      </c>
    </row>
    <row r="833" spans="1:19" s="22" customFormat="1" x14ac:dyDescent="0.25">
      <c r="A833" s="31"/>
      <c r="B833" s="31">
        <v>10001014</v>
      </c>
      <c r="C833" s="36" t="s">
        <v>40</v>
      </c>
      <c r="D833" s="36" t="s">
        <v>267</v>
      </c>
      <c r="E833" s="36" t="s">
        <v>542</v>
      </c>
      <c r="F833" s="31" t="s">
        <v>466</v>
      </c>
      <c r="G833" s="36" t="s">
        <v>44</v>
      </c>
      <c r="H833" s="31" t="s">
        <v>504</v>
      </c>
      <c r="I833" s="36" t="str">
        <f>C833&amp;"/"&amp;E833&amp;"/"&amp;H833&amp;""</f>
        <v>MINIKIDZZ/DL DRESS/7-8 Y</v>
      </c>
      <c r="J833" s="36">
        <v>6111</v>
      </c>
      <c r="K833" s="36" t="s">
        <v>45</v>
      </c>
      <c r="L833" s="36" t="s">
        <v>95</v>
      </c>
      <c r="M833" s="36" t="s">
        <v>47</v>
      </c>
      <c r="N833" s="79">
        <v>0.12</v>
      </c>
      <c r="O833" s="36">
        <v>1299</v>
      </c>
      <c r="P833" s="36">
        <v>1299</v>
      </c>
      <c r="Q833" s="94">
        <f t="shared" si="41"/>
        <v>389.7</v>
      </c>
      <c r="R833" s="94">
        <f t="shared" si="42"/>
        <v>389.7</v>
      </c>
      <c r="S833" s="36">
        <v>1</v>
      </c>
    </row>
    <row r="834" spans="1:19" s="22" customFormat="1" x14ac:dyDescent="0.25">
      <c r="A834" s="31"/>
      <c r="B834" s="31">
        <v>10001037</v>
      </c>
      <c r="C834" s="36" t="s">
        <v>40</v>
      </c>
      <c r="D834" s="36" t="s">
        <v>267</v>
      </c>
      <c r="E834" s="36" t="s">
        <v>543</v>
      </c>
      <c r="F834" s="31" t="s">
        <v>492</v>
      </c>
      <c r="G834" s="36" t="s">
        <v>44</v>
      </c>
      <c r="H834" s="31" t="s">
        <v>522</v>
      </c>
      <c r="I834" s="36" t="str">
        <f>C834&amp;"/"&amp;E834&amp;"/"&amp;H834&amp;""</f>
        <v>MINIKIDZZ/DL FROCK/4-5 Y</v>
      </c>
      <c r="J834" s="36">
        <v>6111</v>
      </c>
      <c r="K834" s="36" t="s">
        <v>45</v>
      </c>
      <c r="L834" s="36" t="s">
        <v>95</v>
      </c>
      <c r="M834" s="36" t="s">
        <v>47</v>
      </c>
      <c r="N834" s="79">
        <v>0.12</v>
      </c>
      <c r="O834" s="36">
        <v>1199</v>
      </c>
      <c r="P834" s="36">
        <v>1199</v>
      </c>
      <c r="Q834" s="94">
        <f t="shared" si="41"/>
        <v>359.7</v>
      </c>
      <c r="R834" s="94">
        <f t="shared" si="42"/>
        <v>359.7</v>
      </c>
      <c r="S834" s="36">
        <v>1</v>
      </c>
    </row>
    <row r="835" spans="1:19" s="22" customFormat="1" x14ac:dyDescent="0.25">
      <c r="A835" s="31"/>
      <c r="B835" s="31">
        <v>10001044</v>
      </c>
      <c r="C835" s="36" t="s">
        <v>40</v>
      </c>
      <c r="D835" s="36" t="s">
        <v>267</v>
      </c>
      <c r="E835" s="36" t="s">
        <v>543</v>
      </c>
      <c r="F835" s="31" t="s">
        <v>467</v>
      </c>
      <c r="G835" s="36" t="s">
        <v>44</v>
      </c>
      <c r="H835" s="31" t="s">
        <v>512</v>
      </c>
      <c r="I835" s="36" t="str">
        <f>C835&amp;"/"&amp;E835&amp;"/"&amp;H835&amp;""</f>
        <v>MINIKIDZZ/DL FROCK/6-7 Y</v>
      </c>
      <c r="J835" s="36">
        <v>6111</v>
      </c>
      <c r="K835" s="36" t="s">
        <v>45</v>
      </c>
      <c r="L835" s="36" t="s">
        <v>95</v>
      </c>
      <c r="M835" s="36" t="s">
        <v>47</v>
      </c>
      <c r="N835" s="79">
        <v>0.12</v>
      </c>
      <c r="O835" s="36">
        <v>1199</v>
      </c>
      <c r="P835" s="36">
        <v>1199</v>
      </c>
      <c r="Q835" s="94">
        <f t="shared" si="41"/>
        <v>359.7</v>
      </c>
      <c r="R835" s="94">
        <f t="shared" si="42"/>
        <v>359.7</v>
      </c>
      <c r="S835" s="36">
        <v>1</v>
      </c>
    </row>
    <row r="836" spans="1:19" s="22" customFormat="1" x14ac:dyDescent="0.25">
      <c r="A836" s="31"/>
      <c r="B836" s="31">
        <v>10001049</v>
      </c>
      <c r="C836" s="36" t="s">
        <v>40</v>
      </c>
      <c r="D836" s="36" t="s">
        <v>267</v>
      </c>
      <c r="E836" s="36" t="s">
        <v>543</v>
      </c>
      <c r="F836" s="31" t="s">
        <v>468</v>
      </c>
      <c r="G836" s="36" t="s">
        <v>44</v>
      </c>
      <c r="H836" s="31" t="s">
        <v>504</v>
      </c>
      <c r="I836" s="36" t="str">
        <f>C836&amp;"/"&amp;E836&amp;"/"&amp;H836&amp;""</f>
        <v>MINIKIDZZ/DL FROCK/7-8 Y</v>
      </c>
      <c r="J836" s="36">
        <v>6111</v>
      </c>
      <c r="K836" s="36" t="s">
        <v>45</v>
      </c>
      <c r="L836" s="36" t="s">
        <v>95</v>
      </c>
      <c r="M836" s="36" t="s">
        <v>47</v>
      </c>
      <c r="N836" s="79">
        <v>0.12</v>
      </c>
      <c r="O836" s="36">
        <v>1299</v>
      </c>
      <c r="P836" s="36">
        <v>1299</v>
      </c>
      <c r="Q836" s="94">
        <f t="shared" si="41"/>
        <v>389.7</v>
      </c>
      <c r="R836" s="94">
        <f t="shared" si="42"/>
        <v>389.7</v>
      </c>
      <c r="S836" s="36">
        <v>1</v>
      </c>
    </row>
    <row r="837" spans="1:19" s="22" customFormat="1" x14ac:dyDescent="0.25">
      <c r="A837" s="31"/>
      <c r="B837" s="31">
        <v>10001051</v>
      </c>
      <c r="C837" s="36" t="s">
        <v>40</v>
      </c>
      <c r="D837" s="36" t="s">
        <v>267</v>
      </c>
      <c r="E837" s="36" t="s">
        <v>543</v>
      </c>
      <c r="F837" s="31" t="s">
        <v>469</v>
      </c>
      <c r="G837" s="36" t="s">
        <v>44</v>
      </c>
      <c r="H837" s="31" t="s">
        <v>513</v>
      </c>
      <c r="I837" s="36" t="str">
        <f>C837&amp;"/"&amp;E837&amp;"/"&amp;H837&amp;""</f>
        <v>MINIKIDZZ/DL FROCK/8-9 Y</v>
      </c>
      <c r="J837" s="36">
        <v>6111</v>
      </c>
      <c r="K837" s="36" t="s">
        <v>45</v>
      </c>
      <c r="L837" s="36" t="s">
        <v>95</v>
      </c>
      <c r="M837" s="36" t="s">
        <v>47</v>
      </c>
      <c r="N837" s="79">
        <v>0.12</v>
      </c>
      <c r="O837" s="36">
        <v>1199</v>
      </c>
      <c r="P837" s="36">
        <v>1199</v>
      </c>
      <c r="Q837" s="94">
        <f t="shared" ref="Q837:Q845" si="43">P837*30%</f>
        <v>359.7</v>
      </c>
      <c r="R837" s="94">
        <f t="shared" ref="R837:R845" si="44">P837*30%</f>
        <v>359.7</v>
      </c>
      <c r="S837" s="36">
        <v>1</v>
      </c>
    </row>
    <row r="838" spans="1:19" s="22" customFormat="1" x14ac:dyDescent="0.25">
      <c r="A838" s="31"/>
      <c r="B838" s="31">
        <v>10001061</v>
      </c>
      <c r="C838" s="36" t="s">
        <v>40</v>
      </c>
      <c r="D838" s="36" t="s">
        <v>267</v>
      </c>
      <c r="E838" s="36" t="s">
        <v>544</v>
      </c>
      <c r="F838" s="31" t="s">
        <v>470</v>
      </c>
      <c r="G838" s="36" t="s">
        <v>44</v>
      </c>
      <c r="H838" s="31" t="s">
        <v>299</v>
      </c>
      <c r="I838" s="36" t="str">
        <f>C838&amp;"/"&amp;E838&amp;"/"&amp;H838&amp;""</f>
        <v>MINIKIDZZ/DL FROCK SET/6-9 M</v>
      </c>
      <c r="J838" s="36">
        <v>6111</v>
      </c>
      <c r="K838" s="36" t="s">
        <v>45</v>
      </c>
      <c r="L838" s="36" t="s">
        <v>95</v>
      </c>
      <c r="M838" s="36" t="s">
        <v>47</v>
      </c>
      <c r="N838" s="79">
        <v>0.05</v>
      </c>
      <c r="O838" s="36">
        <v>999</v>
      </c>
      <c r="P838" s="36">
        <v>999</v>
      </c>
      <c r="Q838" s="94">
        <f t="shared" si="43"/>
        <v>299.7</v>
      </c>
      <c r="R838" s="94">
        <f t="shared" si="44"/>
        <v>299.7</v>
      </c>
      <c r="S838" s="36">
        <v>1</v>
      </c>
    </row>
    <row r="839" spans="1:19" s="22" customFormat="1" x14ac:dyDescent="0.25">
      <c r="A839" s="31"/>
      <c r="B839" s="31">
        <v>10001068</v>
      </c>
      <c r="C839" s="36" t="s">
        <v>40</v>
      </c>
      <c r="D839" s="36" t="s">
        <v>267</v>
      </c>
      <c r="E839" s="36" t="s">
        <v>283</v>
      </c>
      <c r="F839" s="31" t="s">
        <v>471</v>
      </c>
      <c r="G839" s="36" t="s">
        <v>44</v>
      </c>
      <c r="H839" s="31" t="s">
        <v>516</v>
      </c>
      <c r="I839" s="36" t="str">
        <f>C839&amp;"/"&amp;E839&amp;"/"&amp;H839&amp;""</f>
        <v>MINIKIDZZ/DL JEANS/3-6 M</v>
      </c>
      <c r="J839" s="36">
        <v>6111</v>
      </c>
      <c r="K839" s="36" t="s">
        <v>45</v>
      </c>
      <c r="L839" s="36" t="s">
        <v>95</v>
      </c>
      <c r="M839" s="36" t="s">
        <v>47</v>
      </c>
      <c r="N839" s="79">
        <v>0.12</v>
      </c>
      <c r="O839" s="36">
        <v>1199</v>
      </c>
      <c r="P839" s="36">
        <v>1199</v>
      </c>
      <c r="Q839" s="94">
        <f t="shared" si="43"/>
        <v>359.7</v>
      </c>
      <c r="R839" s="94">
        <f t="shared" si="44"/>
        <v>359.7</v>
      </c>
      <c r="S839" s="36">
        <v>2</v>
      </c>
    </row>
    <row r="840" spans="1:19" s="22" customFormat="1" x14ac:dyDescent="0.25">
      <c r="A840" s="31"/>
      <c r="B840" s="31">
        <v>10001103</v>
      </c>
      <c r="C840" s="36" t="s">
        <v>40</v>
      </c>
      <c r="D840" s="36" t="s">
        <v>267</v>
      </c>
      <c r="E840" s="36" t="s">
        <v>534</v>
      </c>
      <c r="F840" s="31" t="s">
        <v>472</v>
      </c>
      <c r="G840" s="36" t="s">
        <v>44</v>
      </c>
      <c r="H840" s="31" t="s">
        <v>523</v>
      </c>
      <c r="I840" s="36" t="str">
        <f>C840&amp;"/"&amp;E840&amp;"/"&amp;H840&amp;""</f>
        <v>MINIKIDZZ/DL NIGHT SUIT/8 Y</v>
      </c>
      <c r="J840" s="36">
        <v>6111</v>
      </c>
      <c r="K840" s="36" t="s">
        <v>45</v>
      </c>
      <c r="L840" s="36" t="s">
        <v>95</v>
      </c>
      <c r="M840" s="36" t="s">
        <v>47</v>
      </c>
      <c r="N840" s="79">
        <v>0.12</v>
      </c>
      <c r="O840" s="36">
        <v>1499</v>
      </c>
      <c r="P840" s="36">
        <v>1499</v>
      </c>
      <c r="Q840" s="94">
        <f t="shared" si="43"/>
        <v>449.7</v>
      </c>
      <c r="R840" s="94">
        <f t="shared" si="44"/>
        <v>449.7</v>
      </c>
      <c r="S840" s="36">
        <v>1</v>
      </c>
    </row>
    <row r="841" spans="1:19" s="22" customFormat="1" x14ac:dyDescent="0.25">
      <c r="A841" s="31"/>
      <c r="B841" s="31">
        <v>10001106</v>
      </c>
      <c r="C841" s="36" t="s">
        <v>40</v>
      </c>
      <c r="D841" s="36" t="s">
        <v>267</v>
      </c>
      <c r="E841" s="36" t="s">
        <v>536</v>
      </c>
      <c r="F841" s="31" t="s">
        <v>438</v>
      </c>
      <c r="G841" s="36" t="s">
        <v>44</v>
      </c>
      <c r="H841" s="31" t="s">
        <v>305</v>
      </c>
      <c r="I841" s="36" t="str">
        <f>C841&amp;"/"&amp;E841&amp;"/"&amp;H841&amp;""</f>
        <v>MINIKIDZZ/DL ROMPER/12-18 M</v>
      </c>
      <c r="J841" s="36">
        <v>6111</v>
      </c>
      <c r="K841" s="36" t="s">
        <v>45</v>
      </c>
      <c r="L841" s="36" t="s">
        <v>95</v>
      </c>
      <c r="M841" s="36" t="s">
        <v>47</v>
      </c>
      <c r="N841" s="79">
        <v>0.05</v>
      </c>
      <c r="O841" s="36">
        <v>599</v>
      </c>
      <c r="P841" s="36">
        <v>599</v>
      </c>
      <c r="Q841" s="94">
        <f t="shared" si="43"/>
        <v>179.7</v>
      </c>
      <c r="R841" s="94">
        <f t="shared" si="44"/>
        <v>179.7</v>
      </c>
      <c r="S841" s="36">
        <v>2</v>
      </c>
    </row>
    <row r="842" spans="1:19" s="22" customFormat="1" x14ac:dyDescent="0.25">
      <c r="A842" s="31"/>
      <c r="B842" s="31">
        <v>10001188</v>
      </c>
      <c r="C842" s="36" t="s">
        <v>40</v>
      </c>
      <c r="D842" s="36" t="s">
        <v>267</v>
      </c>
      <c r="E842" s="36" t="s">
        <v>545</v>
      </c>
      <c r="F842" s="31" t="s">
        <v>473</v>
      </c>
      <c r="G842" s="36" t="s">
        <v>44</v>
      </c>
      <c r="H842" s="31" t="s">
        <v>293</v>
      </c>
      <c r="I842" s="36" t="str">
        <f>C842&amp;"/"&amp;E842&amp;"/"&amp;H842&amp;""</f>
        <v>MINIKIDZZ/DL SKIRT/18-24 M</v>
      </c>
      <c r="J842" s="36">
        <v>6111</v>
      </c>
      <c r="K842" s="36" t="s">
        <v>45</v>
      </c>
      <c r="L842" s="36" t="s">
        <v>95</v>
      </c>
      <c r="M842" s="36" t="s">
        <v>47</v>
      </c>
      <c r="N842" s="79">
        <v>0.05</v>
      </c>
      <c r="O842" s="36">
        <v>899</v>
      </c>
      <c r="P842" s="36">
        <v>899</v>
      </c>
      <c r="Q842" s="94">
        <f t="shared" si="43"/>
        <v>269.7</v>
      </c>
      <c r="R842" s="94">
        <f t="shared" si="44"/>
        <v>269.7</v>
      </c>
      <c r="S842" s="36">
        <v>1</v>
      </c>
    </row>
    <row r="843" spans="1:19" s="22" customFormat="1" x14ac:dyDescent="0.25">
      <c r="A843" s="31"/>
      <c r="B843" s="31">
        <v>10001200</v>
      </c>
      <c r="C843" s="36" t="s">
        <v>40</v>
      </c>
      <c r="D843" s="36" t="s">
        <v>267</v>
      </c>
      <c r="E843" s="36" t="s">
        <v>546</v>
      </c>
      <c r="F843" s="31" t="s">
        <v>474</v>
      </c>
      <c r="G843" s="36" t="s">
        <v>44</v>
      </c>
      <c r="H843" s="31" t="s">
        <v>526</v>
      </c>
      <c r="I843" s="36" t="str">
        <f>C843&amp;"/"&amp;E843&amp;"/"&amp;H843&amp;""</f>
        <v>MINIKIDZZ/DL TOP/10 Y</v>
      </c>
      <c r="J843" s="36">
        <v>6111</v>
      </c>
      <c r="K843" s="36" t="s">
        <v>45</v>
      </c>
      <c r="L843" s="36" t="s">
        <v>95</v>
      </c>
      <c r="M843" s="36" t="s">
        <v>47</v>
      </c>
      <c r="N843" s="79">
        <v>0.05</v>
      </c>
      <c r="O843" s="36">
        <v>599</v>
      </c>
      <c r="P843" s="36">
        <v>599</v>
      </c>
      <c r="Q843" s="94">
        <f t="shared" si="43"/>
        <v>179.7</v>
      </c>
      <c r="R843" s="94">
        <f t="shared" si="44"/>
        <v>179.7</v>
      </c>
      <c r="S843" s="36">
        <v>1</v>
      </c>
    </row>
    <row r="844" spans="1:19" s="22" customFormat="1" x14ac:dyDescent="0.25">
      <c r="A844" s="31"/>
      <c r="B844" s="31">
        <v>10001203</v>
      </c>
      <c r="C844" s="36" t="s">
        <v>40</v>
      </c>
      <c r="D844" s="36" t="s">
        <v>267</v>
      </c>
      <c r="E844" s="36" t="s">
        <v>546</v>
      </c>
      <c r="F844" s="31" t="s">
        <v>475</v>
      </c>
      <c r="G844" s="36" t="s">
        <v>44</v>
      </c>
      <c r="H844" s="31" t="s">
        <v>527</v>
      </c>
      <c r="I844" s="36" t="str">
        <f>C844&amp;"/"&amp;E844&amp;"/"&amp;H844&amp;""</f>
        <v>MINIKIDZZ/DL TOP/12 Y</v>
      </c>
      <c r="J844" s="36">
        <v>6111</v>
      </c>
      <c r="K844" s="36" t="s">
        <v>45</v>
      </c>
      <c r="L844" s="36" t="s">
        <v>95</v>
      </c>
      <c r="M844" s="36" t="s">
        <v>47</v>
      </c>
      <c r="N844" s="79">
        <v>0.05</v>
      </c>
      <c r="O844" s="36">
        <v>799</v>
      </c>
      <c r="P844" s="36">
        <v>799</v>
      </c>
      <c r="Q844" s="94">
        <f t="shared" si="43"/>
        <v>239.7</v>
      </c>
      <c r="R844" s="94">
        <f t="shared" si="44"/>
        <v>239.7</v>
      </c>
      <c r="S844" s="36">
        <v>1</v>
      </c>
    </row>
    <row r="845" spans="1:19" s="22" customFormat="1" x14ac:dyDescent="0.25">
      <c r="A845" s="31"/>
      <c r="B845" s="31">
        <v>10001210</v>
      </c>
      <c r="C845" s="36" t="s">
        <v>40</v>
      </c>
      <c r="D845" s="36" t="s">
        <v>267</v>
      </c>
      <c r="E845" s="36" t="s">
        <v>546</v>
      </c>
      <c r="F845" s="31" t="s">
        <v>476</v>
      </c>
      <c r="G845" s="36" t="s">
        <v>44</v>
      </c>
      <c r="H845" s="31" t="s">
        <v>297</v>
      </c>
      <c r="I845" s="36" t="str">
        <f>C845&amp;"/"&amp;E845&amp;"/"&amp;H845&amp;""</f>
        <v>MINIKIDZZ/DL TOP/30-36 M</v>
      </c>
      <c r="J845" s="36">
        <v>6111</v>
      </c>
      <c r="K845" s="36" t="s">
        <v>45</v>
      </c>
      <c r="L845" s="36" t="s">
        <v>95</v>
      </c>
      <c r="M845" s="36" t="s">
        <v>47</v>
      </c>
      <c r="N845" s="79">
        <v>0.05</v>
      </c>
      <c r="O845" s="36">
        <v>599</v>
      </c>
      <c r="P845" s="36">
        <v>599</v>
      </c>
      <c r="Q845" s="94">
        <f t="shared" si="43"/>
        <v>179.7</v>
      </c>
      <c r="R845" s="94">
        <f t="shared" si="44"/>
        <v>179.7</v>
      </c>
      <c r="S845" s="36">
        <v>1</v>
      </c>
    </row>
    <row r="846" spans="1:19" s="22" customFormat="1" x14ac:dyDescent="0.25">
      <c r="A846" s="31"/>
      <c r="B846" s="31">
        <v>10001227</v>
      </c>
      <c r="C846" s="36" t="s">
        <v>477</v>
      </c>
      <c r="D846" s="36" t="s">
        <v>267</v>
      </c>
      <c r="E846" s="36" t="s">
        <v>547</v>
      </c>
      <c r="F846" s="31" t="s">
        <v>478</v>
      </c>
      <c r="G846" s="36" t="s">
        <v>44</v>
      </c>
      <c r="H846" s="31" t="s">
        <v>528</v>
      </c>
      <c r="I846" s="36" t="str">
        <f>C846&amp;"/"&amp;E846&amp;"/"&amp;H846&amp;""</f>
        <v>MULBURRIES/SWEATSHIRT/24</v>
      </c>
      <c r="J846" s="36">
        <v>6111</v>
      </c>
      <c r="K846" s="36" t="s">
        <v>45</v>
      </c>
      <c r="L846" s="36" t="s">
        <v>95</v>
      </c>
      <c r="M846" s="36" t="s">
        <v>47</v>
      </c>
      <c r="N846" s="79">
        <v>0.12</v>
      </c>
      <c r="O846" s="36">
        <v>1699</v>
      </c>
      <c r="P846" s="36">
        <v>1699</v>
      </c>
      <c r="Q846" s="94">
        <f>P846*35%</f>
        <v>594.65</v>
      </c>
      <c r="R846" s="94">
        <f>P846*35%</f>
        <v>594.65</v>
      </c>
      <c r="S846" s="36">
        <v>1</v>
      </c>
    </row>
    <row r="847" spans="1:19" s="22" customFormat="1" x14ac:dyDescent="0.25">
      <c r="A847" s="31"/>
      <c r="B847" s="31">
        <v>10001550</v>
      </c>
      <c r="C847" s="36" t="s">
        <v>40</v>
      </c>
      <c r="D847" s="36" t="s">
        <v>267</v>
      </c>
      <c r="E847" s="36" t="s">
        <v>316</v>
      </c>
      <c r="F847" s="31" t="s">
        <v>322</v>
      </c>
      <c r="G847" s="36" t="s">
        <v>44</v>
      </c>
      <c r="H847" s="31" t="s">
        <v>281</v>
      </c>
      <c r="I847" s="36" t="str">
        <f>C847&amp;"/"&amp;E847&amp;"/"&amp;H847&amp;""</f>
        <v>MINIKIDZZ/DL TROUSER/8Y</v>
      </c>
      <c r="J847" s="36">
        <v>6111</v>
      </c>
      <c r="K847" s="36" t="s">
        <v>45</v>
      </c>
      <c r="L847" s="36" t="s">
        <v>95</v>
      </c>
      <c r="M847" s="36" t="s">
        <v>47</v>
      </c>
      <c r="N847" s="79">
        <v>0.12</v>
      </c>
      <c r="O847" s="36">
        <v>1199</v>
      </c>
      <c r="P847" s="36">
        <v>1199</v>
      </c>
      <c r="Q847" s="94">
        <f>P847*30%</f>
        <v>359.7</v>
      </c>
      <c r="R847" s="94">
        <f>P847*30%</f>
        <v>359.7</v>
      </c>
      <c r="S847" s="36">
        <v>1</v>
      </c>
    </row>
    <row r="848" spans="1:19" s="22" customFormat="1" x14ac:dyDescent="0.25">
      <c r="A848" s="31"/>
      <c r="B848" s="31">
        <v>10001605</v>
      </c>
      <c r="C848" s="36" t="s">
        <v>377</v>
      </c>
      <c r="D848" s="36" t="s">
        <v>267</v>
      </c>
      <c r="E848" s="36" t="s">
        <v>548</v>
      </c>
      <c r="F848" s="31" t="s">
        <v>479</v>
      </c>
      <c r="G848" s="36" t="s">
        <v>44</v>
      </c>
      <c r="H848" s="31" t="s">
        <v>510</v>
      </c>
      <c r="I848" s="36" t="str">
        <f>C848&amp;"/"&amp;E848&amp;"/"&amp;H848&amp;""</f>
        <v>CUCUFUN/LOWER/70</v>
      </c>
      <c r="J848" s="36">
        <v>61043200</v>
      </c>
      <c r="K848" s="36" t="s">
        <v>45</v>
      </c>
      <c r="L848" s="36" t="s">
        <v>95</v>
      </c>
      <c r="M848" s="36" t="s">
        <v>47</v>
      </c>
      <c r="N848" s="79">
        <v>0.05</v>
      </c>
      <c r="O848" s="36">
        <v>699</v>
      </c>
      <c r="P848" s="36">
        <v>699</v>
      </c>
      <c r="Q848" s="94">
        <f t="shared" ref="Q848:Q849" si="45">P848*35%</f>
        <v>244.64999999999998</v>
      </c>
      <c r="R848" s="94">
        <f t="shared" ref="R848:R849" si="46">P848*35%</f>
        <v>244.64999999999998</v>
      </c>
      <c r="S848" s="36">
        <v>1</v>
      </c>
    </row>
    <row r="849" spans="1:19" s="22" customFormat="1" x14ac:dyDescent="0.25">
      <c r="A849" s="31"/>
      <c r="B849" s="31">
        <v>10001612</v>
      </c>
      <c r="C849" s="36" t="s">
        <v>377</v>
      </c>
      <c r="D849" s="36" t="s">
        <v>267</v>
      </c>
      <c r="E849" s="36" t="s">
        <v>548</v>
      </c>
      <c r="F849" s="31" t="s">
        <v>480</v>
      </c>
      <c r="G849" s="36" t="s">
        <v>44</v>
      </c>
      <c r="H849" s="31" t="s">
        <v>529</v>
      </c>
      <c r="I849" s="36" t="str">
        <f>C849&amp;"/"&amp;E849&amp;"/"&amp;H849&amp;""</f>
        <v>CUCUFUN/LOWER/75</v>
      </c>
      <c r="J849" s="36">
        <v>61043200</v>
      </c>
      <c r="K849" s="36" t="s">
        <v>45</v>
      </c>
      <c r="L849" s="36" t="s">
        <v>95</v>
      </c>
      <c r="M849" s="36" t="s">
        <v>47</v>
      </c>
      <c r="N849" s="79">
        <v>0.05</v>
      </c>
      <c r="O849" s="36">
        <v>799</v>
      </c>
      <c r="P849" s="36">
        <v>799</v>
      </c>
      <c r="Q849" s="94">
        <f t="shared" si="45"/>
        <v>279.64999999999998</v>
      </c>
      <c r="R849" s="94">
        <f t="shared" si="46"/>
        <v>279.64999999999998</v>
      </c>
      <c r="S849" s="36">
        <v>1</v>
      </c>
    </row>
    <row r="850" spans="1:19" s="22" customFormat="1" x14ac:dyDescent="0.25">
      <c r="A850" s="34"/>
      <c r="B850" s="31">
        <v>10001325</v>
      </c>
      <c r="C850" s="58" t="s">
        <v>40</v>
      </c>
      <c r="D850" s="58" t="s">
        <v>41</v>
      </c>
      <c r="E850" s="58" t="s">
        <v>197</v>
      </c>
      <c r="F850" s="21" t="str">
        <f t="shared" ref="F850:F855" si="47">C850&amp;"/"&amp;E850&amp;""</f>
        <v>MINIKIDZZ/CE</v>
      </c>
      <c r="G850" s="36" t="s">
        <v>44</v>
      </c>
      <c r="H850" s="34" t="s">
        <v>44</v>
      </c>
      <c r="I850" s="36" t="str">
        <f>C850&amp;"/"&amp;E850&amp;"/"&amp;H850&amp;""</f>
        <v>MINIKIDZZ/CE/NA</v>
      </c>
      <c r="J850" s="36">
        <v>9503</v>
      </c>
      <c r="K850" s="36" t="s">
        <v>45</v>
      </c>
      <c r="L850" s="36" t="s">
        <v>95</v>
      </c>
      <c r="M850" s="36" t="s">
        <v>47</v>
      </c>
      <c r="N850" s="83">
        <v>0.12</v>
      </c>
      <c r="O850" s="24">
        <v>199</v>
      </c>
      <c r="P850" s="24">
        <v>199</v>
      </c>
      <c r="Q850" s="91">
        <f>P850*30%</f>
        <v>59.699999999999996</v>
      </c>
      <c r="R850" s="91">
        <f>P850*30%</f>
        <v>59.699999999999996</v>
      </c>
      <c r="S850" s="36">
        <v>1</v>
      </c>
    </row>
    <row r="851" spans="1:19" s="22" customFormat="1" x14ac:dyDescent="0.25">
      <c r="A851" s="34"/>
      <c r="B851" s="35">
        <v>10001343</v>
      </c>
      <c r="C851" s="58" t="s">
        <v>40</v>
      </c>
      <c r="D851" s="58" t="s">
        <v>41</v>
      </c>
      <c r="E851" s="58" t="s">
        <v>213</v>
      </c>
      <c r="F851" s="21" t="str">
        <f t="shared" si="47"/>
        <v>MINIKIDZZ/HH</v>
      </c>
      <c r="G851" s="36" t="s">
        <v>44</v>
      </c>
      <c r="H851" s="34" t="s">
        <v>44</v>
      </c>
      <c r="I851" s="36" t="str">
        <f>C851&amp;"/"&amp;E851&amp;"/"&amp;H851&amp;""</f>
        <v>MINIKIDZZ/HH/NA</v>
      </c>
      <c r="J851" s="36">
        <v>9503</v>
      </c>
      <c r="K851" s="36" t="s">
        <v>45</v>
      </c>
      <c r="L851" s="36" t="s">
        <v>95</v>
      </c>
      <c r="M851" s="36" t="s">
        <v>47</v>
      </c>
      <c r="N851" s="83">
        <v>0.12</v>
      </c>
      <c r="O851" s="24">
        <v>299</v>
      </c>
      <c r="P851" s="24">
        <v>299</v>
      </c>
      <c r="Q851" s="91">
        <f t="shared" ref="Q851:Q852" si="48">P851*30%</f>
        <v>89.7</v>
      </c>
      <c r="R851" s="91">
        <f t="shared" ref="R851:R852" si="49">P851*30%</f>
        <v>89.7</v>
      </c>
      <c r="S851" s="36">
        <v>1</v>
      </c>
    </row>
    <row r="852" spans="1:19" s="22" customFormat="1" x14ac:dyDescent="0.25">
      <c r="A852" s="34"/>
      <c r="B852" s="35">
        <v>10001351</v>
      </c>
      <c r="C852" s="58" t="s">
        <v>40</v>
      </c>
      <c r="D852" s="58" t="s">
        <v>41</v>
      </c>
      <c r="E852" s="58" t="s">
        <v>221</v>
      </c>
      <c r="F852" s="21" t="str">
        <f t="shared" si="47"/>
        <v>MINIKIDZZ/PS</v>
      </c>
      <c r="G852" s="36" t="s">
        <v>44</v>
      </c>
      <c r="H852" s="34" t="s">
        <v>44</v>
      </c>
      <c r="I852" s="36" t="str">
        <f>C852&amp;"/"&amp;E852&amp;"/"&amp;H852&amp;""</f>
        <v>MINIKIDZZ/PS/NA</v>
      </c>
      <c r="J852" s="36">
        <v>9503</v>
      </c>
      <c r="K852" s="36" t="s">
        <v>45</v>
      </c>
      <c r="L852" s="36" t="s">
        <v>95</v>
      </c>
      <c r="M852" s="36" t="s">
        <v>47</v>
      </c>
      <c r="N852" s="83">
        <v>0.12</v>
      </c>
      <c r="O852" s="24">
        <v>249</v>
      </c>
      <c r="P852" s="24">
        <v>249</v>
      </c>
      <c r="Q852" s="91">
        <f t="shared" si="48"/>
        <v>74.7</v>
      </c>
      <c r="R852" s="91">
        <f t="shared" si="49"/>
        <v>74.7</v>
      </c>
      <c r="S852" s="36">
        <v>1</v>
      </c>
    </row>
    <row r="853" spans="1:19" s="22" customFormat="1" x14ac:dyDescent="0.25">
      <c r="A853" s="34"/>
      <c r="B853" s="35">
        <v>8058664153121</v>
      </c>
      <c r="C853" s="58" t="s">
        <v>112</v>
      </c>
      <c r="D853" s="58" t="s">
        <v>128</v>
      </c>
      <c r="E853" s="58" t="s">
        <v>128</v>
      </c>
      <c r="F853" s="21" t="str">
        <f t="shared" si="47"/>
        <v>CHICCO/WIPES</v>
      </c>
      <c r="G853" s="36" t="s">
        <v>44</v>
      </c>
      <c r="H853" s="34" t="s">
        <v>44</v>
      </c>
      <c r="I853" s="36" t="str">
        <f>C853&amp;"/"&amp;E853&amp;"/"&amp;H853&amp;""</f>
        <v>CHICCO/WIPES/NA</v>
      </c>
      <c r="J853" s="36">
        <v>9503</v>
      </c>
      <c r="K853" s="36" t="s">
        <v>45</v>
      </c>
      <c r="L853" s="36" t="s">
        <v>95</v>
      </c>
      <c r="M853" s="36" t="s">
        <v>47</v>
      </c>
      <c r="N853" s="83">
        <v>0.18</v>
      </c>
      <c r="O853" s="24">
        <v>430</v>
      </c>
      <c r="P853" s="24">
        <v>430</v>
      </c>
      <c r="Q853" s="91">
        <f>P853*60%</f>
        <v>258</v>
      </c>
      <c r="R853" s="91">
        <f>P853*60%</f>
        <v>258</v>
      </c>
      <c r="S853" s="36">
        <v>1</v>
      </c>
    </row>
    <row r="854" spans="1:19" s="22" customFormat="1" x14ac:dyDescent="0.25">
      <c r="A854" s="34"/>
      <c r="B854" s="35">
        <v>8058664163458</v>
      </c>
      <c r="C854" s="58" t="s">
        <v>112</v>
      </c>
      <c r="D854" s="58" t="s">
        <v>128</v>
      </c>
      <c r="E854" s="58" t="s">
        <v>128</v>
      </c>
      <c r="F854" s="21" t="str">
        <f t="shared" si="47"/>
        <v>CHICCO/WIPES</v>
      </c>
      <c r="G854" s="36" t="s">
        <v>44</v>
      </c>
      <c r="H854" s="34" t="s">
        <v>44</v>
      </c>
      <c r="I854" s="36" t="str">
        <f>C854&amp;"/"&amp;E854&amp;"/"&amp;H854&amp;""</f>
        <v>CHICCO/WIPES/NA</v>
      </c>
      <c r="J854" s="36">
        <v>9503</v>
      </c>
      <c r="K854" s="36" t="s">
        <v>45</v>
      </c>
      <c r="L854" s="36" t="s">
        <v>95</v>
      </c>
      <c r="M854" s="36" t="s">
        <v>47</v>
      </c>
      <c r="N854" s="83">
        <v>0.18</v>
      </c>
      <c r="O854" s="24">
        <v>99</v>
      </c>
      <c r="P854" s="24">
        <v>99</v>
      </c>
      <c r="Q854" s="91">
        <f t="shared" ref="Q854:Q855" si="50">P854*60%</f>
        <v>59.4</v>
      </c>
      <c r="R854" s="91">
        <f t="shared" ref="R854:R855" si="51">P854*60%</f>
        <v>59.4</v>
      </c>
      <c r="S854" s="36">
        <v>1</v>
      </c>
    </row>
    <row r="855" spans="1:19" s="22" customFormat="1" x14ac:dyDescent="0.25">
      <c r="A855" s="34"/>
      <c r="B855" s="35">
        <v>8906106995108</v>
      </c>
      <c r="C855" s="58" t="s">
        <v>167</v>
      </c>
      <c r="D855" s="58" t="s">
        <v>176</v>
      </c>
      <c r="E855" s="58" t="s">
        <v>176</v>
      </c>
      <c r="F855" s="21" t="str">
        <f t="shared" si="47"/>
        <v>R FOR RABBIT/DIAPER</v>
      </c>
      <c r="G855" s="36" t="s">
        <v>44</v>
      </c>
      <c r="H855" s="34" t="s">
        <v>44</v>
      </c>
      <c r="I855" s="36" t="str">
        <f>C855&amp;"/"&amp;E855&amp;"/"&amp;H855&amp;""</f>
        <v>R FOR RABBIT/DIAPER/NA</v>
      </c>
      <c r="J855" s="36">
        <v>9503</v>
      </c>
      <c r="K855" s="36" t="s">
        <v>45</v>
      </c>
      <c r="L855" s="36" t="s">
        <v>95</v>
      </c>
      <c r="M855" s="36" t="s">
        <v>47</v>
      </c>
      <c r="N855" s="83">
        <v>0.18</v>
      </c>
      <c r="O855" s="24">
        <v>693</v>
      </c>
      <c r="P855" s="24">
        <v>693</v>
      </c>
      <c r="Q855" s="91">
        <f t="shared" si="50"/>
        <v>415.8</v>
      </c>
      <c r="R855" s="91">
        <f t="shared" si="51"/>
        <v>415.8</v>
      </c>
      <c r="S855" s="36">
        <v>1</v>
      </c>
    </row>
    <row r="856" spans="1:19" s="22" customFormat="1" x14ac:dyDescent="0.25">
      <c r="A856" s="20"/>
      <c r="B856" s="20"/>
      <c r="F856" s="20"/>
      <c r="H856" s="20"/>
      <c r="N856" s="76"/>
      <c r="Q856" s="90"/>
      <c r="R856" s="90"/>
    </row>
    <row r="857" spans="1:19" s="22" customFormat="1" x14ac:dyDescent="0.25">
      <c r="A857" s="20"/>
      <c r="B857" s="25" t="s">
        <v>552</v>
      </c>
      <c r="C857" s="24" t="s">
        <v>68</v>
      </c>
      <c r="D857" s="24" t="s">
        <v>267</v>
      </c>
      <c r="E857" s="24" t="s">
        <v>548</v>
      </c>
      <c r="F857" s="21" t="str">
        <f>C857&amp;"/"&amp;E857&amp;""</f>
        <v>SHIV NARESH/LOWER</v>
      </c>
      <c r="G857" s="24" t="s">
        <v>182</v>
      </c>
      <c r="H857" s="24">
        <v>38</v>
      </c>
      <c r="I857" s="24" t="str">
        <f>C857&amp;"/"&amp;D857&amp;"/"&amp;F857&amp;"/"&amp;H857</f>
        <v>SHIV NARESH/APPAREL/SHIV NARESH/LOWER/38</v>
      </c>
      <c r="J857" s="24">
        <v>61034300</v>
      </c>
      <c r="K857" s="24" t="s">
        <v>22</v>
      </c>
      <c r="L857" s="24" t="s">
        <v>636</v>
      </c>
      <c r="M857" s="24" t="s">
        <v>47</v>
      </c>
      <c r="N857" s="75">
        <v>0.05</v>
      </c>
      <c r="O857" s="24">
        <v>699</v>
      </c>
      <c r="P857" s="24">
        <v>699</v>
      </c>
      <c r="Q857" s="59">
        <v>366.97500000000002</v>
      </c>
      <c r="R857" s="59">
        <v>366.97500000000002</v>
      </c>
      <c r="S857" s="24">
        <v>2</v>
      </c>
    </row>
    <row r="858" spans="1:19" s="22" customFormat="1" x14ac:dyDescent="0.25">
      <c r="A858" s="34" t="s">
        <v>10</v>
      </c>
      <c r="B858" s="25" t="s">
        <v>554</v>
      </c>
      <c r="C858" s="24" t="s">
        <v>68</v>
      </c>
      <c r="D858" s="24" t="s">
        <v>267</v>
      </c>
      <c r="E858" s="24" t="s">
        <v>548</v>
      </c>
      <c r="F858" s="21" t="str">
        <f t="shared" ref="F858:F921" si="52">C858&amp;"/"&amp;E858&amp;""</f>
        <v>SHIV NARESH/LOWER</v>
      </c>
      <c r="G858" s="24" t="s">
        <v>182</v>
      </c>
      <c r="H858" s="24">
        <v>42</v>
      </c>
      <c r="I858" s="24" t="str">
        <f>C858&amp;"/"&amp;D858&amp;"/"&amp;F858&amp;"/"&amp;H858</f>
        <v>SHIV NARESH/APPAREL/SHIV NARESH/LOWER/42</v>
      </c>
      <c r="J858" s="24">
        <v>61034300</v>
      </c>
      <c r="K858" s="24" t="s">
        <v>22</v>
      </c>
      <c r="L858" s="24" t="s">
        <v>636</v>
      </c>
      <c r="M858" s="24" t="s">
        <v>47</v>
      </c>
      <c r="N858" s="75">
        <v>0.05</v>
      </c>
      <c r="O858" s="24">
        <v>699</v>
      </c>
      <c r="P858" s="24">
        <v>699</v>
      </c>
      <c r="Q858" s="59">
        <v>366.97500000000002</v>
      </c>
      <c r="R858" s="59">
        <v>366.97500000000002</v>
      </c>
      <c r="S858" s="24">
        <v>1</v>
      </c>
    </row>
    <row r="859" spans="1:19" s="22" customFormat="1" x14ac:dyDescent="0.25">
      <c r="A859" s="34" t="s">
        <v>636</v>
      </c>
      <c r="B859" s="25" t="s">
        <v>555</v>
      </c>
      <c r="C859" s="24" t="s">
        <v>68</v>
      </c>
      <c r="D859" s="24" t="s">
        <v>267</v>
      </c>
      <c r="E859" s="24" t="s">
        <v>548</v>
      </c>
      <c r="F859" s="21" t="str">
        <f t="shared" si="52"/>
        <v>SHIV NARESH/LOWER</v>
      </c>
      <c r="G859" s="24" t="s">
        <v>556</v>
      </c>
      <c r="H859" s="24">
        <v>38</v>
      </c>
      <c r="I859" s="24" t="str">
        <f>C859&amp;"/"&amp;D859&amp;"/"&amp;F859&amp;"/"&amp;H859</f>
        <v>SHIV NARESH/APPAREL/SHIV NARESH/LOWER/38</v>
      </c>
      <c r="J859" s="24">
        <v>61034300</v>
      </c>
      <c r="K859" s="24" t="s">
        <v>22</v>
      </c>
      <c r="L859" s="24" t="s">
        <v>636</v>
      </c>
      <c r="M859" s="24" t="s">
        <v>47</v>
      </c>
      <c r="N859" s="75">
        <v>0.05</v>
      </c>
      <c r="O859" s="24">
        <v>699</v>
      </c>
      <c r="P859" s="24">
        <v>699</v>
      </c>
      <c r="Q859" s="59">
        <v>366.97500000000002</v>
      </c>
      <c r="R859" s="59">
        <v>366.97500000000002</v>
      </c>
      <c r="S859" s="24">
        <v>2</v>
      </c>
    </row>
    <row r="860" spans="1:19" s="22" customFormat="1" x14ac:dyDescent="0.25">
      <c r="A860" s="20"/>
      <c r="B860" s="25" t="s">
        <v>557</v>
      </c>
      <c r="C860" s="24" t="s">
        <v>68</v>
      </c>
      <c r="D860" s="24" t="s">
        <v>267</v>
      </c>
      <c r="E860" s="24" t="s">
        <v>548</v>
      </c>
      <c r="F860" s="21" t="str">
        <f t="shared" si="52"/>
        <v>SHIV NARESH/LOWER</v>
      </c>
      <c r="G860" s="24" t="s">
        <v>556</v>
      </c>
      <c r="H860" s="24">
        <v>40</v>
      </c>
      <c r="I860" s="24" t="str">
        <f>C860&amp;"/"&amp;D860&amp;"/"&amp;F860&amp;"/"&amp;H860</f>
        <v>SHIV NARESH/APPAREL/SHIV NARESH/LOWER/40</v>
      </c>
      <c r="J860" s="24">
        <v>61034300</v>
      </c>
      <c r="K860" s="24" t="s">
        <v>22</v>
      </c>
      <c r="L860" s="24" t="s">
        <v>636</v>
      </c>
      <c r="M860" s="24" t="s">
        <v>47</v>
      </c>
      <c r="N860" s="75">
        <v>0.05</v>
      </c>
      <c r="O860" s="24">
        <v>699</v>
      </c>
      <c r="P860" s="24">
        <v>699</v>
      </c>
      <c r="Q860" s="59">
        <v>366.97500000000002</v>
      </c>
      <c r="R860" s="59">
        <v>366.97500000000002</v>
      </c>
      <c r="S860" s="24">
        <v>2</v>
      </c>
    </row>
    <row r="861" spans="1:19" s="22" customFormat="1" x14ac:dyDescent="0.25">
      <c r="A861" s="20" t="s">
        <v>257</v>
      </c>
      <c r="B861" s="25" t="s">
        <v>558</v>
      </c>
      <c r="C861" s="24" t="s">
        <v>68</v>
      </c>
      <c r="D861" s="24" t="s">
        <v>267</v>
      </c>
      <c r="E861" s="24" t="s">
        <v>548</v>
      </c>
      <c r="F861" s="21" t="str">
        <f t="shared" si="52"/>
        <v>SHIV NARESH/LOWER</v>
      </c>
      <c r="G861" s="24" t="s">
        <v>556</v>
      </c>
      <c r="H861" s="24">
        <v>42</v>
      </c>
      <c r="I861" s="24" t="str">
        <f>C861&amp;"/"&amp;D861&amp;"/"&amp;F861&amp;"/"&amp;H861</f>
        <v>SHIV NARESH/APPAREL/SHIV NARESH/LOWER/42</v>
      </c>
      <c r="J861" s="24">
        <v>61034300</v>
      </c>
      <c r="K861" s="24" t="s">
        <v>22</v>
      </c>
      <c r="L861" s="24" t="s">
        <v>636</v>
      </c>
      <c r="M861" s="24" t="s">
        <v>47</v>
      </c>
      <c r="N861" s="75">
        <v>0.05</v>
      </c>
      <c r="O861" s="24">
        <v>699</v>
      </c>
      <c r="P861" s="24">
        <v>699</v>
      </c>
      <c r="Q861" s="59">
        <v>366.97500000000002</v>
      </c>
      <c r="R861" s="59">
        <v>366.97500000000002</v>
      </c>
      <c r="S861" s="24">
        <v>1</v>
      </c>
    </row>
    <row r="862" spans="1:19" s="22" customFormat="1" x14ac:dyDescent="0.25">
      <c r="A862" s="20" t="s">
        <v>637</v>
      </c>
      <c r="B862" s="25" t="s">
        <v>559</v>
      </c>
      <c r="C862" s="24" t="s">
        <v>68</v>
      </c>
      <c r="D862" s="24" t="s">
        <v>267</v>
      </c>
      <c r="E862" s="24" t="s">
        <v>548</v>
      </c>
      <c r="F862" s="21" t="str">
        <f t="shared" si="52"/>
        <v>SHIV NARESH/LOWER</v>
      </c>
      <c r="G862" s="24" t="s">
        <v>556</v>
      </c>
      <c r="H862" s="24">
        <v>44</v>
      </c>
      <c r="I862" s="24" t="str">
        <f>C862&amp;"/"&amp;D862&amp;"/"&amp;F862&amp;"/"&amp;H862</f>
        <v>SHIV NARESH/APPAREL/SHIV NARESH/LOWER/44</v>
      </c>
      <c r="J862" s="24">
        <v>61034300</v>
      </c>
      <c r="K862" s="24" t="s">
        <v>22</v>
      </c>
      <c r="L862" s="24" t="s">
        <v>636</v>
      </c>
      <c r="M862" s="24" t="s">
        <v>47</v>
      </c>
      <c r="N862" s="75">
        <v>0.05</v>
      </c>
      <c r="O862" s="24">
        <v>699</v>
      </c>
      <c r="P862" s="24">
        <v>699</v>
      </c>
      <c r="Q862" s="59">
        <v>366.97500000000002</v>
      </c>
      <c r="R862" s="59">
        <v>366.97500000000002</v>
      </c>
      <c r="S862" s="24">
        <v>1</v>
      </c>
    </row>
    <row r="863" spans="1:19" s="22" customFormat="1" x14ac:dyDescent="0.25">
      <c r="A863" s="20"/>
      <c r="B863" s="25" t="s">
        <v>560</v>
      </c>
      <c r="C863" s="24" t="s">
        <v>68</v>
      </c>
      <c r="D863" s="24" t="s">
        <v>267</v>
      </c>
      <c r="E863" s="24" t="s">
        <v>548</v>
      </c>
      <c r="F863" s="21" t="str">
        <f t="shared" si="52"/>
        <v>SHIV NARESH/LOWER</v>
      </c>
      <c r="G863" s="24" t="s">
        <v>182</v>
      </c>
      <c r="H863" s="24">
        <v>40</v>
      </c>
      <c r="I863" s="24" t="str">
        <f>C863&amp;"/"&amp;D863&amp;"/"&amp;F863&amp;"/"&amp;H863</f>
        <v>SHIV NARESH/APPAREL/SHIV NARESH/LOWER/40</v>
      </c>
      <c r="J863" s="24">
        <v>61034300</v>
      </c>
      <c r="K863" s="24" t="s">
        <v>22</v>
      </c>
      <c r="L863" s="24" t="s">
        <v>636</v>
      </c>
      <c r="M863" s="24" t="s">
        <v>47</v>
      </c>
      <c r="N863" s="75">
        <v>0.05</v>
      </c>
      <c r="O863" s="24">
        <v>699</v>
      </c>
      <c r="P863" s="24">
        <v>699</v>
      </c>
      <c r="Q863" s="59">
        <v>366.97500000000002</v>
      </c>
      <c r="R863" s="59">
        <v>366.97500000000002</v>
      </c>
      <c r="S863" s="24">
        <v>2</v>
      </c>
    </row>
    <row r="864" spans="1:19" s="22" customFormat="1" x14ac:dyDescent="0.25">
      <c r="A864" s="20" t="s">
        <v>638</v>
      </c>
      <c r="B864" s="25" t="s">
        <v>561</v>
      </c>
      <c r="C864" s="24" t="s">
        <v>68</v>
      </c>
      <c r="D864" s="24" t="s">
        <v>267</v>
      </c>
      <c r="E864" s="24" t="s">
        <v>548</v>
      </c>
      <c r="F864" s="21" t="str">
        <f t="shared" si="52"/>
        <v>SHIV NARESH/LOWER</v>
      </c>
      <c r="G864" s="24" t="s">
        <v>182</v>
      </c>
      <c r="H864" s="24">
        <v>44</v>
      </c>
      <c r="I864" s="24" t="str">
        <f>C864&amp;"/"&amp;D864&amp;"/"&amp;F864&amp;"/"&amp;H864</f>
        <v>SHIV NARESH/APPAREL/SHIV NARESH/LOWER/44</v>
      </c>
      <c r="J864" s="24">
        <v>61034300</v>
      </c>
      <c r="K864" s="24" t="s">
        <v>22</v>
      </c>
      <c r="L864" s="24" t="s">
        <v>636</v>
      </c>
      <c r="M864" s="24" t="s">
        <v>47</v>
      </c>
      <c r="N864" s="75">
        <v>0.05</v>
      </c>
      <c r="O864" s="24">
        <v>699</v>
      </c>
      <c r="P864" s="24">
        <v>699</v>
      </c>
      <c r="Q864" s="59">
        <v>366.97500000000002</v>
      </c>
      <c r="R864" s="59">
        <v>366.97500000000002</v>
      </c>
      <c r="S864" s="24">
        <v>1</v>
      </c>
    </row>
    <row r="865" spans="1:19" s="22" customFormat="1" x14ac:dyDescent="0.25">
      <c r="A865" s="20"/>
      <c r="B865" s="25" t="s">
        <v>562</v>
      </c>
      <c r="C865" s="24" t="s">
        <v>68</v>
      </c>
      <c r="D865" s="24" t="s">
        <v>267</v>
      </c>
      <c r="E865" s="24" t="s">
        <v>548</v>
      </c>
      <c r="F865" s="21" t="str">
        <f t="shared" si="52"/>
        <v>SHIV NARESH/LOWER</v>
      </c>
      <c r="G865" s="24" t="s">
        <v>569</v>
      </c>
      <c r="H865" s="24">
        <v>38</v>
      </c>
      <c r="I865" s="24" t="str">
        <f>C865&amp;"/"&amp;D865&amp;"/"&amp;F865&amp;"/"&amp;H865</f>
        <v>SHIV NARESH/APPAREL/SHIV NARESH/LOWER/38</v>
      </c>
      <c r="J865" s="24">
        <v>61034300</v>
      </c>
      <c r="K865" s="24" t="s">
        <v>22</v>
      </c>
      <c r="L865" s="24" t="s">
        <v>636</v>
      </c>
      <c r="M865" s="24" t="s">
        <v>47</v>
      </c>
      <c r="N865" s="75">
        <v>0.05</v>
      </c>
      <c r="O865" s="24">
        <v>699</v>
      </c>
      <c r="P865" s="24">
        <v>699</v>
      </c>
      <c r="Q865" s="59">
        <v>366.97500000000002</v>
      </c>
      <c r="R865" s="59">
        <v>366.97500000000002</v>
      </c>
      <c r="S865" s="24">
        <v>2</v>
      </c>
    </row>
    <row r="866" spans="1:19" s="22" customFormat="1" x14ac:dyDescent="0.25">
      <c r="A866" s="20" t="s">
        <v>259</v>
      </c>
      <c r="B866" s="25" t="s">
        <v>563</v>
      </c>
      <c r="C866" s="24" t="s">
        <v>68</v>
      </c>
      <c r="D866" s="24" t="s">
        <v>267</v>
      </c>
      <c r="E866" s="24" t="s">
        <v>548</v>
      </c>
      <c r="F866" s="21" t="str">
        <f t="shared" si="52"/>
        <v>SHIV NARESH/LOWER</v>
      </c>
      <c r="G866" s="24" t="s">
        <v>569</v>
      </c>
      <c r="H866" s="24">
        <v>40</v>
      </c>
      <c r="I866" s="24" t="str">
        <f>C866&amp;"/"&amp;D866&amp;"/"&amp;F866&amp;"/"&amp;H866</f>
        <v>SHIV NARESH/APPAREL/SHIV NARESH/LOWER/40</v>
      </c>
      <c r="J866" s="24">
        <v>61034300</v>
      </c>
      <c r="K866" s="24" t="s">
        <v>22</v>
      </c>
      <c r="L866" s="24" t="s">
        <v>636</v>
      </c>
      <c r="M866" s="24" t="s">
        <v>47</v>
      </c>
      <c r="N866" s="75">
        <v>0.05</v>
      </c>
      <c r="O866" s="24">
        <v>699</v>
      </c>
      <c r="P866" s="24">
        <v>699</v>
      </c>
      <c r="Q866" s="59">
        <v>366.97500000000002</v>
      </c>
      <c r="R866" s="59">
        <v>366.97500000000002</v>
      </c>
      <c r="S866" s="24">
        <v>2</v>
      </c>
    </row>
    <row r="867" spans="1:19" s="22" customFormat="1" x14ac:dyDescent="0.25">
      <c r="A867" s="20"/>
      <c r="B867" s="25" t="s">
        <v>564</v>
      </c>
      <c r="C867" s="24" t="s">
        <v>68</v>
      </c>
      <c r="D867" s="24" t="s">
        <v>267</v>
      </c>
      <c r="E867" s="24" t="s">
        <v>548</v>
      </c>
      <c r="F867" s="21" t="str">
        <f t="shared" si="52"/>
        <v>SHIV NARESH/LOWER</v>
      </c>
      <c r="G867" s="24" t="s">
        <v>569</v>
      </c>
      <c r="H867" s="24">
        <v>42</v>
      </c>
      <c r="I867" s="24" t="str">
        <f>C867&amp;"/"&amp;D867&amp;"/"&amp;F867&amp;"/"&amp;H867</f>
        <v>SHIV NARESH/APPAREL/SHIV NARESH/LOWER/42</v>
      </c>
      <c r="J867" s="24">
        <v>61034300</v>
      </c>
      <c r="K867" s="24" t="s">
        <v>22</v>
      </c>
      <c r="L867" s="24" t="s">
        <v>636</v>
      </c>
      <c r="M867" s="24" t="s">
        <v>47</v>
      </c>
      <c r="N867" s="75">
        <v>0.05</v>
      </c>
      <c r="O867" s="24">
        <v>699</v>
      </c>
      <c r="P867" s="24">
        <v>699</v>
      </c>
      <c r="Q867" s="59">
        <v>366.97500000000002</v>
      </c>
      <c r="R867" s="59">
        <v>366.97500000000002</v>
      </c>
      <c r="S867" s="24">
        <v>1</v>
      </c>
    </row>
    <row r="868" spans="1:19" s="22" customFormat="1" x14ac:dyDescent="0.25">
      <c r="A868" s="20"/>
      <c r="B868" s="25" t="s">
        <v>565</v>
      </c>
      <c r="C868" s="24" t="s">
        <v>68</v>
      </c>
      <c r="D868" s="24" t="s">
        <v>267</v>
      </c>
      <c r="E868" s="24" t="s">
        <v>548</v>
      </c>
      <c r="F868" s="21" t="str">
        <f t="shared" si="52"/>
        <v>SHIV NARESH/LOWER</v>
      </c>
      <c r="G868" s="24" t="s">
        <v>569</v>
      </c>
      <c r="H868" s="24">
        <v>44</v>
      </c>
      <c r="I868" s="24" t="str">
        <f>C868&amp;"/"&amp;D868&amp;"/"&amp;F868&amp;"/"&amp;H868</f>
        <v>SHIV NARESH/APPAREL/SHIV NARESH/LOWER/44</v>
      </c>
      <c r="J868" s="24">
        <v>61034300</v>
      </c>
      <c r="K868" s="24" t="s">
        <v>22</v>
      </c>
      <c r="L868" s="24" t="s">
        <v>636</v>
      </c>
      <c r="M868" s="24" t="s">
        <v>47</v>
      </c>
      <c r="N868" s="75">
        <v>0.05</v>
      </c>
      <c r="O868" s="24">
        <v>699</v>
      </c>
      <c r="P868" s="24">
        <v>699</v>
      </c>
      <c r="Q868" s="59">
        <v>366.97500000000002</v>
      </c>
      <c r="R868" s="59">
        <v>366.97500000000002</v>
      </c>
      <c r="S868" s="24">
        <v>1</v>
      </c>
    </row>
    <row r="869" spans="1:19" s="22" customFormat="1" x14ac:dyDescent="0.25">
      <c r="A869" s="20"/>
      <c r="B869" s="25" t="s">
        <v>566</v>
      </c>
      <c r="C869" s="24" t="s">
        <v>68</v>
      </c>
      <c r="D869" s="24" t="s">
        <v>267</v>
      </c>
      <c r="E869" s="24" t="s">
        <v>548</v>
      </c>
      <c r="F869" s="21" t="str">
        <f t="shared" si="52"/>
        <v>SHIV NARESH/LOWER</v>
      </c>
      <c r="G869" s="24" t="s">
        <v>86</v>
      </c>
      <c r="H869" s="24">
        <v>38</v>
      </c>
      <c r="I869" s="24" t="str">
        <f>C869&amp;"/"&amp;D869&amp;"/"&amp;F869&amp;"/"&amp;H869</f>
        <v>SHIV NARESH/APPAREL/SHIV NARESH/LOWER/38</v>
      </c>
      <c r="J869" s="24">
        <v>61034300</v>
      </c>
      <c r="K869" s="24" t="s">
        <v>22</v>
      </c>
      <c r="L869" s="24" t="s">
        <v>636</v>
      </c>
      <c r="M869" s="24" t="s">
        <v>47</v>
      </c>
      <c r="N869" s="75">
        <v>0.05</v>
      </c>
      <c r="O869" s="24">
        <v>699</v>
      </c>
      <c r="P869" s="24">
        <v>699</v>
      </c>
      <c r="Q869" s="59">
        <v>366.97500000000002</v>
      </c>
      <c r="R869" s="59">
        <v>366.97500000000002</v>
      </c>
      <c r="S869" s="24">
        <v>2</v>
      </c>
    </row>
    <row r="870" spans="1:19" s="22" customFormat="1" x14ac:dyDescent="0.25">
      <c r="A870" s="20"/>
      <c r="B870" s="25" t="s">
        <v>567</v>
      </c>
      <c r="C870" s="24" t="s">
        <v>68</v>
      </c>
      <c r="D870" s="24" t="s">
        <v>267</v>
      </c>
      <c r="E870" s="24" t="s">
        <v>548</v>
      </c>
      <c r="F870" s="21" t="str">
        <f t="shared" si="52"/>
        <v>SHIV NARESH/LOWER</v>
      </c>
      <c r="G870" s="24" t="s">
        <v>86</v>
      </c>
      <c r="H870" s="24">
        <v>40</v>
      </c>
      <c r="I870" s="24" t="str">
        <f>C870&amp;"/"&amp;D870&amp;"/"&amp;F870&amp;"/"&amp;H870</f>
        <v>SHIV NARESH/APPAREL/SHIV NARESH/LOWER/40</v>
      </c>
      <c r="J870" s="24">
        <v>61034300</v>
      </c>
      <c r="K870" s="24" t="s">
        <v>22</v>
      </c>
      <c r="L870" s="24" t="s">
        <v>636</v>
      </c>
      <c r="M870" s="24" t="s">
        <v>47</v>
      </c>
      <c r="N870" s="75">
        <v>0.05</v>
      </c>
      <c r="O870" s="24">
        <v>699</v>
      </c>
      <c r="P870" s="24">
        <v>699</v>
      </c>
      <c r="Q870" s="59">
        <v>366.97500000000002</v>
      </c>
      <c r="R870" s="59">
        <v>366.97500000000002</v>
      </c>
      <c r="S870" s="24">
        <v>2</v>
      </c>
    </row>
    <row r="871" spans="1:19" s="22" customFormat="1" x14ac:dyDescent="0.25">
      <c r="A871" s="20"/>
      <c r="B871" s="25" t="s">
        <v>568</v>
      </c>
      <c r="C871" s="24" t="s">
        <v>68</v>
      </c>
      <c r="D871" s="24" t="s">
        <v>267</v>
      </c>
      <c r="E871" s="24" t="s">
        <v>548</v>
      </c>
      <c r="F871" s="21" t="str">
        <f t="shared" si="52"/>
        <v>SHIV NARESH/LOWER</v>
      </c>
      <c r="G871" s="24" t="s">
        <v>86</v>
      </c>
      <c r="H871" s="24">
        <v>42</v>
      </c>
      <c r="I871" s="24" t="str">
        <f>C871&amp;"/"&amp;D871&amp;"/"&amp;F871&amp;"/"&amp;H871</f>
        <v>SHIV NARESH/APPAREL/SHIV NARESH/LOWER/42</v>
      </c>
      <c r="J871" s="24">
        <v>61034300</v>
      </c>
      <c r="K871" s="24" t="s">
        <v>22</v>
      </c>
      <c r="L871" s="24" t="s">
        <v>636</v>
      </c>
      <c r="M871" s="24" t="s">
        <v>47</v>
      </c>
      <c r="N871" s="75">
        <v>0.05</v>
      </c>
      <c r="O871" s="24">
        <v>699</v>
      </c>
      <c r="P871" s="24">
        <v>699</v>
      </c>
      <c r="Q871" s="59">
        <v>366.97500000000002</v>
      </c>
      <c r="R871" s="59">
        <v>366.97500000000002</v>
      </c>
      <c r="S871" s="24">
        <v>2</v>
      </c>
    </row>
    <row r="872" spans="1:19" s="22" customFormat="1" x14ac:dyDescent="0.25">
      <c r="A872" s="20"/>
      <c r="B872" s="25" t="s">
        <v>570</v>
      </c>
      <c r="C872" s="24" t="s">
        <v>68</v>
      </c>
      <c r="D872" s="24" t="s">
        <v>267</v>
      </c>
      <c r="E872" s="24" t="s">
        <v>323</v>
      </c>
      <c r="F872" s="21" t="str">
        <f t="shared" si="52"/>
        <v>SHIV NARESH/T-SHIRT</v>
      </c>
      <c r="G872" s="24" t="s">
        <v>588</v>
      </c>
      <c r="H872" s="24">
        <v>38</v>
      </c>
      <c r="I872" s="24" t="str">
        <f>C872&amp;"/"&amp;D872&amp;"/"&amp;F872&amp;"/"&amp;H872</f>
        <v>SHIV NARESH/APPAREL/SHIV NARESH/T-SHIRT/38</v>
      </c>
      <c r="J872" s="24">
        <v>61091000</v>
      </c>
      <c r="K872" s="24" t="s">
        <v>22</v>
      </c>
      <c r="L872" s="24" t="s">
        <v>636</v>
      </c>
      <c r="M872" s="24" t="s">
        <v>47</v>
      </c>
      <c r="N872" s="75">
        <v>0.05</v>
      </c>
      <c r="O872" s="24">
        <v>399</v>
      </c>
      <c r="P872" s="24">
        <v>399</v>
      </c>
      <c r="Q872" s="59">
        <v>209.47499999999999</v>
      </c>
      <c r="R872" s="59">
        <v>209.47499999999999</v>
      </c>
      <c r="S872" s="24">
        <v>2</v>
      </c>
    </row>
    <row r="873" spans="1:19" s="22" customFormat="1" x14ac:dyDescent="0.25">
      <c r="A873" s="20"/>
      <c r="B873" s="25" t="s">
        <v>571</v>
      </c>
      <c r="C873" s="24" t="s">
        <v>68</v>
      </c>
      <c r="D873" s="24" t="s">
        <v>267</v>
      </c>
      <c r="E873" s="24" t="s">
        <v>323</v>
      </c>
      <c r="F873" s="21" t="str">
        <f t="shared" si="52"/>
        <v>SHIV NARESH/T-SHIRT</v>
      </c>
      <c r="G873" s="24" t="s">
        <v>588</v>
      </c>
      <c r="H873" s="24">
        <v>40</v>
      </c>
      <c r="I873" s="24" t="str">
        <f>C873&amp;"/"&amp;D873&amp;"/"&amp;F873&amp;"/"&amp;H873</f>
        <v>SHIV NARESH/APPAREL/SHIV NARESH/T-SHIRT/40</v>
      </c>
      <c r="J873" s="24">
        <v>61091000</v>
      </c>
      <c r="K873" s="24" t="s">
        <v>22</v>
      </c>
      <c r="L873" s="24" t="s">
        <v>636</v>
      </c>
      <c r="M873" s="24" t="s">
        <v>47</v>
      </c>
      <c r="N873" s="75">
        <v>0.05</v>
      </c>
      <c r="O873" s="24">
        <v>399</v>
      </c>
      <c r="P873" s="24">
        <v>399</v>
      </c>
      <c r="Q873" s="59">
        <v>209.47499999999999</v>
      </c>
      <c r="R873" s="59">
        <v>209.47499999999999</v>
      </c>
      <c r="S873" s="24">
        <v>1</v>
      </c>
    </row>
    <row r="874" spans="1:19" s="22" customFormat="1" x14ac:dyDescent="0.25">
      <c r="A874" s="20"/>
      <c r="B874" s="25" t="s">
        <v>572</v>
      </c>
      <c r="C874" s="24" t="s">
        <v>68</v>
      </c>
      <c r="D874" s="24" t="s">
        <v>267</v>
      </c>
      <c r="E874" s="24" t="s">
        <v>323</v>
      </c>
      <c r="F874" s="21" t="str">
        <f t="shared" si="52"/>
        <v>SHIV NARESH/T-SHIRT</v>
      </c>
      <c r="G874" s="24" t="s">
        <v>588</v>
      </c>
      <c r="H874" s="24">
        <v>42</v>
      </c>
      <c r="I874" s="24" t="str">
        <f>C874&amp;"/"&amp;D874&amp;"/"&amp;F874&amp;"/"&amp;H874</f>
        <v>SHIV NARESH/APPAREL/SHIV NARESH/T-SHIRT/42</v>
      </c>
      <c r="J874" s="24">
        <v>61091000</v>
      </c>
      <c r="K874" s="24" t="s">
        <v>22</v>
      </c>
      <c r="L874" s="24" t="s">
        <v>636</v>
      </c>
      <c r="M874" s="24" t="s">
        <v>47</v>
      </c>
      <c r="N874" s="75">
        <v>0.05</v>
      </c>
      <c r="O874" s="24">
        <v>399</v>
      </c>
      <c r="P874" s="24">
        <v>399</v>
      </c>
      <c r="Q874" s="59">
        <v>209.47499999999999</v>
      </c>
      <c r="R874" s="59">
        <v>209.47499999999999</v>
      </c>
      <c r="S874" s="24">
        <v>1</v>
      </c>
    </row>
    <row r="875" spans="1:19" s="22" customFormat="1" x14ac:dyDescent="0.25">
      <c r="A875" s="20"/>
      <c r="B875" s="25" t="s">
        <v>573</v>
      </c>
      <c r="C875" s="24" t="s">
        <v>68</v>
      </c>
      <c r="D875" s="24" t="s">
        <v>267</v>
      </c>
      <c r="E875" s="24" t="s">
        <v>323</v>
      </c>
      <c r="F875" s="21" t="str">
        <f t="shared" si="52"/>
        <v>SHIV NARESH/T-SHIRT</v>
      </c>
      <c r="G875" s="24" t="s">
        <v>588</v>
      </c>
      <c r="H875" s="24">
        <v>44</v>
      </c>
      <c r="I875" s="24" t="str">
        <f>C875&amp;"/"&amp;D875&amp;"/"&amp;F875&amp;"/"&amp;H875</f>
        <v>SHIV NARESH/APPAREL/SHIV NARESH/T-SHIRT/44</v>
      </c>
      <c r="J875" s="24">
        <v>61091000</v>
      </c>
      <c r="K875" s="24" t="s">
        <v>22</v>
      </c>
      <c r="L875" s="24" t="s">
        <v>636</v>
      </c>
      <c r="M875" s="24" t="s">
        <v>47</v>
      </c>
      <c r="N875" s="75">
        <v>0.05</v>
      </c>
      <c r="O875" s="24">
        <v>399</v>
      </c>
      <c r="P875" s="24">
        <v>399</v>
      </c>
      <c r="Q875" s="59">
        <v>209.47499999999999</v>
      </c>
      <c r="R875" s="59">
        <v>209.47499999999999</v>
      </c>
      <c r="S875" s="24">
        <v>1</v>
      </c>
    </row>
    <row r="876" spans="1:19" s="22" customFormat="1" x14ac:dyDescent="0.25">
      <c r="A876" s="20"/>
      <c r="B876" s="25" t="s">
        <v>574</v>
      </c>
      <c r="C876" s="24" t="s">
        <v>68</v>
      </c>
      <c r="D876" s="24" t="s">
        <v>267</v>
      </c>
      <c r="E876" s="24" t="s">
        <v>323</v>
      </c>
      <c r="F876" s="21" t="str">
        <f t="shared" si="52"/>
        <v>SHIV NARESH/T-SHIRT</v>
      </c>
      <c r="G876" s="24" t="s">
        <v>186</v>
      </c>
      <c r="H876" s="24">
        <v>38</v>
      </c>
      <c r="I876" s="24" t="str">
        <f>C876&amp;"/"&amp;D876&amp;"/"&amp;F876&amp;"/"&amp;H876</f>
        <v>SHIV NARESH/APPAREL/SHIV NARESH/T-SHIRT/38</v>
      </c>
      <c r="J876" s="24">
        <v>61091000</v>
      </c>
      <c r="K876" s="24" t="s">
        <v>22</v>
      </c>
      <c r="L876" s="24" t="s">
        <v>636</v>
      </c>
      <c r="M876" s="24" t="s">
        <v>47</v>
      </c>
      <c r="N876" s="75">
        <v>0.05</v>
      </c>
      <c r="O876" s="24">
        <v>399</v>
      </c>
      <c r="P876" s="24">
        <v>399</v>
      </c>
      <c r="Q876" s="59">
        <v>209.47499999999999</v>
      </c>
      <c r="R876" s="59">
        <v>209.47499999999999</v>
      </c>
      <c r="S876" s="24">
        <v>2</v>
      </c>
    </row>
    <row r="877" spans="1:19" s="22" customFormat="1" x14ac:dyDescent="0.25">
      <c r="A877" s="20"/>
      <c r="B877" s="25" t="s">
        <v>575</v>
      </c>
      <c r="C877" s="24" t="s">
        <v>68</v>
      </c>
      <c r="D877" s="24" t="s">
        <v>267</v>
      </c>
      <c r="E877" s="24" t="s">
        <v>323</v>
      </c>
      <c r="F877" s="21" t="str">
        <f t="shared" si="52"/>
        <v>SHIV NARESH/T-SHIRT</v>
      </c>
      <c r="G877" s="24" t="s">
        <v>186</v>
      </c>
      <c r="H877" s="24">
        <v>40</v>
      </c>
      <c r="I877" s="24" t="str">
        <f>C877&amp;"/"&amp;D877&amp;"/"&amp;F877&amp;"/"&amp;H877</f>
        <v>SHIV NARESH/APPAREL/SHIV NARESH/T-SHIRT/40</v>
      </c>
      <c r="J877" s="24">
        <v>61091000</v>
      </c>
      <c r="K877" s="24" t="s">
        <v>22</v>
      </c>
      <c r="L877" s="24" t="s">
        <v>636</v>
      </c>
      <c r="M877" s="24" t="s">
        <v>47</v>
      </c>
      <c r="N877" s="75">
        <v>0.05</v>
      </c>
      <c r="O877" s="24">
        <v>399</v>
      </c>
      <c r="P877" s="24">
        <v>399</v>
      </c>
      <c r="Q877" s="59">
        <v>209.47499999999999</v>
      </c>
      <c r="R877" s="59">
        <v>209.47499999999999</v>
      </c>
      <c r="S877" s="24">
        <v>1</v>
      </c>
    </row>
    <row r="878" spans="1:19" s="22" customFormat="1" x14ac:dyDescent="0.25">
      <c r="A878" s="20"/>
      <c r="B878" s="25" t="s">
        <v>576</v>
      </c>
      <c r="C878" s="24" t="s">
        <v>68</v>
      </c>
      <c r="D878" s="24" t="s">
        <v>267</v>
      </c>
      <c r="E878" s="24" t="s">
        <v>323</v>
      </c>
      <c r="F878" s="21" t="str">
        <f t="shared" si="52"/>
        <v>SHIV NARESH/T-SHIRT</v>
      </c>
      <c r="G878" s="24" t="s">
        <v>569</v>
      </c>
      <c r="H878" s="24">
        <v>38</v>
      </c>
      <c r="I878" s="24" t="str">
        <f>C878&amp;"/"&amp;D878&amp;"/"&amp;F878&amp;"/"&amp;H878</f>
        <v>SHIV NARESH/APPAREL/SHIV NARESH/T-SHIRT/38</v>
      </c>
      <c r="J878" s="24">
        <v>61091000</v>
      </c>
      <c r="K878" s="24" t="s">
        <v>22</v>
      </c>
      <c r="L878" s="24" t="s">
        <v>636</v>
      </c>
      <c r="M878" s="24" t="s">
        <v>47</v>
      </c>
      <c r="N878" s="75">
        <v>0.05</v>
      </c>
      <c r="O878" s="24">
        <v>399</v>
      </c>
      <c r="P878" s="24">
        <v>399</v>
      </c>
      <c r="Q878" s="59">
        <v>209.47499999999999</v>
      </c>
      <c r="R878" s="59">
        <v>209.47499999999999</v>
      </c>
      <c r="S878" s="24">
        <v>2</v>
      </c>
    </row>
    <row r="879" spans="1:19" s="22" customFormat="1" x14ac:dyDescent="0.25">
      <c r="A879" s="20"/>
      <c r="B879" s="25" t="s">
        <v>577</v>
      </c>
      <c r="C879" s="24" t="s">
        <v>68</v>
      </c>
      <c r="D879" s="24" t="s">
        <v>267</v>
      </c>
      <c r="E879" s="24" t="s">
        <v>323</v>
      </c>
      <c r="F879" s="21" t="str">
        <f t="shared" si="52"/>
        <v>SHIV NARESH/T-SHIRT</v>
      </c>
      <c r="G879" s="24" t="s">
        <v>569</v>
      </c>
      <c r="H879" s="24">
        <v>40</v>
      </c>
      <c r="I879" s="24" t="str">
        <f>C879&amp;"/"&amp;D879&amp;"/"&amp;F879&amp;"/"&amp;H879</f>
        <v>SHIV NARESH/APPAREL/SHIV NARESH/T-SHIRT/40</v>
      </c>
      <c r="J879" s="24">
        <v>61091000</v>
      </c>
      <c r="K879" s="24" t="s">
        <v>22</v>
      </c>
      <c r="L879" s="24" t="s">
        <v>636</v>
      </c>
      <c r="M879" s="24" t="s">
        <v>47</v>
      </c>
      <c r="N879" s="75">
        <v>0.05</v>
      </c>
      <c r="O879" s="24">
        <v>399</v>
      </c>
      <c r="P879" s="24">
        <v>399</v>
      </c>
      <c r="Q879" s="59">
        <v>209.47499999999999</v>
      </c>
      <c r="R879" s="59">
        <v>209.47499999999999</v>
      </c>
      <c r="S879" s="24">
        <v>1</v>
      </c>
    </row>
    <row r="880" spans="1:19" s="22" customFormat="1" x14ac:dyDescent="0.25">
      <c r="A880" s="20"/>
      <c r="B880" s="25" t="s">
        <v>578</v>
      </c>
      <c r="C880" s="24" t="s">
        <v>68</v>
      </c>
      <c r="D880" s="24" t="s">
        <v>267</v>
      </c>
      <c r="E880" s="24" t="s">
        <v>323</v>
      </c>
      <c r="F880" s="21" t="str">
        <f t="shared" si="52"/>
        <v>SHIV NARESH/T-SHIRT</v>
      </c>
      <c r="G880" s="24" t="s">
        <v>569</v>
      </c>
      <c r="H880" s="24">
        <v>42</v>
      </c>
      <c r="I880" s="24" t="str">
        <f>C880&amp;"/"&amp;D880&amp;"/"&amp;F880&amp;"/"&amp;H880</f>
        <v>SHIV NARESH/APPAREL/SHIV NARESH/T-SHIRT/42</v>
      </c>
      <c r="J880" s="24">
        <v>61091000</v>
      </c>
      <c r="K880" s="24" t="s">
        <v>22</v>
      </c>
      <c r="L880" s="24" t="s">
        <v>636</v>
      </c>
      <c r="M880" s="24" t="s">
        <v>47</v>
      </c>
      <c r="N880" s="75">
        <v>0.05</v>
      </c>
      <c r="O880" s="24">
        <v>399</v>
      </c>
      <c r="P880" s="24">
        <v>399</v>
      </c>
      <c r="Q880" s="59">
        <v>209.47499999999999</v>
      </c>
      <c r="R880" s="59">
        <v>209.47499999999999</v>
      </c>
      <c r="S880" s="24">
        <v>1</v>
      </c>
    </row>
    <row r="881" spans="1:19" s="22" customFormat="1" x14ac:dyDescent="0.25">
      <c r="A881" s="20"/>
      <c r="B881" s="25" t="s">
        <v>579</v>
      </c>
      <c r="C881" s="24" t="s">
        <v>68</v>
      </c>
      <c r="D881" s="24" t="s">
        <v>267</v>
      </c>
      <c r="E881" s="24" t="s">
        <v>323</v>
      </c>
      <c r="F881" s="21" t="str">
        <f t="shared" si="52"/>
        <v>SHIV NARESH/T-SHIRT</v>
      </c>
      <c r="G881" s="24" t="s">
        <v>569</v>
      </c>
      <c r="H881" s="24">
        <v>44</v>
      </c>
      <c r="I881" s="24" t="str">
        <f>C881&amp;"/"&amp;D881&amp;"/"&amp;F881&amp;"/"&amp;H881</f>
        <v>SHIV NARESH/APPAREL/SHIV NARESH/T-SHIRT/44</v>
      </c>
      <c r="J881" s="24">
        <v>61091000</v>
      </c>
      <c r="K881" s="24" t="s">
        <v>22</v>
      </c>
      <c r="L881" s="24" t="s">
        <v>636</v>
      </c>
      <c r="M881" s="24" t="s">
        <v>47</v>
      </c>
      <c r="N881" s="75">
        <v>0.05</v>
      </c>
      <c r="O881" s="24">
        <v>399</v>
      </c>
      <c r="P881" s="24">
        <v>399</v>
      </c>
      <c r="Q881" s="59">
        <v>209.47499999999999</v>
      </c>
      <c r="R881" s="59">
        <v>209.47499999999999</v>
      </c>
      <c r="S881" s="24">
        <v>1</v>
      </c>
    </row>
    <row r="882" spans="1:19" s="22" customFormat="1" x14ac:dyDescent="0.25">
      <c r="A882" s="20"/>
      <c r="B882" s="25" t="s">
        <v>580</v>
      </c>
      <c r="C882" s="24" t="s">
        <v>68</v>
      </c>
      <c r="D882" s="24" t="s">
        <v>267</v>
      </c>
      <c r="E882" s="24" t="s">
        <v>323</v>
      </c>
      <c r="F882" s="21" t="str">
        <f t="shared" si="52"/>
        <v>SHIV NARESH/T-SHIRT</v>
      </c>
      <c r="G882" s="24" t="s">
        <v>86</v>
      </c>
      <c r="H882" s="24">
        <v>38</v>
      </c>
      <c r="I882" s="24" t="str">
        <f>C882&amp;"/"&amp;D882&amp;"/"&amp;F882&amp;"/"&amp;H882</f>
        <v>SHIV NARESH/APPAREL/SHIV NARESH/T-SHIRT/38</v>
      </c>
      <c r="J882" s="24">
        <v>61091000</v>
      </c>
      <c r="K882" s="24" t="s">
        <v>22</v>
      </c>
      <c r="L882" s="24" t="s">
        <v>636</v>
      </c>
      <c r="M882" s="24" t="s">
        <v>47</v>
      </c>
      <c r="N882" s="75">
        <v>0.05</v>
      </c>
      <c r="O882" s="24">
        <v>399</v>
      </c>
      <c r="P882" s="24">
        <v>399</v>
      </c>
      <c r="Q882" s="59">
        <v>209.47499999999999</v>
      </c>
      <c r="R882" s="59">
        <v>209.47499999999999</v>
      </c>
      <c r="S882" s="24">
        <v>2</v>
      </c>
    </row>
    <row r="883" spans="1:19" s="22" customFormat="1" x14ac:dyDescent="0.25">
      <c r="A883" s="20"/>
      <c r="B883" s="25" t="s">
        <v>581</v>
      </c>
      <c r="C883" s="24" t="s">
        <v>68</v>
      </c>
      <c r="D883" s="24" t="s">
        <v>267</v>
      </c>
      <c r="E883" s="24" t="s">
        <v>323</v>
      </c>
      <c r="F883" s="21" t="str">
        <f t="shared" si="52"/>
        <v>SHIV NARESH/T-SHIRT</v>
      </c>
      <c r="G883" s="24" t="s">
        <v>86</v>
      </c>
      <c r="H883" s="24">
        <v>40</v>
      </c>
      <c r="I883" s="24" t="str">
        <f>C883&amp;"/"&amp;D883&amp;"/"&amp;F883&amp;"/"&amp;H883</f>
        <v>SHIV NARESH/APPAREL/SHIV NARESH/T-SHIRT/40</v>
      </c>
      <c r="J883" s="24">
        <v>61091000</v>
      </c>
      <c r="K883" s="24" t="s">
        <v>22</v>
      </c>
      <c r="L883" s="24" t="s">
        <v>636</v>
      </c>
      <c r="M883" s="24" t="s">
        <v>47</v>
      </c>
      <c r="N883" s="75">
        <v>0.05</v>
      </c>
      <c r="O883" s="24">
        <v>399</v>
      </c>
      <c r="P883" s="24">
        <v>399</v>
      </c>
      <c r="Q883" s="59">
        <v>209.47499999999999</v>
      </c>
      <c r="R883" s="59">
        <v>209.47499999999999</v>
      </c>
      <c r="S883" s="24">
        <v>1</v>
      </c>
    </row>
    <row r="884" spans="1:19" s="22" customFormat="1" x14ac:dyDescent="0.25">
      <c r="A884" s="20"/>
      <c r="B884" s="25" t="s">
        <v>582</v>
      </c>
      <c r="C884" s="24" t="s">
        <v>68</v>
      </c>
      <c r="D884" s="24" t="s">
        <v>267</v>
      </c>
      <c r="E884" s="24" t="s">
        <v>323</v>
      </c>
      <c r="F884" s="21" t="str">
        <f t="shared" si="52"/>
        <v>SHIV NARESH/T-SHIRT</v>
      </c>
      <c r="G884" s="24" t="s">
        <v>86</v>
      </c>
      <c r="H884" s="24">
        <v>42</v>
      </c>
      <c r="I884" s="24" t="str">
        <f>C884&amp;"/"&amp;D884&amp;"/"&amp;F884&amp;"/"&amp;H884</f>
        <v>SHIV NARESH/APPAREL/SHIV NARESH/T-SHIRT/42</v>
      </c>
      <c r="J884" s="24">
        <v>61091000</v>
      </c>
      <c r="K884" s="24" t="s">
        <v>22</v>
      </c>
      <c r="L884" s="24" t="s">
        <v>636</v>
      </c>
      <c r="M884" s="24" t="s">
        <v>47</v>
      </c>
      <c r="N884" s="75">
        <v>0.05</v>
      </c>
      <c r="O884" s="24">
        <v>399</v>
      </c>
      <c r="P884" s="24">
        <v>399</v>
      </c>
      <c r="Q884" s="59">
        <v>209.47499999999999</v>
      </c>
      <c r="R884" s="59">
        <v>209.47499999999999</v>
      </c>
      <c r="S884" s="24">
        <v>2</v>
      </c>
    </row>
    <row r="885" spans="1:19" s="22" customFormat="1" x14ac:dyDescent="0.25">
      <c r="A885" s="20"/>
      <c r="B885" s="25" t="s">
        <v>583</v>
      </c>
      <c r="C885" s="24" t="s">
        <v>68</v>
      </c>
      <c r="D885" s="24" t="s">
        <v>267</v>
      </c>
      <c r="E885" s="24" t="s">
        <v>323</v>
      </c>
      <c r="F885" s="21" t="str">
        <f t="shared" si="52"/>
        <v>SHIV NARESH/T-SHIRT</v>
      </c>
      <c r="G885" s="24" t="s">
        <v>86</v>
      </c>
      <c r="H885" s="24">
        <v>44</v>
      </c>
      <c r="I885" s="24" t="str">
        <f>C885&amp;"/"&amp;D885&amp;"/"&amp;F885&amp;"/"&amp;H885</f>
        <v>SHIV NARESH/APPAREL/SHIV NARESH/T-SHIRT/44</v>
      </c>
      <c r="J885" s="24">
        <v>61091000</v>
      </c>
      <c r="K885" s="24" t="s">
        <v>22</v>
      </c>
      <c r="L885" s="24" t="s">
        <v>636</v>
      </c>
      <c r="M885" s="24" t="s">
        <v>47</v>
      </c>
      <c r="N885" s="75">
        <v>0.05</v>
      </c>
      <c r="O885" s="24">
        <v>399</v>
      </c>
      <c r="P885" s="24">
        <v>399</v>
      </c>
      <c r="Q885" s="59">
        <v>209.47499999999999</v>
      </c>
      <c r="R885" s="59">
        <v>209.47499999999999</v>
      </c>
      <c r="S885" s="24">
        <v>1</v>
      </c>
    </row>
    <row r="886" spans="1:19" s="22" customFormat="1" x14ac:dyDescent="0.25">
      <c r="A886" s="20"/>
      <c r="B886" s="25" t="s">
        <v>584</v>
      </c>
      <c r="C886" s="24" t="s">
        <v>68</v>
      </c>
      <c r="D886" s="24" t="s">
        <v>267</v>
      </c>
      <c r="E886" s="24" t="s">
        <v>323</v>
      </c>
      <c r="F886" s="21" t="str">
        <f t="shared" si="52"/>
        <v>SHIV NARESH/T-SHIRT</v>
      </c>
      <c r="G886" s="24" t="s">
        <v>325</v>
      </c>
      <c r="H886" s="24">
        <v>38</v>
      </c>
      <c r="I886" s="24" t="str">
        <f>C886&amp;"/"&amp;D886&amp;"/"&amp;F886&amp;"/"&amp;H886</f>
        <v>SHIV NARESH/APPAREL/SHIV NARESH/T-SHIRT/38</v>
      </c>
      <c r="J886" s="24">
        <v>61091000</v>
      </c>
      <c r="K886" s="24" t="s">
        <v>22</v>
      </c>
      <c r="L886" s="24" t="s">
        <v>636</v>
      </c>
      <c r="M886" s="24" t="s">
        <v>47</v>
      </c>
      <c r="N886" s="75">
        <v>0.05</v>
      </c>
      <c r="O886" s="24">
        <v>399</v>
      </c>
      <c r="P886" s="24">
        <v>399</v>
      </c>
      <c r="Q886" s="59">
        <v>209.47499999999999</v>
      </c>
      <c r="R886" s="59">
        <v>209.47499999999999</v>
      </c>
      <c r="S886" s="24">
        <v>2</v>
      </c>
    </row>
    <row r="887" spans="1:19" s="22" customFormat="1" x14ac:dyDescent="0.25">
      <c r="A887" s="20"/>
      <c r="B887" s="25" t="s">
        <v>585</v>
      </c>
      <c r="C887" s="24" t="s">
        <v>68</v>
      </c>
      <c r="D887" s="24" t="s">
        <v>267</v>
      </c>
      <c r="E887" s="24" t="s">
        <v>323</v>
      </c>
      <c r="F887" s="21" t="str">
        <f t="shared" si="52"/>
        <v>SHIV NARESH/T-SHIRT</v>
      </c>
      <c r="G887" s="24" t="s">
        <v>325</v>
      </c>
      <c r="H887" s="24">
        <v>40</v>
      </c>
      <c r="I887" s="24" t="str">
        <f>C887&amp;"/"&amp;D887&amp;"/"&amp;F887&amp;"/"&amp;H887</f>
        <v>SHIV NARESH/APPAREL/SHIV NARESH/T-SHIRT/40</v>
      </c>
      <c r="J887" s="24">
        <v>61091000</v>
      </c>
      <c r="K887" s="24" t="s">
        <v>22</v>
      </c>
      <c r="L887" s="24" t="s">
        <v>636</v>
      </c>
      <c r="M887" s="24" t="s">
        <v>47</v>
      </c>
      <c r="N887" s="75">
        <v>0.05</v>
      </c>
      <c r="O887" s="24">
        <v>399</v>
      </c>
      <c r="P887" s="24">
        <v>399</v>
      </c>
      <c r="Q887" s="59">
        <v>209.47499999999999</v>
      </c>
      <c r="R887" s="59">
        <v>209.47499999999999</v>
      </c>
      <c r="S887" s="24">
        <v>1</v>
      </c>
    </row>
    <row r="888" spans="1:19" s="22" customFormat="1" x14ac:dyDescent="0.25">
      <c r="A888" s="20"/>
      <c r="B888" s="25" t="s">
        <v>586</v>
      </c>
      <c r="C888" s="24" t="s">
        <v>68</v>
      </c>
      <c r="D888" s="24" t="s">
        <v>267</v>
      </c>
      <c r="E888" s="24" t="s">
        <v>323</v>
      </c>
      <c r="F888" s="21" t="str">
        <f t="shared" si="52"/>
        <v>SHIV NARESH/T-SHIRT</v>
      </c>
      <c r="G888" s="24" t="s">
        <v>325</v>
      </c>
      <c r="H888" s="24">
        <v>42</v>
      </c>
      <c r="I888" s="24" t="str">
        <f>C888&amp;"/"&amp;D888&amp;"/"&amp;F888&amp;"/"&amp;H888</f>
        <v>SHIV NARESH/APPAREL/SHIV NARESH/T-SHIRT/42</v>
      </c>
      <c r="J888" s="24">
        <v>61091000</v>
      </c>
      <c r="K888" s="24" t="s">
        <v>22</v>
      </c>
      <c r="L888" s="24" t="s">
        <v>636</v>
      </c>
      <c r="M888" s="24" t="s">
        <v>47</v>
      </c>
      <c r="N888" s="75">
        <v>0.05</v>
      </c>
      <c r="O888" s="24">
        <v>399</v>
      </c>
      <c r="P888" s="24">
        <v>399</v>
      </c>
      <c r="Q888" s="59">
        <v>209.47499999999999</v>
      </c>
      <c r="R888" s="59">
        <v>209.47499999999999</v>
      </c>
      <c r="S888" s="24">
        <v>1</v>
      </c>
    </row>
    <row r="889" spans="1:19" s="22" customFormat="1" x14ac:dyDescent="0.25">
      <c r="A889" s="20"/>
      <c r="B889" s="25" t="s">
        <v>587</v>
      </c>
      <c r="C889" s="24" t="s">
        <v>68</v>
      </c>
      <c r="D889" s="24" t="s">
        <v>267</v>
      </c>
      <c r="E889" s="24" t="s">
        <v>323</v>
      </c>
      <c r="F889" s="21" t="str">
        <f t="shared" si="52"/>
        <v>SHIV NARESH/T-SHIRT</v>
      </c>
      <c r="G889" s="24" t="s">
        <v>325</v>
      </c>
      <c r="H889" s="24">
        <v>44</v>
      </c>
      <c r="I889" s="24" t="str">
        <f>C889&amp;"/"&amp;D889&amp;"/"&amp;F889&amp;"/"&amp;H889</f>
        <v>SHIV NARESH/APPAREL/SHIV NARESH/T-SHIRT/44</v>
      </c>
      <c r="J889" s="24">
        <v>61091000</v>
      </c>
      <c r="K889" s="24" t="s">
        <v>22</v>
      </c>
      <c r="L889" s="24" t="s">
        <v>636</v>
      </c>
      <c r="M889" s="24" t="s">
        <v>47</v>
      </c>
      <c r="N889" s="75">
        <v>0.05</v>
      </c>
      <c r="O889" s="24">
        <v>399</v>
      </c>
      <c r="P889" s="24">
        <v>399</v>
      </c>
      <c r="Q889" s="59">
        <v>209.47499999999999</v>
      </c>
      <c r="R889" s="59">
        <v>209.47499999999999</v>
      </c>
      <c r="S889" s="24">
        <v>1</v>
      </c>
    </row>
    <row r="890" spans="1:19" s="22" customFormat="1" x14ac:dyDescent="0.25">
      <c r="A890" s="20"/>
      <c r="B890" s="25" t="s">
        <v>589</v>
      </c>
      <c r="C890" s="24" t="s">
        <v>68</v>
      </c>
      <c r="D890" s="24" t="s">
        <v>267</v>
      </c>
      <c r="E890" s="24" t="s">
        <v>323</v>
      </c>
      <c r="F890" s="21" t="str">
        <f t="shared" si="52"/>
        <v>SHIV NARESH/T-SHIRT</v>
      </c>
      <c r="G890" s="24" t="s">
        <v>596</v>
      </c>
      <c r="H890" s="24">
        <v>38</v>
      </c>
      <c r="I890" s="24" t="str">
        <f>C890&amp;"/"&amp;D890&amp;"/"&amp;F890&amp;"/"&amp;H890</f>
        <v>SHIV NARESH/APPAREL/SHIV NARESH/T-SHIRT/38</v>
      </c>
      <c r="J890" s="24">
        <v>61091000</v>
      </c>
      <c r="K890" s="24" t="s">
        <v>22</v>
      </c>
      <c r="L890" s="24" t="s">
        <v>636</v>
      </c>
      <c r="M890" s="24" t="s">
        <v>47</v>
      </c>
      <c r="N890" s="75">
        <v>0.05</v>
      </c>
      <c r="O890" s="24">
        <v>399</v>
      </c>
      <c r="P890" s="24">
        <v>399</v>
      </c>
      <c r="Q890" s="59">
        <v>209.47499999999999</v>
      </c>
      <c r="R890" s="59">
        <v>209.47499999999999</v>
      </c>
      <c r="S890" s="24">
        <v>2</v>
      </c>
    </row>
    <row r="891" spans="1:19" s="22" customFormat="1" x14ac:dyDescent="0.25">
      <c r="A891" s="20"/>
      <c r="B891" s="25" t="s">
        <v>590</v>
      </c>
      <c r="C891" s="24" t="s">
        <v>68</v>
      </c>
      <c r="D891" s="24" t="s">
        <v>267</v>
      </c>
      <c r="E891" s="24" t="s">
        <v>323</v>
      </c>
      <c r="F891" s="21" t="str">
        <f t="shared" si="52"/>
        <v>SHIV NARESH/T-SHIRT</v>
      </c>
      <c r="G891" s="24" t="s">
        <v>596</v>
      </c>
      <c r="H891" s="24">
        <v>40</v>
      </c>
      <c r="I891" s="24" t="str">
        <f>C891&amp;"/"&amp;D891&amp;"/"&amp;F891&amp;"/"&amp;H891</f>
        <v>SHIV NARESH/APPAREL/SHIV NARESH/T-SHIRT/40</v>
      </c>
      <c r="J891" s="24">
        <v>61091000</v>
      </c>
      <c r="K891" s="24" t="s">
        <v>22</v>
      </c>
      <c r="L891" s="24" t="s">
        <v>636</v>
      </c>
      <c r="M891" s="24" t="s">
        <v>47</v>
      </c>
      <c r="N891" s="75">
        <v>0.05</v>
      </c>
      <c r="O891" s="24">
        <v>399</v>
      </c>
      <c r="P891" s="24">
        <v>399</v>
      </c>
      <c r="Q891" s="59">
        <v>209.47499999999999</v>
      </c>
      <c r="R891" s="59">
        <v>209.47499999999999</v>
      </c>
      <c r="S891" s="24">
        <v>1</v>
      </c>
    </row>
    <row r="892" spans="1:19" s="22" customFormat="1" x14ac:dyDescent="0.25">
      <c r="A892" s="20"/>
      <c r="B892" s="25" t="s">
        <v>591</v>
      </c>
      <c r="C892" s="24" t="s">
        <v>68</v>
      </c>
      <c r="D892" s="24" t="s">
        <v>267</v>
      </c>
      <c r="E892" s="24" t="s">
        <v>323</v>
      </c>
      <c r="F892" s="21" t="str">
        <f t="shared" si="52"/>
        <v>SHIV NARESH/T-SHIRT</v>
      </c>
      <c r="G892" s="24" t="s">
        <v>596</v>
      </c>
      <c r="H892" s="24">
        <v>42</v>
      </c>
      <c r="I892" s="24" t="str">
        <f>C892&amp;"/"&amp;D892&amp;"/"&amp;F892&amp;"/"&amp;H892</f>
        <v>SHIV NARESH/APPAREL/SHIV NARESH/T-SHIRT/42</v>
      </c>
      <c r="J892" s="24">
        <v>61091000</v>
      </c>
      <c r="K892" s="24" t="s">
        <v>22</v>
      </c>
      <c r="L892" s="24" t="s">
        <v>636</v>
      </c>
      <c r="M892" s="24" t="s">
        <v>47</v>
      </c>
      <c r="N892" s="75">
        <v>0.05</v>
      </c>
      <c r="O892" s="24">
        <v>399</v>
      </c>
      <c r="P892" s="24">
        <v>399</v>
      </c>
      <c r="Q892" s="59">
        <v>209.47499999999999</v>
      </c>
      <c r="R892" s="59">
        <v>209.47499999999999</v>
      </c>
      <c r="S892" s="24">
        <v>1</v>
      </c>
    </row>
    <row r="893" spans="1:19" s="22" customFormat="1" x14ac:dyDescent="0.25">
      <c r="A893" s="20"/>
      <c r="B893" s="25" t="s">
        <v>592</v>
      </c>
      <c r="C893" s="24" t="s">
        <v>68</v>
      </c>
      <c r="D893" s="24" t="s">
        <v>267</v>
      </c>
      <c r="E893" s="24" t="s">
        <v>323</v>
      </c>
      <c r="F893" s="21" t="str">
        <f t="shared" si="52"/>
        <v>SHIV NARESH/T-SHIRT</v>
      </c>
      <c r="G893" s="24" t="s">
        <v>597</v>
      </c>
      <c r="H893" s="24">
        <v>38</v>
      </c>
      <c r="I893" s="24" t="str">
        <f>C893&amp;"/"&amp;D893&amp;"/"&amp;F893&amp;"/"&amp;H893</f>
        <v>SHIV NARESH/APPAREL/SHIV NARESH/T-SHIRT/38</v>
      </c>
      <c r="J893" s="24">
        <v>61091000</v>
      </c>
      <c r="K893" s="24" t="s">
        <v>22</v>
      </c>
      <c r="L893" s="24" t="s">
        <v>636</v>
      </c>
      <c r="M893" s="24" t="s">
        <v>47</v>
      </c>
      <c r="N893" s="75">
        <v>0.05</v>
      </c>
      <c r="O893" s="24">
        <v>399</v>
      </c>
      <c r="P893" s="24">
        <v>399</v>
      </c>
      <c r="Q893" s="59">
        <v>209.47499999999999</v>
      </c>
      <c r="R893" s="59">
        <v>209.47499999999999</v>
      </c>
      <c r="S893" s="24">
        <v>2</v>
      </c>
    </row>
    <row r="894" spans="1:19" s="22" customFormat="1" x14ac:dyDescent="0.25">
      <c r="A894" s="20"/>
      <c r="B894" s="25" t="s">
        <v>593</v>
      </c>
      <c r="C894" s="24" t="s">
        <v>68</v>
      </c>
      <c r="D894" s="24" t="s">
        <v>267</v>
      </c>
      <c r="E894" s="24" t="s">
        <v>323</v>
      </c>
      <c r="F894" s="21" t="str">
        <f t="shared" si="52"/>
        <v>SHIV NARESH/T-SHIRT</v>
      </c>
      <c r="G894" s="24" t="s">
        <v>597</v>
      </c>
      <c r="H894" s="24">
        <v>40</v>
      </c>
      <c r="I894" s="24" t="str">
        <f>C894&amp;"/"&amp;D894&amp;"/"&amp;F894&amp;"/"&amp;H894</f>
        <v>SHIV NARESH/APPAREL/SHIV NARESH/T-SHIRT/40</v>
      </c>
      <c r="J894" s="24">
        <v>61091000</v>
      </c>
      <c r="K894" s="24" t="s">
        <v>22</v>
      </c>
      <c r="L894" s="24" t="s">
        <v>636</v>
      </c>
      <c r="M894" s="24" t="s">
        <v>47</v>
      </c>
      <c r="N894" s="75">
        <v>0.05</v>
      </c>
      <c r="O894" s="24">
        <v>399</v>
      </c>
      <c r="P894" s="24">
        <v>399</v>
      </c>
      <c r="Q894" s="59">
        <v>209.47499999999999</v>
      </c>
      <c r="R894" s="59">
        <v>209.47499999999999</v>
      </c>
      <c r="S894" s="24">
        <v>1</v>
      </c>
    </row>
    <row r="895" spans="1:19" s="22" customFormat="1" x14ac:dyDescent="0.25">
      <c r="A895" s="20"/>
      <c r="B895" s="25" t="s">
        <v>594</v>
      </c>
      <c r="C895" s="24" t="s">
        <v>68</v>
      </c>
      <c r="D895" s="24" t="s">
        <v>267</v>
      </c>
      <c r="E895" s="24" t="s">
        <v>323</v>
      </c>
      <c r="F895" s="21" t="str">
        <f t="shared" si="52"/>
        <v>SHIV NARESH/T-SHIRT</v>
      </c>
      <c r="G895" s="24" t="s">
        <v>597</v>
      </c>
      <c r="H895" s="24">
        <v>42</v>
      </c>
      <c r="I895" s="24" t="str">
        <f>C895&amp;"/"&amp;D895&amp;"/"&amp;F895&amp;"/"&amp;H895</f>
        <v>SHIV NARESH/APPAREL/SHIV NARESH/T-SHIRT/42</v>
      </c>
      <c r="J895" s="24">
        <v>61091000</v>
      </c>
      <c r="K895" s="24" t="s">
        <v>22</v>
      </c>
      <c r="L895" s="24" t="s">
        <v>636</v>
      </c>
      <c r="M895" s="24" t="s">
        <v>47</v>
      </c>
      <c r="N895" s="75">
        <v>0.05</v>
      </c>
      <c r="O895" s="24">
        <v>399</v>
      </c>
      <c r="P895" s="24">
        <v>399</v>
      </c>
      <c r="Q895" s="59">
        <v>209.47499999999999</v>
      </c>
      <c r="R895" s="59">
        <v>209.47499999999999</v>
      </c>
      <c r="S895" s="24">
        <v>1</v>
      </c>
    </row>
    <row r="896" spans="1:19" s="22" customFormat="1" x14ac:dyDescent="0.25">
      <c r="A896" s="20"/>
      <c r="B896" s="25" t="s">
        <v>595</v>
      </c>
      <c r="C896" s="24" t="s">
        <v>68</v>
      </c>
      <c r="D896" s="24" t="s">
        <v>267</v>
      </c>
      <c r="E896" s="24" t="s">
        <v>323</v>
      </c>
      <c r="F896" s="21" t="str">
        <f t="shared" si="52"/>
        <v>SHIV NARESH/T-SHIRT</v>
      </c>
      <c r="G896" s="24" t="s">
        <v>597</v>
      </c>
      <c r="H896" s="24">
        <v>44</v>
      </c>
      <c r="I896" s="24" t="str">
        <f>C896&amp;"/"&amp;D896&amp;"/"&amp;F896&amp;"/"&amp;H896</f>
        <v>SHIV NARESH/APPAREL/SHIV NARESH/T-SHIRT/44</v>
      </c>
      <c r="J896" s="24">
        <v>61091000</v>
      </c>
      <c r="K896" s="24" t="s">
        <v>22</v>
      </c>
      <c r="L896" s="24" t="s">
        <v>636</v>
      </c>
      <c r="M896" s="24" t="s">
        <v>47</v>
      </c>
      <c r="N896" s="75">
        <v>0.05</v>
      </c>
      <c r="O896" s="24">
        <v>399</v>
      </c>
      <c r="P896" s="24">
        <v>399</v>
      </c>
      <c r="Q896" s="59">
        <v>209.47499999999999</v>
      </c>
      <c r="R896" s="59">
        <v>209.47499999999999</v>
      </c>
      <c r="S896" s="24">
        <v>1</v>
      </c>
    </row>
    <row r="897" spans="1:19" s="22" customFormat="1" x14ac:dyDescent="0.25">
      <c r="A897" s="20"/>
      <c r="B897" s="25" t="s">
        <v>598</v>
      </c>
      <c r="C897" s="24" t="s">
        <v>68</v>
      </c>
      <c r="D897" s="24" t="s">
        <v>267</v>
      </c>
      <c r="E897" s="24" t="s">
        <v>323</v>
      </c>
      <c r="F897" s="21" t="str">
        <f t="shared" si="52"/>
        <v>SHIV NARESH/T-SHIRT</v>
      </c>
      <c r="G897" s="24" t="s">
        <v>602</v>
      </c>
      <c r="H897" s="24">
        <v>38</v>
      </c>
      <c r="I897" s="24" t="str">
        <f>C897&amp;"/"&amp;D897&amp;"/"&amp;F897&amp;"/"&amp;H897</f>
        <v>SHIV NARESH/APPAREL/SHIV NARESH/T-SHIRT/38</v>
      </c>
      <c r="J897" s="24">
        <v>61091000</v>
      </c>
      <c r="K897" s="24" t="s">
        <v>22</v>
      </c>
      <c r="L897" s="24" t="s">
        <v>636</v>
      </c>
      <c r="M897" s="24" t="s">
        <v>47</v>
      </c>
      <c r="N897" s="75">
        <v>0.05</v>
      </c>
      <c r="O897" s="24">
        <v>549</v>
      </c>
      <c r="P897" s="24">
        <v>549</v>
      </c>
      <c r="Q897" s="59">
        <v>288.22500000000002</v>
      </c>
      <c r="R897" s="59">
        <v>288.22500000000002</v>
      </c>
      <c r="S897" s="24">
        <v>2</v>
      </c>
    </row>
    <row r="898" spans="1:19" s="22" customFormat="1" x14ac:dyDescent="0.25">
      <c r="A898" s="20"/>
      <c r="B898" s="25" t="s">
        <v>599</v>
      </c>
      <c r="C898" s="24" t="s">
        <v>68</v>
      </c>
      <c r="D898" s="24" t="s">
        <v>267</v>
      </c>
      <c r="E898" s="24" t="s">
        <v>323</v>
      </c>
      <c r="F898" s="21" t="str">
        <f t="shared" si="52"/>
        <v>SHIV NARESH/T-SHIRT</v>
      </c>
      <c r="G898" s="24" t="s">
        <v>602</v>
      </c>
      <c r="H898" s="24">
        <v>40</v>
      </c>
      <c r="I898" s="24" t="str">
        <f>C898&amp;"/"&amp;D898&amp;"/"&amp;F898&amp;"/"&amp;H898</f>
        <v>SHIV NARESH/APPAREL/SHIV NARESH/T-SHIRT/40</v>
      </c>
      <c r="J898" s="24">
        <v>61091000</v>
      </c>
      <c r="K898" s="24" t="s">
        <v>22</v>
      </c>
      <c r="L898" s="24" t="s">
        <v>636</v>
      </c>
      <c r="M898" s="24" t="s">
        <v>47</v>
      </c>
      <c r="N898" s="75">
        <v>0.05</v>
      </c>
      <c r="O898" s="24">
        <v>549</v>
      </c>
      <c r="P898" s="24">
        <v>549</v>
      </c>
      <c r="Q898" s="59">
        <v>288.22500000000002</v>
      </c>
      <c r="R898" s="59">
        <v>288.22500000000002</v>
      </c>
      <c r="S898" s="24">
        <v>2</v>
      </c>
    </row>
    <row r="899" spans="1:19" s="22" customFormat="1" x14ac:dyDescent="0.25">
      <c r="A899" s="20"/>
      <c r="B899" s="25" t="s">
        <v>600</v>
      </c>
      <c r="C899" s="24" t="s">
        <v>68</v>
      </c>
      <c r="D899" s="24" t="s">
        <v>267</v>
      </c>
      <c r="E899" s="24" t="s">
        <v>323</v>
      </c>
      <c r="F899" s="21" t="str">
        <f t="shared" si="52"/>
        <v>SHIV NARESH/T-SHIRT</v>
      </c>
      <c r="G899" s="24" t="s">
        <v>602</v>
      </c>
      <c r="H899" s="24">
        <v>42</v>
      </c>
      <c r="I899" s="24" t="str">
        <f>C899&amp;"/"&amp;D899&amp;"/"&amp;F899&amp;"/"&amp;H899</f>
        <v>SHIV NARESH/APPAREL/SHIV NARESH/T-SHIRT/42</v>
      </c>
      <c r="J899" s="24">
        <v>61091000</v>
      </c>
      <c r="K899" s="24" t="s">
        <v>22</v>
      </c>
      <c r="L899" s="24" t="s">
        <v>636</v>
      </c>
      <c r="M899" s="24" t="s">
        <v>47</v>
      </c>
      <c r="N899" s="75">
        <v>0.05</v>
      </c>
      <c r="O899" s="24">
        <v>549</v>
      </c>
      <c r="P899" s="24">
        <v>549</v>
      </c>
      <c r="Q899" s="59">
        <v>288.22500000000002</v>
      </c>
      <c r="R899" s="59">
        <v>288.22500000000002</v>
      </c>
      <c r="S899" s="24">
        <v>1</v>
      </c>
    </row>
    <row r="900" spans="1:19" s="22" customFormat="1" x14ac:dyDescent="0.25">
      <c r="A900" s="20"/>
      <c r="B900" s="25" t="s">
        <v>601</v>
      </c>
      <c r="C900" s="24" t="s">
        <v>68</v>
      </c>
      <c r="D900" s="24" t="s">
        <v>267</v>
      </c>
      <c r="E900" s="24" t="s">
        <v>323</v>
      </c>
      <c r="F900" s="21" t="str">
        <f t="shared" si="52"/>
        <v>SHIV NARESH/T-SHIRT</v>
      </c>
      <c r="G900" s="24" t="s">
        <v>602</v>
      </c>
      <c r="H900" s="24">
        <v>44</v>
      </c>
      <c r="I900" s="24" t="str">
        <f>C900&amp;"/"&amp;D900&amp;"/"&amp;F900&amp;"/"&amp;H900</f>
        <v>SHIV NARESH/APPAREL/SHIV NARESH/T-SHIRT/44</v>
      </c>
      <c r="J900" s="24">
        <v>61091000</v>
      </c>
      <c r="K900" s="24" t="s">
        <v>22</v>
      </c>
      <c r="L900" s="24" t="s">
        <v>636</v>
      </c>
      <c r="M900" s="24" t="s">
        <v>47</v>
      </c>
      <c r="N900" s="75">
        <v>0.05</v>
      </c>
      <c r="O900" s="24">
        <v>549</v>
      </c>
      <c r="P900" s="24">
        <v>549</v>
      </c>
      <c r="Q900" s="59">
        <v>288.22500000000002</v>
      </c>
      <c r="R900" s="59">
        <v>288.22500000000002</v>
      </c>
      <c r="S900" s="24">
        <v>1</v>
      </c>
    </row>
    <row r="901" spans="1:19" s="22" customFormat="1" x14ac:dyDescent="0.25">
      <c r="A901" s="20"/>
      <c r="B901" s="25" t="s">
        <v>603</v>
      </c>
      <c r="C901" s="24" t="s">
        <v>68</v>
      </c>
      <c r="D901" s="24" t="s">
        <v>267</v>
      </c>
      <c r="E901" s="24" t="s">
        <v>323</v>
      </c>
      <c r="F901" s="21" t="str">
        <f t="shared" si="52"/>
        <v>SHIV NARESH/T-SHIRT</v>
      </c>
      <c r="G901" s="24" t="s">
        <v>596</v>
      </c>
      <c r="H901" s="24">
        <v>38</v>
      </c>
      <c r="I901" s="24" t="str">
        <f>C901&amp;"/"&amp;D901&amp;"/"&amp;F901&amp;"/"&amp;H901</f>
        <v>SHIV NARESH/APPAREL/SHIV NARESH/T-SHIRT/38</v>
      </c>
      <c r="J901" s="24">
        <v>61091000</v>
      </c>
      <c r="K901" s="24" t="s">
        <v>22</v>
      </c>
      <c r="L901" s="24" t="s">
        <v>636</v>
      </c>
      <c r="M901" s="24" t="s">
        <v>47</v>
      </c>
      <c r="N901" s="75">
        <v>0.05</v>
      </c>
      <c r="O901" s="24">
        <v>549</v>
      </c>
      <c r="P901" s="24">
        <v>549</v>
      </c>
      <c r="Q901" s="59">
        <v>288.22500000000002</v>
      </c>
      <c r="R901" s="59">
        <v>288.22500000000002</v>
      </c>
      <c r="S901" s="24">
        <v>2</v>
      </c>
    </row>
    <row r="902" spans="1:19" s="22" customFormat="1" x14ac:dyDescent="0.25">
      <c r="A902" s="20"/>
      <c r="B902" s="25" t="s">
        <v>604</v>
      </c>
      <c r="C902" s="24" t="s">
        <v>68</v>
      </c>
      <c r="D902" s="24" t="s">
        <v>267</v>
      </c>
      <c r="E902" s="24" t="s">
        <v>323</v>
      </c>
      <c r="F902" s="21" t="str">
        <f t="shared" si="52"/>
        <v>SHIV NARESH/T-SHIRT</v>
      </c>
      <c r="G902" s="24" t="s">
        <v>596</v>
      </c>
      <c r="H902" s="24">
        <v>40</v>
      </c>
      <c r="I902" s="24" t="str">
        <f>C902&amp;"/"&amp;D902&amp;"/"&amp;F902&amp;"/"&amp;H902</f>
        <v>SHIV NARESH/APPAREL/SHIV NARESH/T-SHIRT/40</v>
      </c>
      <c r="J902" s="24">
        <v>61091000</v>
      </c>
      <c r="K902" s="24" t="s">
        <v>22</v>
      </c>
      <c r="L902" s="24" t="s">
        <v>636</v>
      </c>
      <c r="M902" s="24" t="s">
        <v>47</v>
      </c>
      <c r="N902" s="75">
        <v>0.05</v>
      </c>
      <c r="O902" s="24">
        <v>549</v>
      </c>
      <c r="P902" s="24">
        <v>549</v>
      </c>
      <c r="Q902" s="59">
        <v>288.22500000000002</v>
      </c>
      <c r="R902" s="59">
        <v>288.22500000000002</v>
      </c>
      <c r="S902" s="24">
        <v>2</v>
      </c>
    </row>
    <row r="903" spans="1:19" s="22" customFormat="1" x14ac:dyDescent="0.25">
      <c r="A903" s="20"/>
      <c r="B903" s="25" t="s">
        <v>605</v>
      </c>
      <c r="C903" s="24" t="s">
        <v>68</v>
      </c>
      <c r="D903" s="24" t="s">
        <v>267</v>
      </c>
      <c r="E903" s="24" t="s">
        <v>323</v>
      </c>
      <c r="F903" s="21" t="str">
        <f t="shared" si="52"/>
        <v>SHIV NARESH/T-SHIRT</v>
      </c>
      <c r="G903" s="24" t="s">
        <v>596</v>
      </c>
      <c r="H903" s="24">
        <v>42</v>
      </c>
      <c r="I903" s="24" t="str">
        <f>C903&amp;"/"&amp;D903&amp;"/"&amp;F903&amp;"/"&amp;H903</f>
        <v>SHIV NARESH/APPAREL/SHIV NARESH/T-SHIRT/42</v>
      </c>
      <c r="J903" s="24">
        <v>61091000</v>
      </c>
      <c r="K903" s="24" t="s">
        <v>22</v>
      </c>
      <c r="L903" s="24" t="s">
        <v>636</v>
      </c>
      <c r="M903" s="24" t="s">
        <v>47</v>
      </c>
      <c r="N903" s="75">
        <v>0.05</v>
      </c>
      <c r="O903" s="24">
        <v>549</v>
      </c>
      <c r="P903" s="24">
        <v>549</v>
      </c>
      <c r="Q903" s="59">
        <v>288.22500000000002</v>
      </c>
      <c r="R903" s="59">
        <v>288.22500000000002</v>
      </c>
      <c r="S903" s="24">
        <v>1</v>
      </c>
    </row>
    <row r="904" spans="1:19" s="22" customFormat="1" x14ac:dyDescent="0.25">
      <c r="A904" s="20"/>
      <c r="B904" s="25" t="s">
        <v>606</v>
      </c>
      <c r="C904" s="24" t="s">
        <v>68</v>
      </c>
      <c r="D904" s="24" t="s">
        <v>267</v>
      </c>
      <c r="E904" s="24" t="s">
        <v>323</v>
      </c>
      <c r="F904" s="21" t="str">
        <f t="shared" si="52"/>
        <v>SHIV NARESH/T-SHIRT</v>
      </c>
      <c r="G904" s="24" t="s">
        <v>622</v>
      </c>
      <c r="H904" s="24">
        <v>38</v>
      </c>
      <c r="I904" s="24" t="str">
        <f>C904&amp;"/"&amp;D904&amp;"/"&amp;F904&amp;"/"&amp;H904</f>
        <v>SHIV NARESH/APPAREL/SHIV NARESH/T-SHIRT/38</v>
      </c>
      <c r="J904" s="24">
        <v>61091000</v>
      </c>
      <c r="K904" s="24" t="s">
        <v>22</v>
      </c>
      <c r="L904" s="24" t="s">
        <v>636</v>
      </c>
      <c r="M904" s="24" t="s">
        <v>47</v>
      </c>
      <c r="N904" s="75">
        <v>0.05</v>
      </c>
      <c r="O904" s="24">
        <v>549</v>
      </c>
      <c r="P904" s="24">
        <v>549</v>
      </c>
      <c r="Q904" s="59">
        <v>288.22500000000002</v>
      </c>
      <c r="R904" s="59">
        <v>288.22500000000002</v>
      </c>
      <c r="S904" s="24">
        <v>2</v>
      </c>
    </row>
    <row r="905" spans="1:19" s="22" customFormat="1" x14ac:dyDescent="0.25">
      <c r="A905" s="20"/>
      <c r="B905" s="25" t="s">
        <v>607</v>
      </c>
      <c r="C905" s="24" t="s">
        <v>68</v>
      </c>
      <c r="D905" s="24" t="s">
        <v>267</v>
      </c>
      <c r="E905" s="24" t="s">
        <v>323</v>
      </c>
      <c r="F905" s="21" t="str">
        <f t="shared" si="52"/>
        <v>SHIV NARESH/T-SHIRT</v>
      </c>
      <c r="G905" s="24" t="s">
        <v>622</v>
      </c>
      <c r="H905" s="24">
        <v>40</v>
      </c>
      <c r="I905" s="24" t="str">
        <f>C905&amp;"/"&amp;D905&amp;"/"&amp;F905&amp;"/"&amp;H905</f>
        <v>SHIV NARESH/APPAREL/SHIV NARESH/T-SHIRT/40</v>
      </c>
      <c r="J905" s="24">
        <v>61091000</v>
      </c>
      <c r="K905" s="24" t="s">
        <v>22</v>
      </c>
      <c r="L905" s="24" t="s">
        <v>636</v>
      </c>
      <c r="M905" s="24" t="s">
        <v>47</v>
      </c>
      <c r="N905" s="75">
        <v>0.05</v>
      </c>
      <c r="O905" s="24">
        <v>549</v>
      </c>
      <c r="P905" s="24">
        <v>549</v>
      </c>
      <c r="Q905" s="59">
        <v>288.22500000000002</v>
      </c>
      <c r="R905" s="59">
        <v>288.22500000000002</v>
      </c>
      <c r="S905" s="24">
        <v>2</v>
      </c>
    </row>
    <row r="906" spans="1:19" s="22" customFormat="1" x14ac:dyDescent="0.25">
      <c r="A906" s="20"/>
      <c r="B906" s="25" t="s">
        <v>608</v>
      </c>
      <c r="C906" s="24" t="s">
        <v>68</v>
      </c>
      <c r="D906" s="24" t="s">
        <v>267</v>
      </c>
      <c r="E906" s="24" t="s">
        <v>323</v>
      </c>
      <c r="F906" s="21" t="str">
        <f t="shared" si="52"/>
        <v>SHIV NARESH/T-SHIRT</v>
      </c>
      <c r="G906" s="24" t="s">
        <v>622</v>
      </c>
      <c r="H906" s="24">
        <v>42</v>
      </c>
      <c r="I906" s="24" t="str">
        <f>C906&amp;"/"&amp;D906&amp;"/"&amp;F906&amp;"/"&amp;H906</f>
        <v>SHIV NARESH/APPAREL/SHIV NARESH/T-SHIRT/42</v>
      </c>
      <c r="J906" s="24">
        <v>61091000</v>
      </c>
      <c r="K906" s="24" t="s">
        <v>22</v>
      </c>
      <c r="L906" s="24" t="s">
        <v>636</v>
      </c>
      <c r="M906" s="24" t="s">
        <v>47</v>
      </c>
      <c r="N906" s="75">
        <v>0.05</v>
      </c>
      <c r="O906" s="24">
        <v>549</v>
      </c>
      <c r="P906" s="24">
        <v>549</v>
      </c>
      <c r="Q906" s="59">
        <v>288.22500000000002</v>
      </c>
      <c r="R906" s="59">
        <v>288.22500000000002</v>
      </c>
      <c r="S906" s="24">
        <v>1</v>
      </c>
    </row>
    <row r="907" spans="1:19" s="22" customFormat="1" x14ac:dyDescent="0.25">
      <c r="A907" s="20"/>
      <c r="B907" s="25" t="s">
        <v>609</v>
      </c>
      <c r="C907" s="24" t="s">
        <v>68</v>
      </c>
      <c r="D907" s="24" t="s">
        <v>267</v>
      </c>
      <c r="E907" s="24" t="s">
        <v>323</v>
      </c>
      <c r="F907" s="21" t="str">
        <f t="shared" si="52"/>
        <v>SHIV NARESH/T-SHIRT</v>
      </c>
      <c r="G907" s="24" t="s">
        <v>623</v>
      </c>
      <c r="H907" s="24">
        <v>38</v>
      </c>
      <c r="I907" s="24" t="str">
        <f>C907&amp;"/"&amp;D907&amp;"/"&amp;F907&amp;"/"&amp;H907</f>
        <v>SHIV NARESH/APPAREL/SHIV NARESH/T-SHIRT/38</v>
      </c>
      <c r="J907" s="24">
        <v>61091000</v>
      </c>
      <c r="K907" s="24" t="s">
        <v>22</v>
      </c>
      <c r="L907" s="24" t="s">
        <v>636</v>
      </c>
      <c r="M907" s="24" t="s">
        <v>47</v>
      </c>
      <c r="N907" s="75">
        <v>0.05</v>
      </c>
      <c r="O907" s="24">
        <v>549</v>
      </c>
      <c r="P907" s="24">
        <v>549</v>
      </c>
      <c r="Q907" s="59">
        <v>288.22500000000002</v>
      </c>
      <c r="R907" s="59">
        <v>288.22500000000002</v>
      </c>
      <c r="S907" s="24">
        <v>2</v>
      </c>
    </row>
    <row r="908" spans="1:19" s="22" customFormat="1" x14ac:dyDescent="0.25">
      <c r="A908" s="20"/>
      <c r="B908" s="25" t="s">
        <v>610</v>
      </c>
      <c r="C908" s="24" t="s">
        <v>68</v>
      </c>
      <c r="D908" s="24" t="s">
        <v>267</v>
      </c>
      <c r="E908" s="24" t="s">
        <v>323</v>
      </c>
      <c r="F908" s="21" t="str">
        <f t="shared" si="52"/>
        <v>SHIV NARESH/T-SHIRT</v>
      </c>
      <c r="G908" s="24" t="s">
        <v>623</v>
      </c>
      <c r="H908" s="24">
        <v>40</v>
      </c>
      <c r="I908" s="24" t="str">
        <f>C908&amp;"/"&amp;D908&amp;"/"&amp;F908&amp;"/"&amp;H908</f>
        <v>SHIV NARESH/APPAREL/SHIV NARESH/T-SHIRT/40</v>
      </c>
      <c r="J908" s="24">
        <v>61091000</v>
      </c>
      <c r="K908" s="24" t="s">
        <v>22</v>
      </c>
      <c r="L908" s="24" t="s">
        <v>636</v>
      </c>
      <c r="M908" s="24" t="s">
        <v>47</v>
      </c>
      <c r="N908" s="75">
        <v>0.05</v>
      </c>
      <c r="O908" s="24">
        <v>549</v>
      </c>
      <c r="P908" s="24">
        <v>549</v>
      </c>
      <c r="Q908" s="59">
        <v>288.22500000000002</v>
      </c>
      <c r="R908" s="59">
        <v>288.22500000000002</v>
      </c>
      <c r="S908" s="24">
        <v>2</v>
      </c>
    </row>
    <row r="909" spans="1:19" s="22" customFormat="1" x14ac:dyDescent="0.25">
      <c r="A909" s="20"/>
      <c r="B909" s="25" t="s">
        <v>611</v>
      </c>
      <c r="C909" s="24" t="s">
        <v>68</v>
      </c>
      <c r="D909" s="24" t="s">
        <v>267</v>
      </c>
      <c r="E909" s="24" t="s">
        <v>323</v>
      </c>
      <c r="F909" s="21" t="str">
        <f t="shared" si="52"/>
        <v>SHIV NARESH/T-SHIRT</v>
      </c>
      <c r="G909" s="24" t="s">
        <v>623</v>
      </c>
      <c r="H909" s="24">
        <v>42</v>
      </c>
      <c r="I909" s="24" t="str">
        <f>C909&amp;"/"&amp;D909&amp;"/"&amp;F909&amp;"/"&amp;H909</f>
        <v>SHIV NARESH/APPAREL/SHIV NARESH/T-SHIRT/42</v>
      </c>
      <c r="J909" s="24">
        <v>61091000</v>
      </c>
      <c r="K909" s="24" t="s">
        <v>22</v>
      </c>
      <c r="L909" s="24" t="s">
        <v>636</v>
      </c>
      <c r="M909" s="24" t="s">
        <v>47</v>
      </c>
      <c r="N909" s="75">
        <v>0.05</v>
      </c>
      <c r="O909" s="24">
        <v>549</v>
      </c>
      <c r="P909" s="24">
        <v>549</v>
      </c>
      <c r="Q909" s="59">
        <v>288.22500000000002</v>
      </c>
      <c r="R909" s="59">
        <v>288.22500000000002</v>
      </c>
      <c r="S909" s="24">
        <v>1</v>
      </c>
    </row>
    <row r="910" spans="1:19" s="22" customFormat="1" x14ac:dyDescent="0.25">
      <c r="A910" s="20"/>
      <c r="B910" s="25" t="s">
        <v>612</v>
      </c>
      <c r="C910" s="24" t="s">
        <v>68</v>
      </c>
      <c r="D910" s="24" t="s">
        <v>267</v>
      </c>
      <c r="E910" s="24" t="s">
        <v>323</v>
      </c>
      <c r="F910" s="21" t="str">
        <f t="shared" si="52"/>
        <v>SHIV NARESH/T-SHIRT</v>
      </c>
      <c r="G910" s="24" t="s">
        <v>588</v>
      </c>
      <c r="H910" s="24">
        <v>38</v>
      </c>
      <c r="I910" s="24" t="str">
        <f>C910&amp;"/"&amp;D910&amp;"/"&amp;F910&amp;"/"&amp;H910</f>
        <v>SHIV NARESH/APPAREL/SHIV NARESH/T-SHIRT/38</v>
      </c>
      <c r="J910" s="24">
        <v>61091000</v>
      </c>
      <c r="K910" s="24" t="s">
        <v>22</v>
      </c>
      <c r="L910" s="24" t="s">
        <v>636</v>
      </c>
      <c r="M910" s="24" t="s">
        <v>47</v>
      </c>
      <c r="N910" s="75">
        <v>0.05</v>
      </c>
      <c r="O910" s="24">
        <v>549</v>
      </c>
      <c r="P910" s="24">
        <v>549</v>
      </c>
      <c r="Q910" s="59">
        <v>288.22500000000002</v>
      </c>
      <c r="R910" s="59">
        <v>288.22500000000002</v>
      </c>
      <c r="S910" s="24">
        <v>2</v>
      </c>
    </row>
    <row r="911" spans="1:19" s="22" customFormat="1" x14ac:dyDescent="0.25">
      <c r="A911" s="20"/>
      <c r="B911" s="25" t="s">
        <v>613</v>
      </c>
      <c r="C911" s="24" t="s">
        <v>68</v>
      </c>
      <c r="D911" s="24" t="s">
        <v>267</v>
      </c>
      <c r="E911" s="24" t="s">
        <v>323</v>
      </c>
      <c r="F911" s="21" t="str">
        <f t="shared" si="52"/>
        <v>SHIV NARESH/T-SHIRT</v>
      </c>
      <c r="G911" s="24" t="s">
        <v>588</v>
      </c>
      <c r="H911" s="24">
        <v>40</v>
      </c>
      <c r="I911" s="24" t="str">
        <f>C911&amp;"/"&amp;D911&amp;"/"&amp;F911&amp;"/"&amp;H911</f>
        <v>SHIV NARESH/APPAREL/SHIV NARESH/T-SHIRT/40</v>
      </c>
      <c r="J911" s="24">
        <v>61091000</v>
      </c>
      <c r="K911" s="24" t="s">
        <v>22</v>
      </c>
      <c r="L911" s="24" t="s">
        <v>636</v>
      </c>
      <c r="M911" s="24" t="s">
        <v>47</v>
      </c>
      <c r="N911" s="75">
        <v>0.05</v>
      </c>
      <c r="O911" s="24">
        <v>549</v>
      </c>
      <c r="P911" s="24">
        <v>549</v>
      </c>
      <c r="Q911" s="59">
        <v>288.22500000000002</v>
      </c>
      <c r="R911" s="59">
        <v>288.22500000000002</v>
      </c>
      <c r="S911" s="24">
        <v>2</v>
      </c>
    </row>
    <row r="912" spans="1:19" s="22" customFormat="1" x14ac:dyDescent="0.25">
      <c r="A912" s="20"/>
      <c r="B912" s="25" t="s">
        <v>614</v>
      </c>
      <c r="C912" s="24" t="s">
        <v>68</v>
      </c>
      <c r="D912" s="24" t="s">
        <v>267</v>
      </c>
      <c r="E912" s="24" t="s">
        <v>323</v>
      </c>
      <c r="F912" s="21" t="str">
        <f t="shared" si="52"/>
        <v>SHIV NARESH/T-SHIRT</v>
      </c>
      <c r="G912" s="24" t="s">
        <v>588</v>
      </c>
      <c r="H912" s="24">
        <v>42</v>
      </c>
      <c r="I912" s="24" t="str">
        <f>C912&amp;"/"&amp;D912&amp;"/"&amp;F912&amp;"/"&amp;H912</f>
        <v>SHIV NARESH/APPAREL/SHIV NARESH/T-SHIRT/42</v>
      </c>
      <c r="J912" s="24">
        <v>61091000</v>
      </c>
      <c r="K912" s="24" t="s">
        <v>22</v>
      </c>
      <c r="L912" s="24" t="s">
        <v>636</v>
      </c>
      <c r="M912" s="24" t="s">
        <v>47</v>
      </c>
      <c r="N912" s="75">
        <v>0.05</v>
      </c>
      <c r="O912" s="24">
        <v>549</v>
      </c>
      <c r="P912" s="24">
        <v>549</v>
      </c>
      <c r="Q912" s="59">
        <v>288.22500000000002</v>
      </c>
      <c r="R912" s="59">
        <v>288.22500000000002</v>
      </c>
      <c r="S912" s="24">
        <v>1</v>
      </c>
    </row>
    <row r="913" spans="1:19" s="22" customFormat="1" x14ac:dyDescent="0.25">
      <c r="A913" s="20"/>
      <c r="B913" s="25" t="s">
        <v>615</v>
      </c>
      <c r="C913" s="24" t="s">
        <v>68</v>
      </c>
      <c r="D913" s="24" t="s">
        <v>267</v>
      </c>
      <c r="E913" s="24" t="s">
        <v>323</v>
      </c>
      <c r="F913" s="21" t="str">
        <f t="shared" si="52"/>
        <v>SHIV NARESH/T-SHIRT</v>
      </c>
      <c r="G913" s="24" t="s">
        <v>569</v>
      </c>
      <c r="H913" s="24">
        <v>38</v>
      </c>
      <c r="I913" s="24" t="str">
        <f>C913&amp;"/"&amp;D913&amp;"/"&amp;F913&amp;"/"&amp;H913</f>
        <v>SHIV NARESH/APPAREL/SHIV NARESH/T-SHIRT/38</v>
      </c>
      <c r="J913" s="24">
        <v>61091000</v>
      </c>
      <c r="K913" s="24" t="s">
        <v>22</v>
      </c>
      <c r="L913" s="24" t="s">
        <v>636</v>
      </c>
      <c r="M913" s="24" t="s">
        <v>47</v>
      </c>
      <c r="N913" s="75">
        <v>0.05</v>
      </c>
      <c r="O913" s="24">
        <v>549</v>
      </c>
      <c r="P913" s="24">
        <v>549</v>
      </c>
      <c r="Q913" s="59">
        <v>288.22500000000002</v>
      </c>
      <c r="R913" s="59">
        <v>288.22500000000002</v>
      </c>
      <c r="S913" s="24">
        <v>2</v>
      </c>
    </row>
    <row r="914" spans="1:19" s="22" customFormat="1" x14ac:dyDescent="0.25">
      <c r="A914" s="20"/>
      <c r="B914" s="25" t="s">
        <v>616</v>
      </c>
      <c r="C914" s="24" t="s">
        <v>68</v>
      </c>
      <c r="D914" s="24" t="s">
        <v>267</v>
      </c>
      <c r="E914" s="24" t="s">
        <v>323</v>
      </c>
      <c r="F914" s="21" t="str">
        <f t="shared" si="52"/>
        <v>SHIV NARESH/T-SHIRT</v>
      </c>
      <c r="G914" s="24" t="s">
        <v>569</v>
      </c>
      <c r="H914" s="24">
        <v>40</v>
      </c>
      <c r="I914" s="24" t="str">
        <f>C914&amp;"/"&amp;D914&amp;"/"&amp;F914&amp;"/"&amp;H914</f>
        <v>SHIV NARESH/APPAREL/SHIV NARESH/T-SHIRT/40</v>
      </c>
      <c r="J914" s="24">
        <v>61091000</v>
      </c>
      <c r="K914" s="24" t="s">
        <v>22</v>
      </c>
      <c r="L914" s="24" t="s">
        <v>636</v>
      </c>
      <c r="M914" s="24" t="s">
        <v>47</v>
      </c>
      <c r="N914" s="75">
        <v>0.05</v>
      </c>
      <c r="O914" s="24">
        <v>549</v>
      </c>
      <c r="P914" s="24">
        <v>549</v>
      </c>
      <c r="Q914" s="59">
        <v>288.22500000000002</v>
      </c>
      <c r="R914" s="59">
        <v>288.22500000000002</v>
      </c>
      <c r="S914" s="24">
        <v>2</v>
      </c>
    </row>
    <row r="915" spans="1:19" s="22" customFormat="1" x14ac:dyDescent="0.25">
      <c r="A915" s="20"/>
      <c r="B915" s="25" t="s">
        <v>617</v>
      </c>
      <c r="C915" s="24" t="s">
        <v>68</v>
      </c>
      <c r="D915" s="24" t="s">
        <v>267</v>
      </c>
      <c r="E915" s="24" t="s">
        <v>323</v>
      </c>
      <c r="F915" s="21" t="str">
        <f t="shared" si="52"/>
        <v>SHIV NARESH/T-SHIRT</v>
      </c>
      <c r="G915" s="24" t="s">
        <v>569</v>
      </c>
      <c r="H915" s="24">
        <v>42</v>
      </c>
      <c r="I915" s="24" t="str">
        <f>C915&amp;"/"&amp;D915&amp;"/"&amp;F915&amp;"/"&amp;H915</f>
        <v>SHIV NARESH/APPAREL/SHIV NARESH/T-SHIRT/42</v>
      </c>
      <c r="J915" s="24">
        <v>61091000</v>
      </c>
      <c r="K915" s="24" t="s">
        <v>22</v>
      </c>
      <c r="L915" s="24" t="s">
        <v>636</v>
      </c>
      <c r="M915" s="24" t="s">
        <v>47</v>
      </c>
      <c r="N915" s="75">
        <v>0.05</v>
      </c>
      <c r="O915" s="24">
        <v>549</v>
      </c>
      <c r="P915" s="24">
        <v>549</v>
      </c>
      <c r="Q915" s="59">
        <v>288.22500000000002</v>
      </c>
      <c r="R915" s="59">
        <v>288.22500000000002</v>
      </c>
      <c r="S915" s="24">
        <v>1</v>
      </c>
    </row>
    <row r="916" spans="1:19" s="22" customFormat="1" x14ac:dyDescent="0.25">
      <c r="A916" s="20"/>
      <c r="B916" s="25" t="s">
        <v>618</v>
      </c>
      <c r="C916" s="24" t="s">
        <v>68</v>
      </c>
      <c r="D916" s="24" t="s">
        <v>267</v>
      </c>
      <c r="E916" s="24" t="s">
        <v>323</v>
      </c>
      <c r="F916" s="21" t="str">
        <f t="shared" si="52"/>
        <v>SHIV NARESH/T-SHIRT</v>
      </c>
      <c r="G916" s="24" t="s">
        <v>569</v>
      </c>
      <c r="H916" s="24">
        <v>44</v>
      </c>
      <c r="I916" s="24" t="str">
        <f>C916&amp;"/"&amp;D916&amp;"/"&amp;F916&amp;"/"&amp;H916</f>
        <v>SHIV NARESH/APPAREL/SHIV NARESH/T-SHIRT/44</v>
      </c>
      <c r="J916" s="24">
        <v>61091000</v>
      </c>
      <c r="K916" s="24" t="s">
        <v>22</v>
      </c>
      <c r="L916" s="24" t="s">
        <v>636</v>
      </c>
      <c r="M916" s="24" t="s">
        <v>47</v>
      </c>
      <c r="N916" s="75">
        <v>0.05</v>
      </c>
      <c r="O916" s="24">
        <v>549</v>
      </c>
      <c r="P916" s="24">
        <v>549</v>
      </c>
      <c r="Q916" s="59">
        <v>288.22500000000002</v>
      </c>
      <c r="R916" s="59">
        <v>288.22500000000002</v>
      </c>
      <c r="S916" s="24">
        <v>1</v>
      </c>
    </row>
    <row r="917" spans="1:19" s="22" customFormat="1" x14ac:dyDescent="0.25">
      <c r="A917" s="20"/>
      <c r="B917" s="25" t="s">
        <v>619</v>
      </c>
      <c r="C917" s="24" t="s">
        <v>68</v>
      </c>
      <c r="D917" s="24" t="s">
        <v>267</v>
      </c>
      <c r="E917" s="24" t="s">
        <v>323</v>
      </c>
      <c r="F917" s="21" t="str">
        <f t="shared" si="52"/>
        <v>SHIV NARESH/T-SHIRT</v>
      </c>
      <c r="G917" s="24" t="s">
        <v>86</v>
      </c>
      <c r="H917" s="24">
        <v>38</v>
      </c>
      <c r="I917" s="24" t="str">
        <f>C917&amp;"/"&amp;D917&amp;"/"&amp;F917&amp;"/"&amp;H917</f>
        <v>SHIV NARESH/APPAREL/SHIV NARESH/T-SHIRT/38</v>
      </c>
      <c r="J917" s="24">
        <v>61091000</v>
      </c>
      <c r="K917" s="24" t="s">
        <v>22</v>
      </c>
      <c r="L917" s="24" t="s">
        <v>636</v>
      </c>
      <c r="M917" s="24" t="s">
        <v>47</v>
      </c>
      <c r="N917" s="75">
        <v>0.05</v>
      </c>
      <c r="O917" s="24">
        <v>549</v>
      </c>
      <c r="P917" s="24">
        <v>549</v>
      </c>
      <c r="Q917" s="59">
        <v>288.22500000000002</v>
      </c>
      <c r="R917" s="59">
        <v>288.22500000000002</v>
      </c>
      <c r="S917" s="24">
        <v>2</v>
      </c>
    </row>
    <row r="918" spans="1:19" s="22" customFormat="1" x14ac:dyDescent="0.25">
      <c r="A918" s="20"/>
      <c r="B918" s="25" t="s">
        <v>553</v>
      </c>
      <c r="C918" s="24" t="s">
        <v>68</v>
      </c>
      <c r="D918" s="24" t="s">
        <v>267</v>
      </c>
      <c r="E918" s="24" t="s">
        <v>323</v>
      </c>
      <c r="F918" s="21" t="str">
        <f t="shared" si="52"/>
        <v>SHIV NARESH/T-SHIRT</v>
      </c>
      <c r="G918" s="24" t="s">
        <v>86</v>
      </c>
      <c r="H918" s="24">
        <v>40</v>
      </c>
      <c r="I918" s="24" t="str">
        <f>C918&amp;"/"&amp;D918&amp;"/"&amp;F918&amp;"/"&amp;H918</f>
        <v>SHIV NARESH/APPAREL/SHIV NARESH/T-SHIRT/40</v>
      </c>
      <c r="J918" s="24">
        <v>61091000</v>
      </c>
      <c r="K918" s="24" t="s">
        <v>22</v>
      </c>
      <c r="L918" s="24" t="s">
        <v>636</v>
      </c>
      <c r="M918" s="24" t="s">
        <v>47</v>
      </c>
      <c r="N918" s="75">
        <v>0.05</v>
      </c>
      <c r="O918" s="24">
        <v>549</v>
      </c>
      <c r="P918" s="24">
        <v>549</v>
      </c>
      <c r="Q918" s="59">
        <v>288.22500000000002</v>
      </c>
      <c r="R918" s="59">
        <v>288.22500000000002</v>
      </c>
      <c r="S918" s="24">
        <v>2</v>
      </c>
    </row>
    <row r="919" spans="1:19" s="22" customFormat="1" x14ac:dyDescent="0.25">
      <c r="A919" s="20"/>
      <c r="B919" s="25" t="s">
        <v>620</v>
      </c>
      <c r="C919" s="24" t="s">
        <v>68</v>
      </c>
      <c r="D919" s="24" t="s">
        <v>267</v>
      </c>
      <c r="E919" s="24" t="s">
        <v>323</v>
      </c>
      <c r="F919" s="21" t="str">
        <f t="shared" si="52"/>
        <v>SHIV NARESH/T-SHIRT</v>
      </c>
      <c r="G919" s="24" t="s">
        <v>86</v>
      </c>
      <c r="H919" s="24">
        <v>42</v>
      </c>
      <c r="I919" s="24" t="str">
        <f>C919&amp;"/"&amp;D919&amp;"/"&amp;F919&amp;"/"&amp;H919</f>
        <v>SHIV NARESH/APPAREL/SHIV NARESH/T-SHIRT/42</v>
      </c>
      <c r="J919" s="24">
        <v>61091000</v>
      </c>
      <c r="K919" s="24" t="s">
        <v>22</v>
      </c>
      <c r="L919" s="24" t="s">
        <v>636</v>
      </c>
      <c r="M919" s="24" t="s">
        <v>47</v>
      </c>
      <c r="N919" s="75">
        <v>0.05</v>
      </c>
      <c r="O919" s="24">
        <v>549</v>
      </c>
      <c r="P919" s="24">
        <v>549</v>
      </c>
      <c r="Q919" s="59">
        <v>288.22500000000002</v>
      </c>
      <c r="R919" s="59">
        <v>288.22500000000002</v>
      </c>
      <c r="S919" s="24">
        <v>1</v>
      </c>
    </row>
    <row r="920" spans="1:19" s="22" customFormat="1" x14ac:dyDescent="0.25">
      <c r="A920" s="20"/>
      <c r="B920" s="25" t="s">
        <v>621</v>
      </c>
      <c r="C920" s="24" t="s">
        <v>68</v>
      </c>
      <c r="D920" s="24" t="s">
        <v>267</v>
      </c>
      <c r="E920" s="24" t="s">
        <v>323</v>
      </c>
      <c r="F920" s="21" t="str">
        <f t="shared" si="52"/>
        <v>SHIV NARESH/T-SHIRT</v>
      </c>
      <c r="G920" s="24" t="s">
        <v>86</v>
      </c>
      <c r="H920" s="24">
        <v>44</v>
      </c>
      <c r="I920" s="24" t="str">
        <f>C920&amp;"/"&amp;D920&amp;"/"&amp;F920&amp;"/"&amp;H920</f>
        <v>SHIV NARESH/APPAREL/SHIV NARESH/T-SHIRT/44</v>
      </c>
      <c r="J920" s="24">
        <v>61091000</v>
      </c>
      <c r="K920" s="24" t="s">
        <v>22</v>
      </c>
      <c r="L920" s="24" t="s">
        <v>636</v>
      </c>
      <c r="M920" s="24" t="s">
        <v>47</v>
      </c>
      <c r="N920" s="75">
        <v>0.05</v>
      </c>
      <c r="O920" s="24">
        <v>549</v>
      </c>
      <c r="P920" s="24">
        <v>549</v>
      </c>
      <c r="Q920" s="59">
        <v>288.22500000000002</v>
      </c>
      <c r="R920" s="59">
        <v>288.22500000000002</v>
      </c>
      <c r="S920" s="24">
        <v>1</v>
      </c>
    </row>
    <row r="921" spans="1:19" s="22" customFormat="1" x14ac:dyDescent="0.25">
      <c r="A921" s="20"/>
      <c r="B921" s="25" t="s">
        <v>624</v>
      </c>
      <c r="C921" s="24" t="s">
        <v>68</v>
      </c>
      <c r="D921" s="24" t="s">
        <v>267</v>
      </c>
      <c r="E921" s="24" t="s">
        <v>323</v>
      </c>
      <c r="F921" s="21" t="str">
        <f t="shared" si="52"/>
        <v>SHIV NARESH/T-SHIRT</v>
      </c>
      <c r="G921" s="24" t="s">
        <v>325</v>
      </c>
      <c r="H921" s="24">
        <v>38</v>
      </c>
      <c r="I921" s="24" t="str">
        <f>C921&amp;"/"&amp;D921&amp;"/"&amp;F921&amp;"/"&amp;H921</f>
        <v>SHIV NARESH/APPAREL/SHIV NARESH/T-SHIRT/38</v>
      </c>
      <c r="J921" s="24">
        <v>61091000</v>
      </c>
      <c r="K921" s="24" t="s">
        <v>22</v>
      </c>
      <c r="L921" s="24" t="s">
        <v>636</v>
      </c>
      <c r="M921" s="24" t="s">
        <v>47</v>
      </c>
      <c r="N921" s="75">
        <v>0.05</v>
      </c>
      <c r="O921" s="24">
        <v>549</v>
      </c>
      <c r="P921" s="24">
        <v>549</v>
      </c>
      <c r="Q921" s="59">
        <v>288.22500000000002</v>
      </c>
      <c r="R921" s="59">
        <v>288.22500000000002</v>
      </c>
      <c r="S921" s="24">
        <v>2</v>
      </c>
    </row>
    <row r="922" spans="1:19" s="22" customFormat="1" x14ac:dyDescent="0.25">
      <c r="A922" s="20"/>
      <c r="B922" s="25" t="s">
        <v>625</v>
      </c>
      <c r="C922" s="24" t="s">
        <v>68</v>
      </c>
      <c r="D922" s="24" t="s">
        <v>267</v>
      </c>
      <c r="E922" s="24" t="s">
        <v>323</v>
      </c>
      <c r="F922" s="21" t="str">
        <f t="shared" ref="F922:F931" si="53">C922&amp;"/"&amp;E922&amp;""</f>
        <v>SHIV NARESH/T-SHIRT</v>
      </c>
      <c r="G922" s="24" t="s">
        <v>325</v>
      </c>
      <c r="H922" s="24">
        <v>40</v>
      </c>
      <c r="I922" s="24" t="str">
        <f>C922&amp;"/"&amp;D922&amp;"/"&amp;F922&amp;"/"&amp;H922</f>
        <v>SHIV NARESH/APPAREL/SHIV NARESH/T-SHIRT/40</v>
      </c>
      <c r="J922" s="24">
        <v>61091000</v>
      </c>
      <c r="K922" s="24" t="s">
        <v>22</v>
      </c>
      <c r="L922" s="24" t="s">
        <v>636</v>
      </c>
      <c r="M922" s="24" t="s">
        <v>47</v>
      </c>
      <c r="N922" s="75">
        <v>0.05</v>
      </c>
      <c r="O922" s="24">
        <v>549</v>
      </c>
      <c r="P922" s="24">
        <v>549</v>
      </c>
      <c r="Q922" s="59">
        <v>288.22500000000002</v>
      </c>
      <c r="R922" s="59">
        <v>288.22500000000002</v>
      </c>
      <c r="S922" s="24">
        <v>2</v>
      </c>
    </row>
    <row r="923" spans="1:19" s="22" customFormat="1" x14ac:dyDescent="0.25">
      <c r="A923" s="20"/>
      <c r="B923" s="25" t="s">
        <v>626</v>
      </c>
      <c r="C923" s="24" t="s">
        <v>68</v>
      </c>
      <c r="D923" s="24" t="s">
        <v>267</v>
      </c>
      <c r="E923" s="24" t="s">
        <v>323</v>
      </c>
      <c r="F923" s="21" t="str">
        <f t="shared" si="53"/>
        <v>SHIV NARESH/T-SHIRT</v>
      </c>
      <c r="G923" s="24" t="s">
        <v>325</v>
      </c>
      <c r="H923" s="24">
        <v>42</v>
      </c>
      <c r="I923" s="24" t="str">
        <f>C923&amp;"/"&amp;D923&amp;"/"&amp;F923&amp;"/"&amp;H923</f>
        <v>SHIV NARESH/APPAREL/SHIV NARESH/T-SHIRT/42</v>
      </c>
      <c r="J923" s="24">
        <v>61091000</v>
      </c>
      <c r="K923" s="24" t="s">
        <v>22</v>
      </c>
      <c r="L923" s="24" t="s">
        <v>636</v>
      </c>
      <c r="M923" s="24" t="s">
        <v>47</v>
      </c>
      <c r="N923" s="75">
        <v>0.05</v>
      </c>
      <c r="O923" s="24">
        <v>549</v>
      </c>
      <c r="P923" s="24">
        <v>549</v>
      </c>
      <c r="Q923" s="59">
        <v>288.22500000000002</v>
      </c>
      <c r="R923" s="59">
        <v>288.22500000000002</v>
      </c>
      <c r="S923" s="24">
        <v>1</v>
      </c>
    </row>
    <row r="924" spans="1:19" s="22" customFormat="1" x14ac:dyDescent="0.25">
      <c r="A924" s="20"/>
      <c r="B924" s="25" t="s">
        <v>627</v>
      </c>
      <c r="C924" s="24" t="s">
        <v>68</v>
      </c>
      <c r="D924" s="24" t="s">
        <v>267</v>
      </c>
      <c r="E924" s="24" t="s">
        <v>323</v>
      </c>
      <c r="F924" s="21" t="str">
        <f t="shared" si="53"/>
        <v>SHIV NARESH/T-SHIRT</v>
      </c>
      <c r="G924" s="24" t="s">
        <v>325</v>
      </c>
      <c r="H924" s="24">
        <v>44</v>
      </c>
      <c r="I924" s="24" t="str">
        <f>C924&amp;"/"&amp;D924&amp;"/"&amp;F924&amp;"/"&amp;H924</f>
        <v>SHIV NARESH/APPAREL/SHIV NARESH/T-SHIRT/44</v>
      </c>
      <c r="J924" s="24">
        <v>61091000</v>
      </c>
      <c r="K924" s="24" t="s">
        <v>22</v>
      </c>
      <c r="L924" s="24" t="s">
        <v>636</v>
      </c>
      <c r="M924" s="24" t="s">
        <v>47</v>
      </c>
      <c r="N924" s="75">
        <v>0.05</v>
      </c>
      <c r="O924" s="24">
        <v>549</v>
      </c>
      <c r="P924" s="24">
        <v>549</v>
      </c>
      <c r="Q924" s="59">
        <v>288.22500000000002</v>
      </c>
      <c r="R924" s="59">
        <v>288.22500000000002</v>
      </c>
      <c r="S924" s="24">
        <v>1</v>
      </c>
    </row>
    <row r="925" spans="1:19" s="22" customFormat="1" x14ac:dyDescent="0.25">
      <c r="A925" s="20"/>
      <c r="B925" s="25" t="s">
        <v>628</v>
      </c>
      <c r="C925" s="24" t="s">
        <v>68</v>
      </c>
      <c r="D925" s="24" t="s">
        <v>267</v>
      </c>
      <c r="E925" s="24" t="s">
        <v>323</v>
      </c>
      <c r="F925" s="21" t="str">
        <f t="shared" si="53"/>
        <v>SHIV NARESH/T-SHIRT</v>
      </c>
      <c r="G925" s="24" t="s">
        <v>632</v>
      </c>
      <c r="H925" s="24">
        <v>38</v>
      </c>
      <c r="I925" s="24" t="str">
        <f>C925&amp;"/"&amp;D925&amp;"/"&amp;F925&amp;"/"&amp;H925</f>
        <v>SHIV NARESH/APPAREL/SHIV NARESH/T-SHIRT/38</v>
      </c>
      <c r="J925" s="24">
        <v>61091000</v>
      </c>
      <c r="K925" s="24" t="s">
        <v>22</v>
      </c>
      <c r="L925" s="24" t="s">
        <v>636</v>
      </c>
      <c r="M925" s="24" t="s">
        <v>47</v>
      </c>
      <c r="N925" s="75">
        <v>0.05</v>
      </c>
      <c r="O925" s="24">
        <v>549</v>
      </c>
      <c r="P925" s="24">
        <v>549</v>
      </c>
      <c r="Q925" s="59">
        <v>288.22500000000002</v>
      </c>
      <c r="R925" s="59">
        <v>288.22500000000002</v>
      </c>
      <c r="S925" s="24">
        <v>2</v>
      </c>
    </row>
    <row r="926" spans="1:19" s="22" customFormat="1" x14ac:dyDescent="0.25">
      <c r="A926" s="20"/>
      <c r="B926" s="25" t="s">
        <v>629</v>
      </c>
      <c r="C926" s="24" t="s">
        <v>68</v>
      </c>
      <c r="D926" s="24" t="s">
        <v>267</v>
      </c>
      <c r="E926" s="24" t="s">
        <v>323</v>
      </c>
      <c r="F926" s="21" t="str">
        <f t="shared" si="53"/>
        <v>SHIV NARESH/T-SHIRT</v>
      </c>
      <c r="G926" s="24" t="s">
        <v>632</v>
      </c>
      <c r="H926" s="24">
        <v>40</v>
      </c>
      <c r="I926" s="24" t="str">
        <f>C926&amp;"/"&amp;D926&amp;"/"&amp;F926&amp;"/"&amp;H926</f>
        <v>SHIV NARESH/APPAREL/SHIV NARESH/T-SHIRT/40</v>
      </c>
      <c r="J926" s="24">
        <v>61091000</v>
      </c>
      <c r="K926" s="24" t="s">
        <v>22</v>
      </c>
      <c r="L926" s="24" t="s">
        <v>636</v>
      </c>
      <c r="M926" s="24" t="s">
        <v>47</v>
      </c>
      <c r="N926" s="75">
        <v>0.05</v>
      </c>
      <c r="O926" s="24">
        <v>549</v>
      </c>
      <c r="P926" s="24">
        <v>549</v>
      </c>
      <c r="Q926" s="59">
        <v>288.22500000000002</v>
      </c>
      <c r="R926" s="59">
        <v>288.22500000000002</v>
      </c>
      <c r="S926" s="24">
        <v>2</v>
      </c>
    </row>
    <row r="927" spans="1:19" s="22" customFormat="1" x14ac:dyDescent="0.25">
      <c r="A927" s="20"/>
      <c r="B927" s="25" t="s">
        <v>630</v>
      </c>
      <c r="C927" s="24" t="s">
        <v>68</v>
      </c>
      <c r="D927" s="24" t="s">
        <v>267</v>
      </c>
      <c r="E927" s="24" t="s">
        <v>323</v>
      </c>
      <c r="F927" s="21" t="str">
        <f t="shared" si="53"/>
        <v>SHIV NARESH/T-SHIRT</v>
      </c>
      <c r="G927" s="24" t="s">
        <v>632</v>
      </c>
      <c r="H927" s="24">
        <v>42</v>
      </c>
      <c r="I927" s="24" t="str">
        <f>C927&amp;"/"&amp;D927&amp;"/"&amp;F927&amp;"/"&amp;H927</f>
        <v>SHIV NARESH/APPAREL/SHIV NARESH/T-SHIRT/42</v>
      </c>
      <c r="J927" s="24">
        <v>61091000</v>
      </c>
      <c r="K927" s="24" t="s">
        <v>22</v>
      </c>
      <c r="L927" s="24" t="s">
        <v>636</v>
      </c>
      <c r="M927" s="24" t="s">
        <v>47</v>
      </c>
      <c r="N927" s="75">
        <v>0.05</v>
      </c>
      <c r="O927" s="24">
        <v>549</v>
      </c>
      <c r="P927" s="24">
        <v>549</v>
      </c>
      <c r="Q927" s="59">
        <v>288.22500000000002</v>
      </c>
      <c r="R927" s="59">
        <v>288.22500000000002</v>
      </c>
      <c r="S927" s="24">
        <v>1</v>
      </c>
    </row>
    <row r="928" spans="1:19" s="22" customFormat="1" x14ac:dyDescent="0.25">
      <c r="A928" s="20"/>
      <c r="B928" s="25" t="s">
        <v>631</v>
      </c>
      <c r="C928" s="24" t="s">
        <v>68</v>
      </c>
      <c r="D928" s="24" t="s">
        <v>267</v>
      </c>
      <c r="E928" s="24" t="s">
        <v>323</v>
      </c>
      <c r="F928" s="21" t="str">
        <f t="shared" si="53"/>
        <v>SHIV NARESH/T-SHIRT</v>
      </c>
      <c r="G928" s="24" t="s">
        <v>632</v>
      </c>
      <c r="H928" s="24">
        <v>44</v>
      </c>
      <c r="I928" s="24" t="str">
        <f>C928&amp;"/"&amp;D928&amp;"/"&amp;F928&amp;"/"&amp;H928</f>
        <v>SHIV NARESH/APPAREL/SHIV NARESH/T-SHIRT/44</v>
      </c>
      <c r="J928" s="24">
        <v>61091000</v>
      </c>
      <c r="K928" s="24" t="s">
        <v>22</v>
      </c>
      <c r="L928" s="24" t="s">
        <v>636</v>
      </c>
      <c r="M928" s="24" t="s">
        <v>47</v>
      </c>
      <c r="N928" s="75">
        <v>0.05</v>
      </c>
      <c r="O928" s="24">
        <v>549</v>
      </c>
      <c r="P928" s="24">
        <v>549</v>
      </c>
      <c r="Q928" s="59">
        <v>288.22500000000002</v>
      </c>
      <c r="R928" s="59">
        <v>288.22500000000002</v>
      </c>
      <c r="S928" s="24">
        <v>1</v>
      </c>
    </row>
    <row r="929" spans="1:19" s="22" customFormat="1" x14ac:dyDescent="0.25">
      <c r="A929" s="20"/>
      <c r="B929" s="25" t="s">
        <v>633</v>
      </c>
      <c r="C929" s="24" t="s">
        <v>68</v>
      </c>
      <c r="D929" s="24" t="s">
        <v>267</v>
      </c>
      <c r="E929" s="24" t="s">
        <v>323</v>
      </c>
      <c r="F929" s="21" t="str">
        <f t="shared" si="53"/>
        <v>SHIV NARESH/T-SHIRT</v>
      </c>
      <c r="G929" s="24" t="s">
        <v>182</v>
      </c>
      <c r="H929" s="24">
        <v>38</v>
      </c>
      <c r="I929" s="24" t="str">
        <f>C929&amp;"/"&amp;D929&amp;"/"&amp;F929&amp;"/"&amp;H929</f>
        <v>SHIV NARESH/APPAREL/SHIV NARESH/T-SHIRT/38</v>
      </c>
      <c r="J929" s="24">
        <v>61091000</v>
      </c>
      <c r="K929" s="24" t="s">
        <v>22</v>
      </c>
      <c r="L929" s="24" t="s">
        <v>636</v>
      </c>
      <c r="M929" s="24" t="s">
        <v>47</v>
      </c>
      <c r="N929" s="75">
        <v>0.05</v>
      </c>
      <c r="O929" s="24">
        <v>549</v>
      </c>
      <c r="P929" s="24">
        <v>549</v>
      </c>
      <c r="Q929" s="59">
        <v>288.22500000000002</v>
      </c>
      <c r="R929" s="59">
        <v>288.22500000000002</v>
      </c>
      <c r="S929" s="24">
        <v>2</v>
      </c>
    </row>
    <row r="930" spans="1:19" s="22" customFormat="1" x14ac:dyDescent="0.25">
      <c r="A930" s="20"/>
      <c r="B930" s="25" t="s">
        <v>634</v>
      </c>
      <c r="C930" s="24" t="s">
        <v>68</v>
      </c>
      <c r="D930" s="24" t="s">
        <v>267</v>
      </c>
      <c r="E930" s="24" t="s">
        <v>323</v>
      </c>
      <c r="F930" s="21" t="str">
        <f t="shared" si="53"/>
        <v>SHIV NARESH/T-SHIRT</v>
      </c>
      <c r="G930" s="24" t="s">
        <v>182</v>
      </c>
      <c r="H930" s="24">
        <v>40</v>
      </c>
      <c r="I930" s="24" t="str">
        <f>C930&amp;"/"&amp;D930&amp;"/"&amp;F930&amp;"/"&amp;H930</f>
        <v>SHIV NARESH/APPAREL/SHIV NARESH/T-SHIRT/40</v>
      </c>
      <c r="J930" s="24">
        <v>61091000</v>
      </c>
      <c r="K930" s="24" t="s">
        <v>22</v>
      </c>
      <c r="L930" s="24" t="s">
        <v>636</v>
      </c>
      <c r="M930" s="24" t="s">
        <v>47</v>
      </c>
      <c r="N930" s="75">
        <v>0.05</v>
      </c>
      <c r="O930" s="24">
        <v>549</v>
      </c>
      <c r="P930" s="24">
        <v>549</v>
      </c>
      <c r="Q930" s="59">
        <v>288.22500000000002</v>
      </c>
      <c r="R930" s="59">
        <v>288.22500000000002</v>
      </c>
      <c r="S930" s="24">
        <v>2</v>
      </c>
    </row>
    <row r="931" spans="1:19" s="22" customFormat="1" x14ac:dyDescent="0.25">
      <c r="A931" s="20"/>
      <c r="B931" s="25" t="s">
        <v>635</v>
      </c>
      <c r="C931" s="24" t="s">
        <v>68</v>
      </c>
      <c r="D931" s="24" t="s">
        <v>267</v>
      </c>
      <c r="E931" s="24" t="s">
        <v>323</v>
      </c>
      <c r="F931" s="21" t="str">
        <f t="shared" si="53"/>
        <v>SHIV NARESH/T-SHIRT</v>
      </c>
      <c r="G931" s="24" t="s">
        <v>182</v>
      </c>
      <c r="H931" s="24">
        <v>42</v>
      </c>
      <c r="I931" s="24" t="str">
        <f>C931&amp;"/"&amp;D931&amp;"/"&amp;F931&amp;"/"&amp;H931</f>
        <v>SHIV NARESH/APPAREL/SHIV NARESH/T-SHIRT/42</v>
      </c>
      <c r="J931" s="24">
        <v>61091000</v>
      </c>
      <c r="K931" s="24" t="s">
        <v>22</v>
      </c>
      <c r="L931" s="24" t="s">
        <v>636</v>
      </c>
      <c r="M931" s="24" t="s">
        <v>47</v>
      </c>
      <c r="N931" s="75">
        <v>0.05</v>
      </c>
      <c r="O931" s="24">
        <v>549</v>
      </c>
      <c r="P931" s="24">
        <v>549</v>
      </c>
      <c r="Q931" s="59">
        <v>288.22500000000002</v>
      </c>
      <c r="R931" s="59">
        <v>288.22500000000002</v>
      </c>
      <c r="S931" s="24">
        <v>1</v>
      </c>
    </row>
    <row r="932" spans="1:19" s="22" customFormat="1" x14ac:dyDescent="0.25">
      <c r="A932" s="20"/>
      <c r="B932" s="20"/>
      <c r="F932" s="20"/>
      <c r="H932" s="20"/>
      <c r="N932" s="76"/>
      <c r="Q932" s="90"/>
      <c r="R932" s="90"/>
    </row>
    <row r="933" spans="1:19" s="22" customFormat="1" x14ac:dyDescent="0.25">
      <c r="A933" s="34" t="s">
        <v>10</v>
      </c>
      <c r="B933" s="25">
        <v>10001685</v>
      </c>
      <c r="C933" s="36" t="s">
        <v>640</v>
      </c>
      <c r="D933" s="36" t="s">
        <v>41</v>
      </c>
      <c r="E933" s="36" t="s">
        <v>639</v>
      </c>
      <c r="F933" s="36" t="s">
        <v>642</v>
      </c>
      <c r="G933" s="36" t="s">
        <v>44</v>
      </c>
      <c r="H933" s="36" t="s">
        <v>44</v>
      </c>
      <c r="I933" s="24" t="str">
        <f>C933&amp;"/"&amp;D933&amp;"/"&amp;F933&amp;"/"&amp;H933</f>
        <v>ROYALS/TOYS/ETA 9410/NA</v>
      </c>
      <c r="J933" s="36">
        <v>9503</v>
      </c>
      <c r="K933" s="36" t="s">
        <v>45</v>
      </c>
      <c r="L933" s="36" t="s">
        <v>95</v>
      </c>
      <c r="M933" s="36" t="s">
        <v>47</v>
      </c>
      <c r="N933" s="79">
        <v>0.12</v>
      </c>
      <c r="O933" s="36">
        <v>552</v>
      </c>
      <c r="P933" s="36">
        <v>552</v>
      </c>
      <c r="Q933" s="94">
        <f>P933/2</f>
        <v>276</v>
      </c>
      <c r="R933" s="94">
        <v>276</v>
      </c>
      <c r="S933" s="36">
        <v>1</v>
      </c>
    </row>
    <row r="934" spans="1:19" s="22" customFormat="1" x14ac:dyDescent="0.25">
      <c r="A934" s="34" t="s">
        <v>95</v>
      </c>
      <c r="B934" s="35">
        <v>10001344</v>
      </c>
      <c r="C934" s="36" t="s">
        <v>640</v>
      </c>
      <c r="D934" s="36" t="s">
        <v>71</v>
      </c>
      <c r="E934" s="36" t="s">
        <v>641</v>
      </c>
      <c r="F934" s="36" t="s">
        <v>643</v>
      </c>
      <c r="G934" s="36" t="s">
        <v>44</v>
      </c>
      <c r="H934" s="36" t="s">
        <v>44</v>
      </c>
      <c r="I934" s="24" t="str">
        <f>C934&amp;"/"&amp;D934&amp;"/"&amp;F934&amp;"/"&amp;H934</f>
        <v>ROYALS/ACCESSORIES/HT 9240/NA</v>
      </c>
      <c r="J934" s="36">
        <v>9503</v>
      </c>
      <c r="K934" s="36" t="s">
        <v>45</v>
      </c>
      <c r="L934" s="36" t="s">
        <v>95</v>
      </c>
      <c r="M934" s="36" t="s">
        <v>47</v>
      </c>
      <c r="N934" s="79">
        <v>0.12</v>
      </c>
      <c r="O934" s="36">
        <v>240</v>
      </c>
      <c r="P934" s="36">
        <v>240</v>
      </c>
      <c r="Q934" s="94">
        <f t="shared" ref="Q934:Q997" si="54">P934/2</f>
        <v>120</v>
      </c>
      <c r="R934" s="94">
        <v>120</v>
      </c>
      <c r="S934" s="36">
        <v>10</v>
      </c>
    </row>
    <row r="935" spans="1:19" s="22" customFormat="1" x14ac:dyDescent="0.25">
      <c r="A935" s="34"/>
      <c r="B935" s="25">
        <v>10001686</v>
      </c>
      <c r="C935" s="36" t="s">
        <v>640</v>
      </c>
      <c r="D935" s="36" t="s">
        <v>71</v>
      </c>
      <c r="E935" s="36" t="s">
        <v>641</v>
      </c>
      <c r="F935" s="36" t="s">
        <v>644</v>
      </c>
      <c r="G935" s="36" t="s">
        <v>44</v>
      </c>
      <c r="H935" s="36" t="s">
        <v>44</v>
      </c>
      <c r="I935" s="24" t="str">
        <f>C935&amp;"/"&amp;D935&amp;"/"&amp;F935&amp;"/"&amp;H935</f>
        <v>ROYALS/ACCESSORIES/SZ 9280/NA</v>
      </c>
      <c r="J935" s="36">
        <v>9503</v>
      </c>
      <c r="K935" s="36" t="s">
        <v>45</v>
      </c>
      <c r="L935" s="36" t="s">
        <v>95</v>
      </c>
      <c r="M935" s="36" t="s">
        <v>47</v>
      </c>
      <c r="N935" s="79">
        <v>0.12</v>
      </c>
      <c r="O935" s="36">
        <v>299</v>
      </c>
      <c r="P935" s="36">
        <v>299</v>
      </c>
      <c r="Q935" s="94">
        <f t="shared" si="54"/>
        <v>149.5</v>
      </c>
      <c r="R935" s="94">
        <v>149.5</v>
      </c>
      <c r="S935" s="36">
        <v>10</v>
      </c>
    </row>
    <row r="936" spans="1:19" s="22" customFormat="1" x14ac:dyDescent="0.25">
      <c r="A936" s="34" t="s">
        <v>257</v>
      </c>
      <c r="B936" s="35">
        <v>10001352</v>
      </c>
      <c r="C936" s="36" t="s">
        <v>640</v>
      </c>
      <c r="D936" s="36" t="s">
        <v>71</v>
      </c>
      <c r="E936" s="36" t="s">
        <v>641</v>
      </c>
      <c r="F936" s="36" t="s">
        <v>645</v>
      </c>
      <c r="G936" s="36" t="s">
        <v>44</v>
      </c>
      <c r="H936" s="36" t="s">
        <v>44</v>
      </c>
      <c r="I936" s="24" t="str">
        <f>C936&amp;"/"&amp;D936&amp;"/"&amp;F936&amp;"/"&amp;H936</f>
        <v>ROYALS/ACCESSORIES/PT 9220/NA</v>
      </c>
      <c r="J936" s="36">
        <v>9503</v>
      </c>
      <c r="K936" s="36" t="s">
        <v>45</v>
      </c>
      <c r="L936" s="36" t="s">
        <v>95</v>
      </c>
      <c r="M936" s="36" t="s">
        <v>47</v>
      </c>
      <c r="N936" s="79">
        <v>0.12</v>
      </c>
      <c r="O936" s="36">
        <v>199</v>
      </c>
      <c r="P936" s="36">
        <v>199</v>
      </c>
      <c r="Q936" s="94">
        <f t="shared" si="54"/>
        <v>99.5</v>
      </c>
      <c r="R936" s="94">
        <v>99.5</v>
      </c>
      <c r="S936" s="36">
        <v>10</v>
      </c>
    </row>
    <row r="937" spans="1:19" s="22" customFormat="1" x14ac:dyDescent="0.25">
      <c r="A937" s="34" t="s">
        <v>687</v>
      </c>
      <c r="B937" s="25">
        <v>10001687</v>
      </c>
      <c r="C937" s="36" t="s">
        <v>640</v>
      </c>
      <c r="D937" s="36" t="s">
        <v>71</v>
      </c>
      <c r="E937" s="36" t="s">
        <v>641</v>
      </c>
      <c r="F937" s="36" t="s">
        <v>646</v>
      </c>
      <c r="G937" s="36" t="s">
        <v>44</v>
      </c>
      <c r="H937" s="36" t="s">
        <v>44</v>
      </c>
      <c r="I937" s="24" t="str">
        <f>C937&amp;"/"&amp;D937&amp;"/"&amp;F937&amp;"/"&amp;H937</f>
        <v>ROYALS/ACCESSORIES/CD 9150/NA</v>
      </c>
      <c r="J937" s="36">
        <v>9503</v>
      </c>
      <c r="K937" s="36" t="s">
        <v>45</v>
      </c>
      <c r="L937" s="36" t="s">
        <v>95</v>
      </c>
      <c r="M937" s="36" t="s">
        <v>47</v>
      </c>
      <c r="N937" s="79">
        <v>0.12</v>
      </c>
      <c r="O937" s="36">
        <v>199</v>
      </c>
      <c r="P937" s="36">
        <v>199</v>
      </c>
      <c r="Q937" s="94">
        <f t="shared" si="54"/>
        <v>99.5</v>
      </c>
      <c r="R937" s="94">
        <v>99.5</v>
      </c>
      <c r="S937" s="36">
        <v>24</v>
      </c>
    </row>
    <row r="938" spans="1:19" s="22" customFormat="1" x14ac:dyDescent="0.25">
      <c r="A938" s="34"/>
      <c r="B938" s="25">
        <v>10001688</v>
      </c>
      <c r="C938" s="36" t="s">
        <v>640</v>
      </c>
      <c r="D938" s="36" t="s">
        <v>41</v>
      </c>
      <c r="E938" s="36" t="s">
        <v>649</v>
      </c>
      <c r="F938" s="36" t="s">
        <v>647</v>
      </c>
      <c r="G938" s="36" t="s">
        <v>44</v>
      </c>
      <c r="H938" s="36" t="s">
        <v>44</v>
      </c>
      <c r="I938" s="24" t="str">
        <f>C938&amp;"/"&amp;D938&amp;"/"&amp;F938&amp;"/"&amp;H938</f>
        <v>ROYALS/TOYS/NP 9250/NA</v>
      </c>
      <c r="J938" s="36">
        <v>9503</v>
      </c>
      <c r="K938" s="36" t="s">
        <v>45</v>
      </c>
      <c r="L938" s="36" t="s">
        <v>95</v>
      </c>
      <c r="M938" s="36" t="s">
        <v>47</v>
      </c>
      <c r="N938" s="79">
        <v>0.12</v>
      </c>
      <c r="O938" s="36">
        <v>399</v>
      </c>
      <c r="P938" s="36">
        <v>399</v>
      </c>
      <c r="Q938" s="94">
        <f t="shared" si="54"/>
        <v>199.5</v>
      </c>
      <c r="R938" s="94">
        <v>199.5</v>
      </c>
      <c r="S938" s="36">
        <v>1</v>
      </c>
    </row>
    <row r="939" spans="1:19" s="22" customFormat="1" x14ac:dyDescent="0.25">
      <c r="A939" s="34" t="s">
        <v>688</v>
      </c>
      <c r="B939" s="25">
        <v>10001689</v>
      </c>
      <c r="C939" s="36" t="s">
        <v>640</v>
      </c>
      <c r="D939" s="36" t="s">
        <v>41</v>
      </c>
      <c r="E939" s="36" t="s">
        <v>650</v>
      </c>
      <c r="F939" s="36" t="s">
        <v>651</v>
      </c>
      <c r="G939" s="36" t="s">
        <v>44</v>
      </c>
      <c r="H939" s="36" t="s">
        <v>44</v>
      </c>
      <c r="I939" s="24" t="str">
        <f>C939&amp;"/"&amp;D939&amp;"/"&amp;F939&amp;"/"&amp;H939</f>
        <v>ROYALS/TOYS/DTP 9680/NA</v>
      </c>
      <c r="J939" s="36">
        <v>9503</v>
      </c>
      <c r="K939" s="36" t="s">
        <v>45</v>
      </c>
      <c r="L939" s="36" t="s">
        <v>95</v>
      </c>
      <c r="M939" s="36" t="s">
        <v>47</v>
      </c>
      <c r="N939" s="79">
        <v>0.12</v>
      </c>
      <c r="O939" s="36">
        <v>999</v>
      </c>
      <c r="P939" s="36">
        <v>999</v>
      </c>
      <c r="Q939" s="94">
        <f t="shared" si="54"/>
        <v>499.5</v>
      </c>
      <c r="R939" s="94">
        <v>499.5</v>
      </c>
      <c r="S939" s="36">
        <v>2</v>
      </c>
    </row>
    <row r="940" spans="1:19" s="22" customFormat="1" x14ac:dyDescent="0.25">
      <c r="A940" s="34"/>
      <c r="B940" s="35">
        <v>10001358</v>
      </c>
      <c r="C940" s="60" t="s">
        <v>640</v>
      </c>
      <c r="D940" s="60" t="s">
        <v>41</v>
      </c>
      <c r="E940" s="60" t="s">
        <v>648</v>
      </c>
      <c r="F940" s="60" t="str">
        <f t="shared" ref="F940" si="55">C940&amp;"/"&amp;E940&amp;""</f>
        <v>ROYALS/SUPER HEROES</v>
      </c>
      <c r="G940" s="36" t="s">
        <v>44</v>
      </c>
      <c r="H940" s="36" t="s">
        <v>44</v>
      </c>
      <c r="I940" s="24" t="str">
        <f>C940&amp;"/"&amp;D940&amp;"/"&amp;F940&amp;"/"&amp;H940</f>
        <v>ROYALS/TOYS/ROYALS/SUPER HEROES/NA</v>
      </c>
      <c r="J940" s="36">
        <v>9503</v>
      </c>
      <c r="K940" s="60" t="s">
        <v>45</v>
      </c>
      <c r="L940" s="36" t="s">
        <v>95</v>
      </c>
      <c r="M940" s="36" t="s">
        <v>47</v>
      </c>
      <c r="N940" s="79">
        <v>0.12</v>
      </c>
      <c r="O940" s="60">
        <v>149</v>
      </c>
      <c r="P940" s="60">
        <v>149</v>
      </c>
      <c r="Q940" s="94">
        <f t="shared" si="54"/>
        <v>74.5</v>
      </c>
      <c r="R940" s="94">
        <v>74.5</v>
      </c>
      <c r="S940" s="60">
        <v>24</v>
      </c>
    </row>
    <row r="941" spans="1:19" s="22" customFormat="1" x14ac:dyDescent="0.25">
      <c r="A941" s="34" t="s">
        <v>259</v>
      </c>
      <c r="B941" s="25">
        <v>10001690</v>
      </c>
      <c r="C941" s="36" t="s">
        <v>640</v>
      </c>
      <c r="D941" s="36" t="s">
        <v>41</v>
      </c>
      <c r="E941" s="36" t="s">
        <v>652</v>
      </c>
      <c r="F941" s="36" t="s">
        <v>653</v>
      </c>
      <c r="G941" s="36" t="s">
        <v>44</v>
      </c>
      <c r="H941" s="36" t="s">
        <v>44</v>
      </c>
      <c r="I941" s="24" t="str">
        <f>C941&amp;"/"&amp;D941&amp;"/"&amp;F941&amp;"/"&amp;H941</f>
        <v>ROYALS/TOYS/NH 8290/NA</v>
      </c>
      <c r="J941" s="36">
        <v>9503</v>
      </c>
      <c r="K941" s="36" t="s">
        <v>45</v>
      </c>
      <c r="L941" s="36" t="s">
        <v>95</v>
      </c>
      <c r="M941" s="36" t="s">
        <v>47</v>
      </c>
      <c r="N941" s="79">
        <v>0.12</v>
      </c>
      <c r="O941" s="36">
        <v>399</v>
      </c>
      <c r="P941" s="36">
        <v>399</v>
      </c>
      <c r="Q941" s="94">
        <f t="shared" si="54"/>
        <v>199.5</v>
      </c>
      <c r="R941" s="94">
        <v>199.5</v>
      </c>
      <c r="S941" s="36">
        <v>1</v>
      </c>
    </row>
    <row r="942" spans="1:19" s="22" customFormat="1" x14ac:dyDescent="0.25">
      <c r="A942" s="34"/>
      <c r="B942" s="25">
        <v>10001691</v>
      </c>
      <c r="C942" s="36" t="s">
        <v>654</v>
      </c>
      <c r="D942" s="36" t="s">
        <v>59</v>
      </c>
      <c r="E942" s="36" t="s">
        <v>62</v>
      </c>
      <c r="F942" s="36" t="s">
        <v>655</v>
      </c>
      <c r="G942" s="36" t="s">
        <v>21</v>
      </c>
      <c r="H942" s="36">
        <v>7</v>
      </c>
      <c r="I942" s="24" t="str">
        <f>C942&amp;"/"&amp;D942&amp;"/"&amp;F942&amp;"/"&amp;H942</f>
        <v>LEE COOPER/FOOTWEAR/LC1473ER/7</v>
      </c>
      <c r="J942" s="36">
        <v>9503</v>
      </c>
      <c r="K942" s="36" t="s">
        <v>22</v>
      </c>
      <c r="L942" s="36" t="s">
        <v>95</v>
      </c>
      <c r="M942" s="36" t="s">
        <v>47</v>
      </c>
      <c r="N942" s="79">
        <v>0.12</v>
      </c>
      <c r="O942" s="36">
        <v>2799</v>
      </c>
      <c r="P942" s="36">
        <v>2799</v>
      </c>
      <c r="Q942" s="94">
        <f t="shared" si="54"/>
        <v>1399.5</v>
      </c>
      <c r="R942" s="94">
        <v>1399.5</v>
      </c>
      <c r="S942" s="36">
        <v>1</v>
      </c>
    </row>
    <row r="943" spans="1:19" s="22" customFormat="1" x14ac:dyDescent="0.25">
      <c r="A943" s="34"/>
      <c r="B943" s="31">
        <v>10001351</v>
      </c>
      <c r="C943" s="36" t="s">
        <v>640</v>
      </c>
      <c r="D943" s="36" t="s">
        <v>71</v>
      </c>
      <c r="E943" s="36" t="s">
        <v>641</v>
      </c>
      <c r="F943" s="36" t="s">
        <v>656</v>
      </c>
      <c r="G943" s="36" t="s">
        <v>44</v>
      </c>
      <c r="H943" s="36" t="s">
        <v>44</v>
      </c>
      <c r="I943" s="24" t="str">
        <f>C943&amp;"/"&amp;D943&amp;"/"&amp;F943&amp;"/"&amp;H943</f>
        <v>ROYALS/ACCESSORIES/PS 9240/NA</v>
      </c>
      <c r="J943" s="36">
        <v>9503</v>
      </c>
      <c r="K943" s="36" t="s">
        <v>45</v>
      </c>
      <c r="L943" s="36" t="s">
        <v>95</v>
      </c>
      <c r="M943" s="36" t="s">
        <v>47</v>
      </c>
      <c r="N943" s="79">
        <v>0.12</v>
      </c>
      <c r="O943" s="36">
        <v>249</v>
      </c>
      <c r="P943" s="36">
        <v>249</v>
      </c>
      <c r="Q943" s="94">
        <f t="shared" si="54"/>
        <v>124.5</v>
      </c>
      <c r="R943" s="94">
        <v>124.5</v>
      </c>
      <c r="S943" s="36">
        <v>3</v>
      </c>
    </row>
    <row r="944" spans="1:19" s="22" customFormat="1" x14ac:dyDescent="0.25">
      <c r="A944" s="34"/>
      <c r="B944" s="25">
        <v>10001692</v>
      </c>
      <c r="C944" s="36" t="s">
        <v>640</v>
      </c>
      <c r="D944" s="36" t="s">
        <v>71</v>
      </c>
      <c r="E944" s="36" t="s">
        <v>641</v>
      </c>
      <c r="F944" s="36" t="s">
        <v>657</v>
      </c>
      <c r="G944" s="36" t="s">
        <v>44</v>
      </c>
      <c r="H944" s="36" t="s">
        <v>44</v>
      </c>
      <c r="I944" s="24" t="str">
        <f>C944&amp;"/"&amp;D944&amp;"/"&amp;F944&amp;"/"&amp;H944</f>
        <v>ROYALS/ACCESSORIES/HD/NA</v>
      </c>
      <c r="J944" s="36">
        <v>9503</v>
      </c>
      <c r="K944" s="36" t="s">
        <v>45</v>
      </c>
      <c r="L944" s="36" t="s">
        <v>95</v>
      </c>
      <c r="M944" s="36" t="s">
        <v>47</v>
      </c>
      <c r="N944" s="79">
        <v>0.12</v>
      </c>
      <c r="O944" s="36">
        <v>299</v>
      </c>
      <c r="P944" s="36">
        <v>299</v>
      </c>
      <c r="Q944" s="94">
        <f t="shared" si="54"/>
        <v>149.5</v>
      </c>
      <c r="R944" s="94">
        <v>149.5</v>
      </c>
      <c r="S944" s="36">
        <v>6</v>
      </c>
    </row>
    <row r="945" spans="1:19" s="22" customFormat="1" x14ac:dyDescent="0.25">
      <c r="A945" s="34"/>
      <c r="B945" s="35">
        <v>8904349703481</v>
      </c>
      <c r="C945" s="36" t="s">
        <v>640</v>
      </c>
      <c r="D945" s="36" t="s">
        <v>41</v>
      </c>
      <c r="E945" s="36" t="s">
        <v>658</v>
      </c>
      <c r="F945" s="36" t="str">
        <f t="shared" ref="F945" si="56">C945&amp;"/"&amp;E945&amp;""</f>
        <v xml:space="preserve">ROYALS/THAR </v>
      </c>
      <c r="G945" s="36" t="s">
        <v>44</v>
      </c>
      <c r="H945" s="36" t="s">
        <v>44</v>
      </c>
      <c r="I945" s="24" t="str">
        <f>C945&amp;"/"&amp;D945&amp;"/"&amp;F945&amp;"/"&amp;H945</f>
        <v>ROYALS/TOYS/ROYALS/THAR /NA</v>
      </c>
      <c r="J945" s="36">
        <v>9503</v>
      </c>
      <c r="K945" s="36" t="s">
        <v>45</v>
      </c>
      <c r="L945" s="36" t="s">
        <v>95</v>
      </c>
      <c r="M945" s="36" t="s">
        <v>47</v>
      </c>
      <c r="N945" s="79">
        <v>0.12</v>
      </c>
      <c r="O945" s="36">
        <v>731</v>
      </c>
      <c r="P945" s="36">
        <v>731</v>
      </c>
      <c r="Q945" s="94">
        <f t="shared" si="54"/>
        <v>365.5</v>
      </c>
      <c r="R945" s="94">
        <v>365.5</v>
      </c>
      <c r="S945" s="36">
        <v>2</v>
      </c>
    </row>
    <row r="946" spans="1:19" s="22" customFormat="1" x14ac:dyDescent="0.25">
      <c r="A946" s="34"/>
      <c r="B946" s="35">
        <v>10001552</v>
      </c>
      <c r="C946" s="36" t="s">
        <v>640</v>
      </c>
      <c r="D946" s="36" t="s">
        <v>41</v>
      </c>
      <c r="E946" s="36" t="s">
        <v>659</v>
      </c>
      <c r="F946" s="36" t="s">
        <v>660</v>
      </c>
      <c r="G946" s="36" t="s">
        <v>44</v>
      </c>
      <c r="H946" s="36" t="s">
        <v>44</v>
      </c>
      <c r="I946" s="24" t="str">
        <f>C946&amp;"/"&amp;D946&amp;"/"&amp;F946&amp;"/"&amp;H946</f>
        <v>ROYALS/TOYS/TAC 8990/NA</v>
      </c>
      <c r="J946" s="36">
        <v>9503</v>
      </c>
      <c r="K946" s="36" t="s">
        <v>45</v>
      </c>
      <c r="L946" s="36" t="s">
        <v>95</v>
      </c>
      <c r="M946" s="36" t="s">
        <v>47</v>
      </c>
      <c r="N946" s="79">
        <v>0.12</v>
      </c>
      <c r="O946" s="36">
        <v>2002</v>
      </c>
      <c r="P946" s="36">
        <v>2002</v>
      </c>
      <c r="Q946" s="94">
        <f t="shared" si="54"/>
        <v>1001</v>
      </c>
      <c r="R946" s="94">
        <v>1001</v>
      </c>
      <c r="S946" s="36">
        <v>1</v>
      </c>
    </row>
    <row r="947" spans="1:19" s="22" customFormat="1" x14ac:dyDescent="0.25">
      <c r="A947" s="34"/>
      <c r="B947" s="25">
        <v>10001693</v>
      </c>
      <c r="C947" s="36" t="s">
        <v>640</v>
      </c>
      <c r="D947" s="36" t="s">
        <v>41</v>
      </c>
      <c r="E947" s="36" t="s">
        <v>649</v>
      </c>
      <c r="F947" s="36" t="s">
        <v>661</v>
      </c>
      <c r="G947" s="36" t="s">
        <v>44</v>
      </c>
      <c r="H947" s="36" t="s">
        <v>44</v>
      </c>
      <c r="I947" s="24" t="str">
        <f>C947&amp;"/"&amp;D947&amp;"/"&amp;F947&amp;"/"&amp;H947</f>
        <v>ROYALS/TOYS/SZ 9230/NA</v>
      </c>
      <c r="J947" s="36">
        <v>9503</v>
      </c>
      <c r="K947" s="36" t="s">
        <v>45</v>
      </c>
      <c r="L947" s="36" t="s">
        <v>95</v>
      </c>
      <c r="M947" s="36" t="s">
        <v>47</v>
      </c>
      <c r="N947" s="79">
        <v>0.12</v>
      </c>
      <c r="O947" s="36">
        <v>299</v>
      </c>
      <c r="P947" s="36">
        <v>299</v>
      </c>
      <c r="Q947" s="94">
        <f t="shared" si="54"/>
        <v>149.5</v>
      </c>
      <c r="R947" s="94">
        <v>149.5</v>
      </c>
      <c r="S947" s="36">
        <v>1</v>
      </c>
    </row>
    <row r="948" spans="1:19" s="22" customFormat="1" x14ac:dyDescent="0.25">
      <c r="A948" s="34"/>
      <c r="B948" s="35">
        <v>10001325</v>
      </c>
      <c r="C948" s="36" t="s">
        <v>640</v>
      </c>
      <c r="D948" s="36" t="s">
        <v>71</v>
      </c>
      <c r="E948" s="36" t="s">
        <v>641</v>
      </c>
      <c r="F948" s="36" t="s">
        <v>662</v>
      </c>
      <c r="G948" s="36" t="s">
        <v>44</v>
      </c>
      <c r="H948" s="36" t="s">
        <v>44</v>
      </c>
      <c r="I948" s="24" t="str">
        <f>C948&amp;"/"&amp;D948&amp;"/"&amp;F948&amp;"/"&amp;H948</f>
        <v>ROYALS/ACCESSORIES/CE 9180/NA</v>
      </c>
      <c r="J948" s="36">
        <v>9503</v>
      </c>
      <c r="K948" s="36" t="s">
        <v>45</v>
      </c>
      <c r="L948" s="36" t="s">
        <v>95</v>
      </c>
      <c r="M948" s="36" t="s">
        <v>47</v>
      </c>
      <c r="N948" s="79">
        <v>0.12</v>
      </c>
      <c r="O948" s="36">
        <v>199</v>
      </c>
      <c r="P948" s="36">
        <v>199</v>
      </c>
      <c r="Q948" s="94">
        <f t="shared" si="54"/>
        <v>99.5</v>
      </c>
      <c r="R948" s="94">
        <v>99.5</v>
      </c>
      <c r="S948" s="36">
        <v>10</v>
      </c>
    </row>
    <row r="949" spans="1:19" s="22" customFormat="1" x14ac:dyDescent="0.25">
      <c r="A949" s="34"/>
      <c r="B949" s="25">
        <v>10001694</v>
      </c>
      <c r="C949" s="36" t="s">
        <v>640</v>
      </c>
      <c r="D949" s="36" t="s">
        <v>41</v>
      </c>
      <c r="E949" s="36" t="s">
        <v>663</v>
      </c>
      <c r="F949" s="36" t="s">
        <v>664</v>
      </c>
      <c r="G949" s="36" t="s">
        <v>44</v>
      </c>
      <c r="H949" s="36" t="s">
        <v>44</v>
      </c>
      <c r="I949" s="24" t="str">
        <f>C949&amp;"/"&amp;D949&amp;"/"&amp;F949&amp;"/"&amp;H949</f>
        <v>ROYALS/TOYS/ECZ 9380/NA</v>
      </c>
      <c r="J949" s="36">
        <v>9503</v>
      </c>
      <c r="K949" s="36" t="s">
        <v>45</v>
      </c>
      <c r="L949" s="36" t="s">
        <v>95</v>
      </c>
      <c r="M949" s="36" t="s">
        <v>47</v>
      </c>
      <c r="N949" s="79">
        <v>0.12</v>
      </c>
      <c r="O949" s="36">
        <v>599</v>
      </c>
      <c r="P949" s="36">
        <v>599</v>
      </c>
      <c r="Q949" s="94">
        <f t="shared" si="54"/>
        <v>299.5</v>
      </c>
      <c r="R949" s="94">
        <v>299.5</v>
      </c>
      <c r="S949" s="36">
        <v>1</v>
      </c>
    </row>
    <row r="950" spans="1:19" s="22" customFormat="1" x14ac:dyDescent="0.25">
      <c r="A950" s="34"/>
      <c r="B950" s="25">
        <v>10001695</v>
      </c>
      <c r="C950" s="36" t="s">
        <v>640</v>
      </c>
      <c r="D950" s="36" t="s">
        <v>41</v>
      </c>
      <c r="E950" s="36" t="s">
        <v>665</v>
      </c>
      <c r="F950" s="36" t="s">
        <v>666</v>
      </c>
      <c r="G950" s="36" t="s">
        <v>44</v>
      </c>
      <c r="H950" s="36" t="s">
        <v>44</v>
      </c>
      <c r="I950" s="24" t="str">
        <f>C950&amp;"/"&amp;D950&amp;"/"&amp;F950&amp;"/"&amp;H950</f>
        <v>ROYALS/TOYS/RH-1008/NA</v>
      </c>
      <c r="J950" s="36">
        <v>9503</v>
      </c>
      <c r="K950" s="36" t="s">
        <v>45</v>
      </c>
      <c r="L950" s="36" t="s">
        <v>95</v>
      </c>
      <c r="M950" s="36" t="s">
        <v>47</v>
      </c>
      <c r="N950" s="79">
        <v>0.12</v>
      </c>
      <c r="O950" s="36">
        <v>940</v>
      </c>
      <c r="P950" s="36">
        <v>940</v>
      </c>
      <c r="Q950" s="94">
        <f t="shared" si="54"/>
        <v>470</v>
      </c>
      <c r="R950" s="94">
        <v>470</v>
      </c>
      <c r="S950" s="36">
        <v>2</v>
      </c>
    </row>
    <row r="951" spans="1:19" s="22" customFormat="1" x14ac:dyDescent="0.25">
      <c r="A951" s="34"/>
      <c r="B951" s="25">
        <v>10001696</v>
      </c>
      <c r="C951" s="36" t="s">
        <v>640</v>
      </c>
      <c r="D951" s="36" t="s">
        <v>41</v>
      </c>
      <c r="E951" s="36" t="s">
        <v>667</v>
      </c>
      <c r="F951" s="36" t="s">
        <v>668</v>
      </c>
      <c r="G951" s="36" t="s">
        <v>44</v>
      </c>
      <c r="H951" s="36" t="s">
        <v>44</v>
      </c>
      <c r="I951" s="24" t="str">
        <f>C951&amp;"/"&amp;D951&amp;"/"&amp;F951&amp;"/"&amp;H951</f>
        <v>ROYALS/TOYS/EHA 8490/NA</v>
      </c>
      <c r="J951" s="36">
        <v>9503</v>
      </c>
      <c r="K951" s="36" t="s">
        <v>45</v>
      </c>
      <c r="L951" s="36" t="s">
        <v>95</v>
      </c>
      <c r="M951" s="36" t="s">
        <v>47</v>
      </c>
      <c r="N951" s="79">
        <v>0.12</v>
      </c>
      <c r="O951" s="36">
        <v>699</v>
      </c>
      <c r="P951" s="36">
        <v>699</v>
      </c>
      <c r="Q951" s="94">
        <f t="shared" si="54"/>
        <v>349.5</v>
      </c>
      <c r="R951" s="94">
        <v>349.5</v>
      </c>
      <c r="S951" s="36">
        <v>8</v>
      </c>
    </row>
    <row r="952" spans="1:19" s="22" customFormat="1" x14ac:dyDescent="0.25">
      <c r="A952" s="34"/>
      <c r="B952" s="35">
        <v>8906000251034</v>
      </c>
      <c r="C952" s="36" t="s">
        <v>640</v>
      </c>
      <c r="D952" s="36" t="s">
        <v>41</v>
      </c>
      <c r="E952" s="36" t="s">
        <v>669</v>
      </c>
      <c r="F952" s="36" t="s">
        <v>670</v>
      </c>
      <c r="G952" s="36" t="s">
        <v>44</v>
      </c>
      <c r="H952" s="36" t="s">
        <v>44</v>
      </c>
      <c r="I952" s="24" t="str">
        <f>C952&amp;"/"&amp;D952&amp;"/"&amp;F952&amp;"/"&amp;H952</f>
        <v>ROYALS/TOYS/AS 9240/NA</v>
      </c>
      <c r="J952" s="36">
        <v>9503</v>
      </c>
      <c r="K952" s="36" t="s">
        <v>45</v>
      </c>
      <c r="L952" s="36" t="s">
        <v>95</v>
      </c>
      <c r="M952" s="36" t="s">
        <v>47</v>
      </c>
      <c r="N952" s="79">
        <v>0.12</v>
      </c>
      <c r="O952" s="36">
        <v>410</v>
      </c>
      <c r="P952" s="36">
        <v>410</v>
      </c>
      <c r="Q952" s="94">
        <f t="shared" si="54"/>
        <v>205</v>
      </c>
      <c r="R952" s="94">
        <v>205</v>
      </c>
      <c r="S952" s="36">
        <v>1</v>
      </c>
    </row>
    <row r="953" spans="1:19" s="22" customFormat="1" x14ac:dyDescent="0.25">
      <c r="A953" s="34"/>
      <c r="B953" s="35">
        <v>8906000251591</v>
      </c>
      <c r="C953" s="36" t="s">
        <v>640</v>
      </c>
      <c r="D953" s="36" t="s">
        <v>41</v>
      </c>
      <c r="E953" s="36" t="s">
        <v>669</v>
      </c>
      <c r="F953" s="37" t="str">
        <f t="shared" ref="F953:F954" si="57">C953&amp;"/"&amp;E953&amp;""</f>
        <v>ROYALS/CARDS</v>
      </c>
      <c r="G953" s="36" t="s">
        <v>44</v>
      </c>
      <c r="H953" s="36" t="s">
        <v>44</v>
      </c>
      <c r="I953" s="24" t="str">
        <f>C953&amp;"/"&amp;D953&amp;"/"&amp;F953&amp;"/"&amp;H953</f>
        <v>ROYALS/TOYS/ROYALS/CARDS/NA</v>
      </c>
      <c r="J953" s="36">
        <v>9503</v>
      </c>
      <c r="K953" s="36" t="s">
        <v>45</v>
      </c>
      <c r="L953" s="36" t="s">
        <v>95</v>
      </c>
      <c r="M953" s="36" t="s">
        <v>47</v>
      </c>
      <c r="N953" s="79">
        <v>0.12</v>
      </c>
      <c r="O953" s="36">
        <v>399</v>
      </c>
      <c r="P953" s="36">
        <v>399</v>
      </c>
      <c r="Q953" s="94">
        <f t="shared" si="54"/>
        <v>199.5</v>
      </c>
      <c r="R953" s="94">
        <v>199.5</v>
      </c>
      <c r="S953" s="36">
        <v>1</v>
      </c>
    </row>
    <row r="954" spans="1:19" s="22" customFormat="1" x14ac:dyDescent="0.25">
      <c r="A954" s="34"/>
      <c r="B954" s="35">
        <v>8904349704563</v>
      </c>
      <c r="C954" s="36" t="s">
        <v>640</v>
      </c>
      <c r="D954" s="36" t="s">
        <v>41</v>
      </c>
      <c r="E954" s="36" t="s">
        <v>671</v>
      </c>
      <c r="F954" s="37" t="str">
        <f t="shared" si="57"/>
        <v>ROYALS/TRACTOR</v>
      </c>
      <c r="G954" s="36" t="s">
        <v>44</v>
      </c>
      <c r="H954" s="36" t="s">
        <v>44</v>
      </c>
      <c r="I954" s="24" t="str">
        <f>C954&amp;"/"&amp;D954&amp;"/"&amp;F954&amp;"/"&amp;H954</f>
        <v>ROYALS/TOYS/ROYALS/TRACTOR/NA</v>
      </c>
      <c r="J954" s="36">
        <v>9503</v>
      </c>
      <c r="K954" s="36" t="s">
        <v>45</v>
      </c>
      <c r="L954" s="36" t="s">
        <v>95</v>
      </c>
      <c r="M954" s="36" t="s">
        <v>47</v>
      </c>
      <c r="N954" s="79">
        <v>0.12</v>
      </c>
      <c r="O954" s="36">
        <v>665</v>
      </c>
      <c r="P954" s="36">
        <v>665</v>
      </c>
      <c r="Q954" s="94">
        <f t="shared" si="54"/>
        <v>332.5</v>
      </c>
      <c r="R954" s="94">
        <v>332.5</v>
      </c>
      <c r="S954" s="36">
        <v>1</v>
      </c>
    </row>
    <row r="955" spans="1:19" s="22" customFormat="1" x14ac:dyDescent="0.25">
      <c r="A955" s="34"/>
      <c r="B955" s="25">
        <v>10001697</v>
      </c>
      <c r="C955" s="36" t="s">
        <v>640</v>
      </c>
      <c r="D955" s="36" t="s">
        <v>41</v>
      </c>
      <c r="E955" s="36" t="s">
        <v>639</v>
      </c>
      <c r="F955" s="36" t="s">
        <v>672</v>
      </c>
      <c r="G955" s="36" t="s">
        <v>44</v>
      </c>
      <c r="H955" s="36" t="s">
        <v>44</v>
      </c>
      <c r="I955" s="24" t="str">
        <f>C955&amp;"/"&amp;D955&amp;"/"&amp;F955&amp;"/"&amp;H955</f>
        <v>ROYALS/TOYS/EDZ 9340/NA</v>
      </c>
      <c r="J955" s="36">
        <v>9503</v>
      </c>
      <c r="K955" s="36" t="s">
        <v>45</v>
      </c>
      <c r="L955" s="36" t="s">
        <v>95</v>
      </c>
      <c r="M955" s="36" t="s">
        <v>47</v>
      </c>
      <c r="N955" s="79">
        <v>0.12</v>
      </c>
      <c r="O955" s="36">
        <v>499</v>
      </c>
      <c r="P955" s="36">
        <v>499</v>
      </c>
      <c r="Q955" s="94">
        <f t="shared" si="54"/>
        <v>249.5</v>
      </c>
      <c r="R955" s="94">
        <v>249.5</v>
      </c>
      <c r="S955" s="36">
        <v>1</v>
      </c>
    </row>
    <row r="956" spans="1:19" s="22" customFormat="1" x14ac:dyDescent="0.25">
      <c r="A956" s="34"/>
      <c r="B956" s="25">
        <v>10001698</v>
      </c>
      <c r="C956" s="36" t="s">
        <v>640</v>
      </c>
      <c r="D956" s="36" t="s">
        <v>41</v>
      </c>
      <c r="E956" s="36" t="s">
        <v>665</v>
      </c>
      <c r="F956" s="36" t="s">
        <v>673</v>
      </c>
      <c r="G956" s="36" t="s">
        <v>44</v>
      </c>
      <c r="H956" s="36" t="s">
        <v>44</v>
      </c>
      <c r="I956" s="24" t="str">
        <f>C956&amp;"/"&amp;D956&amp;"/"&amp;F956&amp;"/"&amp;H956</f>
        <v>ROYALS/TOYS/PD 9150/NA</v>
      </c>
      <c r="J956" s="36">
        <v>9503</v>
      </c>
      <c r="K956" s="36" t="s">
        <v>45</v>
      </c>
      <c r="L956" s="36" t="s">
        <v>95</v>
      </c>
      <c r="M956" s="36" t="s">
        <v>47</v>
      </c>
      <c r="N956" s="79">
        <v>0.12</v>
      </c>
      <c r="O956" s="36">
        <v>300</v>
      </c>
      <c r="P956" s="36">
        <v>300</v>
      </c>
      <c r="Q956" s="94">
        <f t="shared" si="54"/>
        <v>150</v>
      </c>
      <c r="R956" s="94">
        <v>150</v>
      </c>
      <c r="S956" s="36">
        <v>2</v>
      </c>
    </row>
    <row r="957" spans="1:19" s="22" customFormat="1" x14ac:dyDescent="0.25">
      <c r="A957" s="34"/>
      <c r="B957" s="25">
        <v>10001699</v>
      </c>
      <c r="C957" s="36" t="s">
        <v>640</v>
      </c>
      <c r="D957" s="36" t="s">
        <v>71</v>
      </c>
      <c r="E957" s="36" t="s">
        <v>674</v>
      </c>
      <c r="F957" s="36" t="s">
        <v>675</v>
      </c>
      <c r="G957" s="36" t="s">
        <v>44</v>
      </c>
      <c r="H957" s="36" t="s">
        <v>44</v>
      </c>
      <c r="I957" s="24" t="str">
        <f>C957&amp;"/"&amp;D957&amp;"/"&amp;F957&amp;"/"&amp;H957</f>
        <v>ROYALS/ACCESSORIES/EN 960/NA</v>
      </c>
      <c r="J957" s="36">
        <v>9503</v>
      </c>
      <c r="K957" s="36" t="s">
        <v>45</v>
      </c>
      <c r="L957" s="36" t="s">
        <v>95</v>
      </c>
      <c r="M957" s="36" t="s">
        <v>47</v>
      </c>
      <c r="N957" s="79">
        <v>0.12</v>
      </c>
      <c r="O957" s="36">
        <v>99</v>
      </c>
      <c r="P957" s="36">
        <v>99</v>
      </c>
      <c r="Q957" s="94">
        <f t="shared" si="54"/>
        <v>49.5</v>
      </c>
      <c r="R957" s="94">
        <v>49.5</v>
      </c>
      <c r="S957" s="36">
        <v>4</v>
      </c>
    </row>
    <row r="958" spans="1:19" s="22" customFormat="1" x14ac:dyDescent="0.25">
      <c r="A958" s="34"/>
      <c r="B958" s="25">
        <v>10001700</v>
      </c>
      <c r="C958" s="36" t="s">
        <v>640</v>
      </c>
      <c r="D958" s="36" t="s">
        <v>71</v>
      </c>
      <c r="E958" s="36" t="s">
        <v>674</v>
      </c>
      <c r="F958" s="36" t="s">
        <v>676</v>
      </c>
      <c r="G958" s="36" t="s">
        <v>44</v>
      </c>
      <c r="H958" s="36" t="s">
        <v>44</v>
      </c>
      <c r="I958" s="24" t="str">
        <f>C958&amp;"/"&amp;D958&amp;"/"&amp;F958&amp;"/"&amp;H958</f>
        <v>ROYALS/ACCESSORIES/EA 960/NA</v>
      </c>
      <c r="J958" s="36">
        <v>9503</v>
      </c>
      <c r="K958" s="36" t="s">
        <v>45</v>
      </c>
      <c r="L958" s="36" t="s">
        <v>95</v>
      </c>
      <c r="M958" s="36" t="s">
        <v>47</v>
      </c>
      <c r="N958" s="79">
        <v>0.12</v>
      </c>
      <c r="O958" s="36">
        <v>99</v>
      </c>
      <c r="P958" s="36">
        <v>99</v>
      </c>
      <c r="Q958" s="94">
        <f t="shared" si="54"/>
        <v>49.5</v>
      </c>
      <c r="R958" s="94">
        <v>49.5</v>
      </c>
      <c r="S958" s="36">
        <v>3</v>
      </c>
    </row>
    <row r="959" spans="1:19" s="22" customFormat="1" x14ac:dyDescent="0.25">
      <c r="A959" s="34"/>
      <c r="B959" s="25">
        <v>10001701</v>
      </c>
      <c r="C959" s="36" t="s">
        <v>640</v>
      </c>
      <c r="D959" s="36" t="s">
        <v>71</v>
      </c>
      <c r="E959" s="36" t="s">
        <v>133</v>
      </c>
      <c r="F959" s="36" t="s">
        <v>677</v>
      </c>
      <c r="G959" s="36" t="s">
        <v>44</v>
      </c>
      <c r="H959" s="36" t="s">
        <v>44</v>
      </c>
      <c r="I959" s="24" t="str">
        <f>C959&amp;"/"&amp;D959&amp;"/"&amp;F959&amp;"/"&amp;H959</f>
        <v>ROYALS/ACCESSORIES/DPT 9736/NA</v>
      </c>
      <c r="J959" s="36">
        <v>33030010</v>
      </c>
      <c r="K959" s="36" t="s">
        <v>45</v>
      </c>
      <c r="L959" s="36" t="s">
        <v>95</v>
      </c>
      <c r="M959" s="36" t="s">
        <v>47</v>
      </c>
      <c r="N959" s="79">
        <v>0.18</v>
      </c>
      <c r="O959" s="36">
        <v>920</v>
      </c>
      <c r="P959" s="36">
        <v>920</v>
      </c>
      <c r="Q959" s="94">
        <f t="shared" si="54"/>
        <v>460</v>
      </c>
      <c r="R959" s="94">
        <v>460</v>
      </c>
      <c r="S959" s="36">
        <v>1</v>
      </c>
    </row>
    <row r="960" spans="1:19" s="22" customFormat="1" x14ac:dyDescent="0.25">
      <c r="A960" s="34"/>
      <c r="B960" s="35">
        <v>8906114333787</v>
      </c>
      <c r="C960" s="36" t="s">
        <v>640</v>
      </c>
      <c r="D960" s="36" t="s">
        <v>71</v>
      </c>
      <c r="E960" s="36" t="s">
        <v>133</v>
      </c>
      <c r="F960" s="37" t="str">
        <f t="shared" ref="F960:F961" si="58">C960&amp;"/"&amp;E960&amp;""</f>
        <v>ROYALS/PERFUME</v>
      </c>
      <c r="G960" s="36" t="s">
        <v>44</v>
      </c>
      <c r="H960" s="36" t="s">
        <v>44</v>
      </c>
      <c r="I960" s="24" t="str">
        <f>C960&amp;"/"&amp;D960&amp;"/"&amp;F960&amp;"/"&amp;H960</f>
        <v>ROYALS/ACCESSORIES/ROYALS/PERFUME/NA</v>
      </c>
      <c r="J960" s="36">
        <v>33030010</v>
      </c>
      <c r="K960" s="36" t="s">
        <v>45</v>
      </c>
      <c r="L960" s="36" t="s">
        <v>95</v>
      </c>
      <c r="M960" s="36" t="s">
        <v>47</v>
      </c>
      <c r="N960" s="79">
        <v>0.18</v>
      </c>
      <c r="O960" s="36">
        <v>504</v>
      </c>
      <c r="P960" s="36">
        <v>504</v>
      </c>
      <c r="Q960" s="94">
        <f t="shared" si="54"/>
        <v>252</v>
      </c>
      <c r="R960" s="94">
        <v>252</v>
      </c>
      <c r="S960" s="36">
        <v>1</v>
      </c>
    </row>
    <row r="961" spans="1:19" s="22" customFormat="1" x14ac:dyDescent="0.25">
      <c r="A961" s="34"/>
      <c r="B961" s="35">
        <v>8906125052752</v>
      </c>
      <c r="C961" s="36" t="s">
        <v>640</v>
      </c>
      <c r="D961" s="36" t="s">
        <v>71</v>
      </c>
      <c r="E961" s="36" t="s">
        <v>133</v>
      </c>
      <c r="F961" s="37" t="str">
        <f t="shared" si="58"/>
        <v>ROYALS/PERFUME</v>
      </c>
      <c r="G961" s="36" t="s">
        <v>44</v>
      </c>
      <c r="H961" s="36" t="s">
        <v>44</v>
      </c>
      <c r="I961" s="24" t="str">
        <f>C961&amp;"/"&amp;D961&amp;"/"&amp;F961&amp;"/"&amp;H961</f>
        <v>ROYALS/ACCESSORIES/ROYALS/PERFUME/NA</v>
      </c>
      <c r="J961" s="36">
        <v>33030010</v>
      </c>
      <c r="K961" s="36" t="s">
        <v>45</v>
      </c>
      <c r="L961" s="36" t="s">
        <v>95</v>
      </c>
      <c r="M961" s="36" t="s">
        <v>47</v>
      </c>
      <c r="N961" s="79">
        <v>0.18</v>
      </c>
      <c r="O961" s="36">
        <v>250</v>
      </c>
      <c r="P961" s="36">
        <v>250</v>
      </c>
      <c r="Q961" s="94">
        <f t="shared" si="54"/>
        <v>125</v>
      </c>
      <c r="R961" s="94">
        <v>125</v>
      </c>
      <c r="S961" s="36">
        <v>1</v>
      </c>
    </row>
    <row r="962" spans="1:19" s="22" customFormat="1" x14ac:dyDescent="0.25">
      <c r="A962" s="34"/>
      <c r="B962" s="25">
        <v>10001702</v>
      </c>
      <c r="C962" s="36" t="s">
        <v>640</v>
      </c>
      <c r="D962" s="36" t="s">
        <v>71</v>
      </c>
      <c r="E962" s="36" t="s">
        <v>83</v>
      </c>
      <c r="F962" s="36" t="s">
        <v>678</v>
      </c>
      <c r="G962" s="36" t="s">
        <v>44</v>
      </c>
      <c r="H962" s="36" t="s">
        <v>44</v>
      </c>
      <c r="I962" s="24" t="str">
        <f>C962&amp;"/"&amp;D962&amp;"/"&amp;F962&amp;"/"&amp;H962</f>
        <v>ROYALS/ACCESSORIES/ENT 9580/NA</v>
      </c>
      <c r="J962" s="61">
        <v>42033000</v>
      </c>
      <c r="K962" s="36" t="s">
        <v>22</v>
      </c>
      <c r="L962" s="36" t="s">
        <v>95</v>
      </c>
      <c r="M962" s="36" t="s">
        <v>47</v>
      </c>
      <c r="N962" s="79">
        <v>0.18</v>
      </c>
      <c r="O962" s="36">
        <v>3699</v>
      </c>
      <c r="P962" s="36">
        <v>3699</v>
      </c>
      <c r="Q962" s="94">
        <f t="shared" si="54"/>
        <v>1849.5</v>
      </c>
      <c r="R962" s="94">
        <v>1849.5</v>
      </c>
      <c r="S962" s="36">
        <v>5</v>
      </c>
    </row>
    <row r="963" spans="1:19" s="22" customFormat="1" x14ac:dyDescent="0.25">
      <c r="A963" s="34"/>
      <c r="B963" s="35">
        <v>8906125052783</v>
      </c>
      <c r="C963" s="36" t="s">
        <v>640</v>
      </c>
      <c r="D963" s="36" t="s">
        <v>71</v>
      </c>
      <c r="E963" s="36" t="s">
        <v>133</v>
      </c>
      <c r="F963" s="37" t="str">
        <f t="shared" ref="F963" si="59">C963&amp;"/"&amp;E963&amp;""</f>
        <v>ROYALS/PERFUME</v>
      </c>
      <c r="G963" s="36" t="s">
        <v>44</v>
      </c>
      <c r="H963" s="36" t="s">
        <v>44</v>
      </c>
      <c r="I963" s="24" t="str">
        <f>C963&amp;"/"&amp;D963&amp;"/"&amp;F963&amp;"/"&amp;H963</f>
        <v>ROYALS/ACCESSORIES/ROYALS/PERFUME/NA</v>
      </c>
      <c r="J963" s="36">
        <v>33030010</v>
      </c>
      <c r="K963" s="36" t="s">
        <v>45</v>
      </c>
      <c r="L963" s="36" t="s">
        <v>95</v>
      </c>
      <c r="M963" s="36" t="s">
        <v>47</v>
      </c>
      <c r="N963" s="79">
        <v>0.18</v>
      </c>
      <c r="O963" s="36">
        <v>250</v>
      </c>
      <c r="P963" s="36">
        <v>250</v>
      </c>
      <c r="Q963" s="94">
        <f t="shared" si="54"/>
        <v>125</v>
      </c>
      <c r="R963" s="94">
        <v>125</v>
      </c>
      <c r="S963" s="36">
        <v>1</v>
      </c>
    </row>
    <row r="964" spans="1:19" s="22" customFormat="1" x14ac:dyDescent="0.25">
      <c r="A964" s="34"/>
      <c r="B964" s="25">
        <v>10001703</v>
      </c>
      <c r="C964" s="36" t="s">
        <v>640</v>
      </c>
      <c r="D964" s="36" t="s">
        <v>71</v>
      </c>
      <c r="E964" s="36" t="s">
        <v>83</v>
      </c>
      <c r="F964" s="36" t="s">
        <v>679</v>
      </c>
      <c r="G964" s="36" t="s">
        <v>44</v>
      </c>
      <c r="H964" s="36" t="s">
        <v>44</v>
      </c>
      <c r="I964" s="24" t="str">
        <f>C964&amp;"/"&amp;D964&amp;"/"&amp;F964&amp;"/"&amp;H964</f>
        <v>ROYALS/ACCESSORIES/EPH 9470/NA</v>
      </c>
      <c r="J964" s="61">
        <v>42033000</v>
      </c>
      <c r="K964" s="36" t="s">
        <v>22</v>
      </c>
      <c r="L964" s="36" t="s">
        <v>95</v>
      </c>
      <c r="M964" s="36" t="s">
        <v>47</v>
      </c>
      <c r="N964" s="79">
        <v>0.18</v>
      </c>
      <c r="O964" s="36">
        <v>3199</v>
      </c>
      <c r="P964" s="36">
        <v>3199</v>
      </c>
      <c r="Q964" s="94">
        <f t="shared" si="54"/>
        <v>1599.5</v>
      </c>
      <c r="R964" s="94">
        <v>1599.5</v>
      </c>
      <c r="S964" s="36">
        <v>4</v>
      </c>
    </row>
    <row r="965" spans="1:19" s="22" customFormat="1" x14ac:dyDescent="0.25">
      <c r="A965" s="34"/>
      <c r="B965" s="25">
        <v>10001704</v>
      </c>
      <c r="C965" s="36" t="s">
        <v>640</v>
      </c>
      <c r="D965" s="36" t="s">
        <v>71</v>
      </c>
      <c r="E965" s="36" t="s">
        <v>83</v>
      </c>
      <c r="F965" s="36" t="s">
        <v>680</v>
      </c>
      <c r="G965" s="36" t="s">
        <v>44</v>
      </c>
      <c r="H965" s="36" t="s">
        <v>44</v>
      </c>
      <c r="I965" s="24" t="str">
        <f>C965&amp;"/"&amp;D965&amp;"/"&amp;F965&amp;"/"&amp;H965</f>
        <v>ROYALS/ACCESSORIES/DDA 9680/NA</v>
      </c>
      <c r="J965" s="61">
        <v>42033000</v>
      </c>
      <c r="K965" s="36" t="s">
        <v>22</v>
      </c>
      <c r="L965" s="36" t="s">
        <v>95</v>
      </c>
      <c r="M965" s="36" t="s">
        <v>47</v>
      </c>
      <c r="N965" s="79">
        <v>0.18</v>
      </c>
      <c r="O965" s="36">
        <v>1699</v>
      </c>
      <c r="P965" s="36">
        <v>1699</v>
      </c>
      <c r="Q965" s="94">
        <f t="shared" si="54"/>
        <v>849.5</v>
      </c>
      <c r="R965" s="94">
        <v>849.5</v>
      </c>
      <c r="S965" s="36">
        <v>9</v>
      </c>
    </row>
    <row r="966" spans="1:19" s="22" customFormat="1" x14ac:dyDescent="0.25">
      <c r="A966" s="34"/>
      <c r="B966" s="25">
        <v>10001705</v>
      </c>
      <c r="C966" s="36" t="s">
        <v>640</v>
      </c>
      <c r="D966" s="36" t="s">
        <v>71</v>
      </c>
      <c r="E966" s="36" t="s">
        <v>83</v>
      </c>
      <c r="F966" s="36" t="s">
        <v>679</v>
      </c>
      <c r="G966" s="36" t="s">
        <v>44</v>
      </c>
      <c r="H966" s="36" t="s">
        <v>44</v>
      </c>
      <c r="I966" s="24" t="str">
        <f>C966&amp;"/"&amp;D966&amp;"/"&amp;F966&amp;"/"&amp;H966</f>
        <v>ROYALS/ACCESSORIES/EPH 9470/NA</v>
      </c>
      <c r="J966" s="61">
        <v>42033000</v>
      </c>
      <c r="K966" s="36" t="s">
        <v>22</v>
      </c>
      <c r="L966" s="36" t="s">
        <v>95</v>
      </c>
      <c r="M966" s="36" t="s">
        <v>47</v>
      </c>
      <c r="N966" s="79">
        <v>0.18</v>
      </c>
      <c r="O966" s="36">
        <v>3599</v>
      </c>
      <c r="P966" s="36">
        <v>3599</v>
      </c>
      <c r="Q966" s="94">
        <f t="shared" si="54"/>
        <v>1799.5</v>
      </c>
      <c r="R966" s="94">
        <v>1799.5</v>
      </c>
      <c r="S966" s="36">
        <v>3</v>
      </c>
    </row>
    <row r="967" spans="1:19" s="22" customFormat="1" x14ac:dyDescent="0.25">
      <c r="A967" s="34"/>
      <c r="B967" s="25">
        <v>10001706</v>
      </c>
      <c r="C967" s="36" t="s">
        <v>640</v>
      </c>
      <c r="D967" s="36" t="s">
        <v>71</v>
      </c>
      <c r="E967" s="36" t="s">
        <v>83</v>
      </c>
      <c r="F967" s="36" t="s">
        <v>678</v>
      </c>
      <c r="G967" s="36" t="s">
        <v>678</v>
      </c>
      <c r="H967" s="36" t="s">
        <v>44</v>
      </c>
      <c r="I967" s="24" t="str">
        <f>C967&amp;"/"&amp;D967&amp;"/"&amp;F967&amp;"/"&amp;H967</f>
        <v>ROYALS/ACCESSORIES/ENT 9580/NA</v>
      </c>
      <c r="J967" s="61">
        <v>42033000</v>
      </c>
      <c r="K967" s="36" t="s">
        <v>22</v>
      </c>
      <c r="L967" s="36" t="s">
        <v>95</v>
      </c>
      <c r="M967" s="36" t="s">
        <v>47</v>
      </c>
      <c r="N967" s="79">
        <v>0.18</v>
      </c>
      <c r="O967" s="36">
        <v>3999</v>
      </c>
      <c r="P967" s="36">
        <v>3999</v>
      </c>
      <c r="Q967" s="94">
        <f t="shared" si="54"/>
        <v>1999.5</v>
      </c>
      <c r="R967" s="94">
        <v>1999.5</v>
      </c>
      <c r="S967" s="36">
        <v>2</v>
      </c>
    </row>
    <row r="968" spans="1:19" s="22" customFormat="1" x14ac:dyDescent="0.25">
      <c r="A968" s="34"/>
      <c r="B968" s="25">
        <v>10001707</v>
      </c>
      <c r="C968" s="36" t="s">
        <v>640</v>
      </c>
      <c r="D968" s="36" t="s">
        <v>71</v>
      </c>
      <c r="E968" s="36" t="s">
        <v>83</v>
      </c>
      <c r="F968" s="36" t="s">
        <v>678</v>
      </c>
      <c r="G968" s="36" t="s">
        <v>44</v>
      </c>
      <c r="H968" s="36" t="s">
        <v>44</v>
      </c>
      <c r="I968" s="24" t="str">
        <f>C968&amp;"/"&amp;D968&amp;"/"&amp;F968&amp;"/"&amp;H968</f>
        <v>ROYALS/ACCESSORIES/ENT 9580/NA</v>
      </c>
      <c r="J968" s="61">
        <v>42033000</v>
      </c>
      <c r="K968" s="36" t="s">
        <v>22</v>
      </c>
      <c r="L968" s="36" t="s">
        <v>95</v>
      </c>
      <c r="M968" s="36" t="s">
        <v>47</v>
      </c>
      <c r="N968" s="79">
        <v>0.18</v>
      </c>
      <c r="O968" s="36">
        <v>3299</v>
      </c>
      <c r="P968" s="36">
        <v>3299</v>
      </c>
      <c r="Q968" s="94">
        <f t="shared" si="54"/>
        <v>1649.5</v>
      </c>
      <c r="R968" s="94">
        <v>1649.5</v>
      </c>
      <c r="S968" s="36">
        <v>1</v>
      </c>
    </row>
    <row r="969" spans="1:19" s="22" customFormat="1" x14ac:dyDescent="0.25">
      <c r="A969" s="34"/>
      <c r="B969" s="25">
        <v>10001708</v>
      </c>
      <c r="C969" s="36" t="s">
        <v>640</v>
      </c>
      <c r="D969" s="36" t="s">
        <v>71</v>
      </c>
      <c r="E969" s="36" t="s">
        <v>83</v>
      </c>
      <c r="F969" s="36" t="s">
        <v>678</v>
      </c>
      <c r="G969" s="36" t="s">
        <v>44</v>
      </c>
      <c r="H969" s="36" t="s">
        <v>44</v>
      </c>
      <c r="I969" s="24" t="str">
        <f>C969&amp;"/"&amp;D969&amp;"/"&amp;F969&amp;"/"&amp;H969</f>
        <v>ROYALS/ACCESSORIES/ENT 9580/NA</v>
      </c>
      <c r="J969" s="61">
        <v>42033000</v>
      </c>
      <c r="K969" s="36" t="s">
        <v>22</v>
      </c>
      <c r="L969" s="36" t="s">
        <v>95</v>
      </c>
      <c r="M969" s="36" t="s">
        <v>47</v>
      </c>
      <c r="N969" s="79">
        <v>0.18</v>
      </c>
      <c r="O969" s="36">
        <v>3799</v>
      </c>
      <c r="P969" s="36">
        <v>3799</v>
      </c>
      <c r="Q969" s="94">
        <f t="shared" si="54"/>
        <v>1899.5</v>
      </c>
      <c r="R969" s="94">
        <v>1899.5</v>
      </c>
      <c r="S969" s="36">
        <v>1</v>
      </c>
    </row>
    <row r="970" spans="1:19" s="22" customFormat="1" x14ac:dyDescent="0.25">
      <c r="A970" s="34"/>
      <c r="B970" s="25">
        <v>10001709</v>
      </c>
      <c r="C970" s="36" t="s">
        <v>640</v>
      </c>
      <c r="D970" s="36" t="s">
        <v>71</v>
      </c>
      <c r="E970" s="36" t="s">
        <v>83</v>
      </c>
      <c r="F970" s="36" t="s">
        <v>681</v>
      </c>
      <c r="G970" s="36" t="s">
        <v>44</v>
      </c>
      <c r="H970" s="36" t="s">
        <v>44</v>
      </c>
      <c r="I970" s="24" t="str">
        <f>C970&amp;"/"&amp;D970&amp;"/"&amp;F970&amp;"/"&amp;H970</f>
        <v>ROYALS/ACCESSORIES/EAZ 9540/NA</v>
      </c>
      <c r="J970" s="61">
        <v>42033000</v>
      </c>
      <c r="K970" s="36" t="s">
        <v>22</v>
      </c>
      <c r="L970" s="36" t="s">
        <v>95</v>
      </c>
      <c r="M970" s="36" t="s">
        <v>47</v>
      </c>
      <c r="N970" s="79">
        <v>0.18</v>
      </c>
      <c r="O970" s="36">
        <v>1999</v>
      </c>
      <c r="P970" s="36">
        <v>1999</v>
      </c>
      <c r="Q970" s="94">
        <f t="shared" si="54"/>
        <v>999.5</v>
      </c>
      <c r="R970" s="94">
        <v>999.5</v>
      </c>
      <c r="S970" s="36">
        <v>3</v>
      </c>
    </row>
    <row r="971" spans="1:19" s="22" customFormat="1" x14ac:dyDescent="0.25">
      <c r="A971" s="34"/>
      <c r="B971" s="35">
        <v>8906150343092</v>
      </c>
      <c r="C971" s="36" t="s">
        <v>640</v>
      </c>
      <c r="D971" s="36" t="s">
        <v>71</v>
      </c>
      <c r="E971" s="36" t="s">
        <v>133</v>
      </c>
      <c r="F971" s="37" t="str">
        <f t="shared" ref="F971:F981" si="60">C971&amp;"/"&amp;E971&amp;""</f>
        <v>ROYALS/PERFUME</v>
      </c>
      <c r="G971" s="36" t="s">
        <v>44</v>
      </c>
      <c r="H971" s="36" t="s">
        <v>44</v>
      </c>
      <c r="I971" s="24" t="str">
        <f>C971&amp;"/"&amp;D971&amp;"/"&amp;F971&amp;"/"&amp;H971</f>
        <v>ROYALS/ACCESSORIES/ROYALS/PERFUME/NA</v>
      </c>
      <c r="J971" s="36">
        <v>33030010</v>
      </c>
      <c r="K971" s="36" t="s">
        <v>45</v>
      </c>
      <c r="L971" s="36" t="s">
        <v>95</v>
      </c>
      <c r="M971" s="36" t="s">
        <v>47</v>
      </c>
      <c r="N971" s="79">
        <v>0.18</v>
      </c>
      <c r="O971" s="36">
        <v>649</v>
      </c>
      <c r="P971" s="36">
        <v>649</v>
      </c>
      <c r="Q971" s="94">
        <f t="shared" si="54"/>
        <v>324.5</v>
      </c>
      <c r="R971" s="94">
        <v>324.5</v>
      </c>
      <c r="S971" s="36">
        <v>1</v>
      </c>
    </row>
    <row r="972" spans="1:19" s="22" customFormat="1" x14ac:dyDescent="0.25">
      <c r="A972" s="34"/>
      <c r="B972" s="35">
        <v>8906150344105</v>
      </c>
      <c r="C972" s="36" t="s">
        <v>640</v>
      </c>
      <c r="D972" s="36" t="s">
        <v>71</v>
      </c>
      <c r="E972" s="36" t="s">
        <v>133</v>
      </c>
      <c r="F972" s="37" t="str">
        <f t="shared" si="60"/>
        <v>ROYALS/PERFUME</v>
      </c>
      <c r="G972" s="36" t="s">
        <v>44</v>
      </c>
      <c r="H972" s="36" t="s">
        <v>44</v>
      </c>
      <c r="I972" s="24" t="str">
        <f>C972&amp;"/"&amp;D972&amp;"/"&amp;F972&amp;"/"&amp;H972</f>
        <v>ROYALS/ACCESSORIES/ROYALS/PERFUME/NA</v>
      </c>
      <c r="J972" s="36">
        <v>33030010</v>
      </c>
      <c r="K972" s="36" t="s">
        <v>45</v>
      </c>
      <c r="L972" s="36" t="s">
        <v>95</v>
      </c>
      <c r="M972" s="36" t="s">
        <v>47</v>
      </c>
      <c r="N972" s="79">
        <v>0.18</v>
      </c>
      <c r="O972" s="36">
        <v>599</v>
      </c>
      <c r="P972" s="36">
        <v>599</v>
      </c>
      <c r="Q972" s="94">
        <f t="shared" si="54"/>
        <v>299.5</v>
      </c>
      <c r="R972" s="94">
        <v>299.5</v>
      </c>
      <c r="S972" s="36">
        <v>1</v>
      </c>
    </row>
    <row r="973" spans="1:19" s="22" customFormat="1" x14ac:dyDescent="0.25">
      <c r="A973" s="34"/>
      <c r="B973" s="35">
        <v>8904173506937</v>
      </c>
      <c r="C973" s="36" t="s">
        <v>640</v>
      </c>
      <c r="D973" s="36" t="s">
        <v>71</v>
      </c>
      <c r="E973" s="36" t="s">
        <v>133</v>
      </c>
      <c r="F973" s="37" t="str">
        <f t="shared" si="60"/>
        <v>ROYALS/PERFUME</v>
      </c>
      <c r="G973" s="36" t="s">
        <v>44</v>
      </c>
      <c r="H973" s="36" t="s">
        <v>44</v>
      </c>
      <c r="I973" s="24" t="str">
        <f>C973&amp;"/"&amp;D973&amp;"/"&amp;F973&amp;"/"&amp;H973</f>
        <v>ROYALS/ACCESSORIES/ROYALS/PERFUME/NA</v>
      </c>
      <c r="J973" s="36">
        <v>33030010</v>
      </c>
      <c r="K973" s="36" t="s">
        <v>45</v>
      </c>
      <c r="L973" s="36" t="s">
        <v>95</v>
      </c>
      <c r="M973" s="36" t="s">
        <v>47</v>
      </c>
      <c r="N973" s="79">
        <v>0.18</v>
      </c>
      <c r="O973" s="36">
        <v>849</v>
      </c>
      <c r="P973" s="36">
        <v>849</v>
      </c>
      <c r="Q973" s="94">
        <f t="shared" si="54"/>
        <v>424.5</v>
      </c>
      <c r="R973" s="94">
        <v>424.5</v>
      </c>
      <c r="S973" s="36">
        <v>1</v>
      </c>
    </row>
    <row r="974" spans="1:19" s="22" customFormat="1" x14ac:dyDescent="0.25">
      <c r="A974" s="34"/>
      <c r="B974" s="35">
        <v>8904173506814</v>
      </c>
      <c r="C974" s="36" t="s">
        <v>640</v>
      </c>
      <c r="D974" s="36" t="s">
        <v>71</v>
      </c>
      <c r="E974" s="36" t="s">
        <v>133</v>
      </c>
      <c r="F974" s="37" t="str">
        <f t="shared" si="60"/>
        <v>ROYALS/PERFUME</v>
      </c>
      <c r="G974" s="36" t="s">
        <v>44</v>
      </c>
      <c r="H974" s="36" t="s">
        <v>44</v>
      </c>
      <c r="I974" s="24" t="str">
        <f>C974&amp;"/"&amp;D974&amp;"/"&amp;F974&amp;"/"&amp;H974</f>
        <v>ROYALS/ACCESSORIES/ROYALS/PERFUME/NA</v>
      </c>
      <c r="J974" s="36">
        <v>33030010</v>
      </c>
      <c r="K974" s="36" t="s">
        <v>45</v>
      </c>
      <c r="L974" s="36" t="s">
        <v>95</v>
      </c>
      <c r="M974" s="36" t="s">
        <v>47</v>
      </c>
      <c r="N974" s="79">
        <v>0.18</v>
      </c>
      <c r="O974" s="36">
        <v>650</v>
      </c>
      <c r="P974" s="36">
        <v>650</v>
      </c>
      <c r="Q974" s="94">
        <f t="shared" si="54"/>
        <v>325</v>
      </c>
      <c r="R974" s="94">
        <v>325</v>
      </c>
      <c r="S974" s="36">
        <v>1</v>
      </c>
    </row>
    <row r="975" spans="1:19" s="22" customFormat="1" x14ac:dyDescent="0.25">
      <c r="A975" s="34"/>
      <c r="B975" s="35">
        <v>8904173509211</v>
      </c>
      <c r="C975" s="36" t="s">
        <v>640</v>
      </c>
      <c r="D975" s="36" t="s">
        <v>71</v>
      </c>
      <c r="E975" s="36" t="s">
        <v>133</v>
      </c>
      <c r="F975" s="37" t="str">
        <f t="shared" si="60"/>
        <v>ROYALS/PERFUME</v>
      </c>
      <c r="G975" s="36" t="s">
        <v>44</v>
      </c>
      <c r="H975" s="36" t="s">
        <v>44</v>
      </c>
      <c r="I975" s="24" t="str">
        <f>C975&amp;"/"&amp;D975&amp;"/"&amp;F975&amp;"/"&amp;H975</f>
        <v>ROYALS/ACCESSORIES/ROYALS/PERFUME/NA</v>
      </c>
      <c r="J975" s="36">
        <v>33030010</v>
      </c>
      <c r="K975" s="36" t="s">
        <v>45</v>
      </c>
      <c r="L975" s="36" t="s">
        <v>95</v>
      </c>
      <c r="M975" s="36" t="s">
        <v>47</v>
      </c>
      <c r="N975" s="79">
        <v>0.18</v>
      </c>
      <c r="O975" s="36">
        <v>649</v>
      </c>
      <c r="P975" s="36">
        <v>649</v>
      </c>
      <c r="Q975" s="94">
        <f t="shared" si="54"/>
        <v>324.5</v>
      </c>
      <c r="R975" s="94">
        <v>324.5</v>
      </c>
      <c r="S975" s="36">
        <v>1</v>
      </c>
    </row>
    <row r="976" spans="1:19" s="22" customFormat="1" x14ac:dyDescent="0.25">
      <c r="A976" s="34"/>
      <c r="B976" s="35">
        <v>8906114333794</v>
      </c>
      <c r="C976" s="36" t="s">
        <v>640</v>
      </c>
      <c r="D976" s="36" t="s">
        <v>71</v>
      </c>
      <c r="E976" s="36" t="s">
        <v>133</v>
      </c>
      <c r="F976" s="37" t="str">
        <f t="shared" si="60"/>
        <v>ROYALS/PERFUME</v>
      </c>
      <c r="G976" s="36" t="s">
        <v>44</v>
      </c>
      <c r="H976" s="36" t="s">
        <v>44</v>
      </c>
      <c r="I976" s="24" t="str">
        <f>C976&amp;"/"&amp;D976&amp;"/"&amp;F976&amp;"/"&amp;H976</f>
        <v>ROYALS/ACCESSORIES/ROYALS/PERFUME/NA</v>
      </c>
      <c r="J976" s="36">
        <v>33030010</v>
      </c>
      <c r="K976" s="36" t="s">
        <v>45</v>
      </c>
      <c r="L976" s="36" t="s">
        <v>95</v>
      </c>
      <c r="M976" s="36" t="s">
        <v>47</v>
      </c>
      <c r="N976" s="79">
        <v>0.18</v>
      </c>
      <c r="O976" s="36">
        <v>504</v>
      </c>
      <c r="P976" s="36">
        <v>504</v>
      </c>
      <c r="Q976" s="94">
        <f t="shared" si="54"/>
        <v>252</v>
      </c>
      <c r="R976" s="94">
        <v>252</v>
      </c>
      <c r="S976" s="36">
        <v>1</v>
      </c>
    </row>
    <row r="977" spans="1:19" s="22" customFormat="1" x14ac:dyDescent="0.25">
      <c r="A977" s="34"/>
      <c r="B977" s="35">
        <v>8906043890245</v>
      </c>
      <c r="C977" s="36" t="s">
        <v>640</v>
      </c>
      <c r="D977" s="36" t="s">
        <v>71</v>
      </c>
      <c r="E977" s="36" t="s">
        <v>133</v>
      </c>
      <c r="F977" s="37" t="str">
        <f t="shared" si="60"/>
        <v>ROYALS/PERFUME</v>
      </c>
      <c r="G977" s="36" t="s">
        <v>44</v>
      </c>
      <c r="H977" s="36" t="s">
        <v>44</v>
      </c>
      <c r="I977" s="24" t="str">
        <f>C977&amp;"/"&amp;D977&amp;"/"&amp;F977&amp;"/"&amp;H977</f>
        <v>ROYALS/ACCESSORIES/ROYALS/PERFUME/NA</v>
      </c>
      <c r="J977" s="36">
        <v>33030010</v>
      </c>
      <c r="K977" s="36" t="s">
        <v>45</v>
      </c>
      <c r="L977" s="36" t="s">
        <v>95</v>
      </c>
      <c r="M977" s="36" t="s">
        <v>47</v>
      </c>
      <c r="N977" s="79">
        <v>0.18</v>
      </c>
      <c r="O977" s="36">
        <v>258</v>
      </c>
      <c r="P977" s="36">
        <v>258</v>
      </c>
      <c r="Q977" s="94">
        <f t="shared" si="54"/>
        <v>129</v>
      </c>
      <c r="R977" s="94">
        <v>129</v>
      </c>
      <c r="S977" s="36">
        <v>1</v>
      </c>
    </row>
    <row r="978" spans="1:19" s="22" customFormat="1" x14ac:dyDescent="0.25">
      <c r="A978" s="34"/>
      <c r="B978" s="35">
        <v>8906150343061</v>
      </c>
      <c r="C978" s="36" t="s">
        <v>640</v>
      </c>
      <c r="D978" s="36" t="s">
        <v>71</v>
      </c>
      <c r="E978" s="36" t="s">
        <v>133</v>
      </c>
      <c r="F978" s="37" t="str">
        <f t="shared" si="60"/>
        <v>ROYALS/PERFUME</v>
      </c>
      <c r="G978" s="36" t="s">
        <v>44</v>
      </c>
      <c r="H978" s="36" t="s">
        <v>44</v>
      </c>
      <c r="I978" s="24" t="str">
        <f>C978&amp;"/"&amp;D978&amp;"/"&amp;F978&amp;"/"&amp;H978</f>
        <v>ROYALS/ACCESSORIES/ROYALS/PERFUME/NA</v>
      </c>
      <c r="J978" s="36">
        <v>33030010</v>
      </c>
      <c r="K978" s="36" t="s">
        <v>45</v>
      </c>
      <c r="L978" s="36" t="s">
        <v>95</v>
      </c>
      <c r="M978" s="36" t="s">
        <v>47</v>
      </c>
      <c r="N978" s="79">
        <v>0.18</v>
      </c>
      <c r="O978" s="36">
        <v>599</v>
      </c>
      <c r="P978" s="36">
        <v>599</v>
      </c>
      <c r="Q978" s="94">
        <f t="shared" si="54"/>
        <v>299.5</v>
      </c>
      <c r="R978" s="94">
        <v>299.5</v>
      </c>
      <c r="S978" s="36">
        <v>1</v>
      </c>
    </row>
    <row r="979" spans="1:19" s="22" customFormat="1" x14ac:dyDescent="0.25">
      <c r="A979" s="34"/>
      <c r="B979" s="35">
        <v>8904173504438</v>
      </c>
      <c r="C979" s="36" t="s">
        <v>640</v>
      </c>
      <c r="D979" s="36" t="s">
        <v>71</v>
      </c>
      <c r="E979" s="36" t="s">
        <v>133</v>
      </c>
      <c r="F979" s="37" t="str">
        <f t="shared" si="60"/>
        <v>ROYALS/PERFUME</v>
      </c>
      <c r="G979" s="36" t="s">
        <v>44</v>
      </c>
      <c r="H979" s="36" t="s">
        <v>44</v>
      </c>
      <c r="I979" s="24" t="str">
        <f>C979&amp;"/"&amp;D979&amp;"/"&amp;F979&amp;"/"&amp;H979</f>
        <v>ROYALS/ACCESSORIES/ROYALS/PERFUME/NA</v>
      </c>
      <c r="J979" s="36">
        <v>33030010</v>
      </c>
      <c r="K979" s="36" t="s">
        <v>45</v>
      </c>
      <c r="L979" s="36" t="s">
        <v>95</v>
      </c>
      <c r="M979" s="36" t="s">
        <v>47</v>
      </c>
      <c r="N979" s="79">
        <v>0.18</v>
      </c>
      <c r="O979" s="36">
        <v>650</v>
      </c>
      <c r="P979" s="36">
        <v>650</v>
      </c>
      <c r="Q979" s="94">
        <f t="shared" si="54"/>
        <v>325</v>
      </c>
      <c r="R979" s="94">
        <v>325</v>
      </c>
      <c r="S979" s="36">
        <v>1</v>
      </c>
    </row>
    <row r="980" spans="1:19" s="22" customFormat="1" x14ac:dyDescent="0.25">
      <c r="A980" s="34"/>
      <c r="B980" s="35">
        <v>8904173504483</v>
      </c>
      <c r="C980" s="36" t="s">
        <v>640</v>
      </c>
      <c r="D980" s="36" t="s">
        <v>71</v>
      </c>
      <c r="E980" s="36" t="s">
        <v>133</v>
      </c>
      <c r="F980" s="37" t="str">
        <f t="shared" si="60"/>
        <v>ROYALS/PERFUME</v>
      </c>
      <c r="G980" s="36" t="s">
        <v>44</v>
      </c>
      <c r="H980" s="36" t="s">
        <v>44</v>
      </c>
      <c r="I980" s="24" t="str">
        <f>C980&amp;"/"&amp;D980&amp;"/"&amp;F980&amp;"/"&amp;H980</f>
        <v>ROYALS/ACCESSORIES/ROYALS/PERFUME/NA</v>
      </c>
      <c r="J980" s="36">
        <v>33030010</v>
      </c>
      <c r="K980" s="36" t="s">
        <v>45</v>
      </c>
      <c r="L980" s="36" t="s">
        <v>95</v>
      </c>
      <c r="M980" s="36" t="s">
        <v>47</v>
      </c>
      <c r="N980" s="79">
        <v>0.18</v>
      </c>
      <c r="O980" s="36">
        <v>380</v>
      </c>
      <c r="P980" s="36">
        <v>380</v>
      </c>
      <c r="Q980" s="94">
        <f t="shared" si="54"/>
        <v>190</v>
      </c>
      <c r="R980" s="94">
        <v>190</v>
      </c>
      <c r="S980" s="36">
        <v>1</v>
      </c>
    </row>
    <row r="981" spans="1:19" s="22" customFormat="1" x14ac:dyDescent="0.25">
      <c r="A981" s="34"/>
      <c r="B981" s="35">
        <v>8906150343030</v>
      </c>
      <c r="C981" s="36" t="s">
        <v>640</v>
      </c>
      <c r="D981" s="36" t="s">
        <v>71</v>
      </c>
      <c r="E981" s="36" t="s">
        <v>133</v>
      </c>
      <c r="F981" s="37" t="str">
        <f t="shared" si="60"/>
        <v>ROYALS/PERFUME</v>
      </c>
      <c r="G981" s="36" t="s">
        <v>44</v>
      </c>
      <c r="H981" s="36" t="s">
        <v>44</v>
      </c>
      <c r="I981" s="24" t="str">
        <f>C981&amp;"/"&amp;D981&amp;"/"&amp;F981&amp;"/"&amp;H981</f>
        <v>ROYALS/ACCESSORIES/ROYALS/PERFUME/NA</v>
      </c>
      <c r="J981" s="36">
        <v>33030010</v>
      </c>
      <c r="K981" s="36" t="s">
        <v>45</v>
      </c>
      <c r="L981" s="36" t="s">
        <v>95</v>
      </c>
      <c r="M981" s="36" t="s">
        <v>47</v>
      </c>
      <c r="N981" s="79">
        <v>0.18</v>
      </c>
      <c r="O981" s="36">
        <v>599</v>
      </c>
      <c r="P981" s="36">
        <v>599</v>
      </c>
      <c r="Q981" s="94">
        <f t="shared" si="54"/>
        <v>299.5</v>
      </c>
      <c r="R981" s="94">
        <v>299.5</v>
      </c>
      <c r="S981" s="36">
        <v>1</v>
      </c>
    </row>
    <row r="982" spans="1:19" s="22" customFormat="1" x14ac:dyDescent="0.25">
      <c r="A982" s="34"/>
      <c r="B982" s="25">
        <v>10001710</v>
      </c>
      <c r="C982" s="36" t="s">
        <v>640</v>
      </c>
      <c r="D982" s="36" t="s">
        <v>71</v>
      </c>
      <c r="E982" s="36" t="s">
        <v>133</v>
      </c>
      <c r="F982" s="36" t="s">
        <v>682</v>
      </c>
      <c r="G982" s="36" t="s">
        <v>44</v>
      </c>
      <c r="H982" s="36" t="s">
        <v>44</v>
      </c>
      <c r="I982" s="24" t="str">
        <f>C982&amp;"/"&amp;D982&amp;"/"&amp;F982&amp;"/"&amp;H982</f>
        <v>ROYALS/ACCESSORIES/AE 9216/NA</v>
      </c>
      <c r="J982" s="36">
        <v>33030010</v>
      </c>
      <c r="K982" s="36" t="s">
        <v>45</v>
      </c>
      <c r="L982" s="36" t="s">
        <v>95</v>
      </c>
      <c r="M982" s="36" t="s">
        <v>47</v>
      </c>
      <c r="N982" s="79">
        <v>0.18</v>
      </c>
      <c r="O982" s="36">
        <v>270</v>
      </c>
      <c r="P982" s="36">
        <v>270</v>
      </c>
      <c r="Q982" s="94">
        <f t="shared" si="54"/>
        <v>135</v>
      </c>
      <c r="R982" s="94">
        <v>135</v>
      </c>
      <c r="S982" s="36">
        <v>6</v>
      </c>
    </row>
    <row r="983" spans="1:19" s="22" customFormat="1" x14ac:dyDescent="0.25">
      <c r="A983" s="34"/>
      <c r="B983" s="25">
        <v>10001711</v>
      </c>
      <c r="C983" s="36" t="s">
        <v>640</v>
      </c>
      <c r="D983" s="36" t="s">
        <v>71</v>
      </c>
      <c r="E983" s="36" t="s">
        <v>133</v>
      </c>
      <c r="F983" s="36" t="s">
        <v>683</v>
      </c>
      <c r="G983" s="36" t="s">
        <v>44</v>
      </c>
      <c r="H983" s="36" t="s">
        <v>44</v>
      </c>
      <c r="I983" s="24" t="str">
        <f>C983&amp;"/"&amp;D983&amp;"/"&amp;F983&amp;"/"&amp;H983</f>
        <v>ROYALS/ACCESSORIES/ETP 9350/NA</v>
      </c>
      <c r="J983" s="36">
        <v>33030010</v>
      </c>
      <c r="K983" s="36" t="s">
        <v>45</v>
      </c>
      <c r="L983" s="36" t="s">
        <v>95</v>
      </c>
      <c r="M983" s="36" t="s">
        <v>47</v>
      </c>
      <c r="N983" s="79">
        <v>0.18</v>
      </c>
      <c r="O983" s="36">
        <v>499</v>
      </c>
      <c r="P983" s="36">
        <v>499</v>
      </c>
      <c r="Q983" s="94">
        <f t="shared" si="54"/>
        <v>249.5</v>
      </c>
      <c r="R983" s="94">
        <v>249.5</v>
      </c>
      <c r="S983" s="36">
        <v>2</v>
      </c>
    </row>
    <row r="984" spans="1:19" s="22" customFormat="1" x14ac:dyDescent="0.25">
      <c r="A984" s="34"/>
      <c r="B984" s="35">
        <v>8904173504452</v>
      </c>
      <c r="C984" s="36" t="s">
        <v>640</v>
      </c>
      <c r="D984" s="36" t="s">
        <v>71</v>
      </c>
      <c r="E984" s="36" t="s">
        <v>133</v>
      </c>
      <c r="F984" s="37" t="str">
        <f t="shared" ref="F984:F993" si="61">C984&amp;"/"&amp;E984&amp;""</f>
        <v>ROYALS/PERFUME</v>
      </c>
      <c r="G984" s="36" t="s">
        <v>44</v>
      </c>
      <c r="H984" s="36" t="s">
        <v>44</v>
      </c>
      <c r="I984" s="24" t="str">
        <f>C984&amp;"/"&amp;D984&amp;"/"&amp;F984&amp;"/"&amp;H984</f>
        <v>ROYALS/ACCESSORIES/ROYALS/PERFUME/NA</v>
      </c>
      <c r="J984" s="36">
        <v>33030010</v>
      </c>
      <c r="K984" s="36" t="s">
        <v>45</v>
      </c>
      <c r="L984" s="36" t="s">
        <v>95</v>
      </c>
      <c r="M984" s="36" t="s">
        <v>47</v>
      </c>
      <c r="N984" s="79">
        <v>0.18</v>
      </c>
      <c r="O984" s="36">
        <v>650</v>
      </c>
      <c r="P984" s="36">
        <v>650</v>
      </c>
      <c r="Q984" s="94">
        <f t="shared" si="54"/>
        <v>325</v>
      </c>
      <c r="R984" s="94">
        <v>325</v>
      </c>
      <c r="S984" s="36">
        <v>1</v>
      </c>
    </row>
    <row r="985" spans="1:19" s="22" customFormat="1" x14ac:dyDescent="0.25">
      <c r="A985" s="34"/>
      <c r="B985" s="35">
        <v>8904238380111</v>
      </c>
      <c r="C985" s="36" t="s">
        <v>640</v>
      </c>
      <c r="D985" s="36" t="s">
        <v>71</v>
      </c>
      <c r="E985" s="36" t="s">
        <v>133</v>
      </c>
      <c r="F985" s="37" t="str">
        <f t="shared" si="61"/>
        <v>ROYALS/PERFUME</v>
      </c>
      <c r="G985" s="36" t="s">
        <v>44</v>
      </c>
      <c r="H985" s="36" t="s">
        <v>44</v>
      </c>
      <c r="I985" s="24" t="str">
        <f>C985&amp;"/"&amp;D985&amp;"/"&amp;F985&amp;"/"&amp;H985</f>
        <v>ROYALS/ACCESSORIES/ROYALS/PERFUME/NA</v>
      </c>
      <c r="J985" s="36">
        <v>33030010</v>
      </c>
      <c r="K985" s="36" t="s">
        <v>45</v>
      </c>
      <c r="L985" s="36" t="s">
        <v>95</v>
      </c>
      <c r="M985" s="36" t="s">
        <v>47</v>
      </c>
      <c r="N985" s="79">
        <v>0.18</v>
      </c>
      <c r="O985" s="36">
        <v>650</v>
      </c>
      <c r="P985" s="36">
        <v>650</v>
      </c>
      <c r="Q985" s="94">
        <f t="shared" si="54"/>
        <v>325</v>
      </c>
      <c r="R985" s="94">
        <v>325</v>
      </c>
      <c r="S985" s="36">
        <v>1</v>
      </c>
    </row>
    <row r="986" spans="1:19" s="22" customFormat="1" x14ac:dyDescent="0.25">
      <c r="A986" s="34"/>
      <c r="B986" s="35">
        <v>8904173506951</v>
      </c>
      <c r="C986" s="36" t="s">
        <v>640</v>
      </c>
      <c r="D986" s="36" t="s">
        <v>71</v>
      </c>
      <c r="E986" s="36" t="s">
        <v>133</v>
      </c>
      <c r="F986" s="37" t="str">
        <f t="shared" si="61"/>
        <v>ROYALS/PERFUME</v>
      </c>
      <c r="G986" s="36" t="s">
        <v>44</v>
      </c>
      <c r="H986" s="36" t="s">
        <v>44</v>
      </c>
      <c r="I986" s="24" t="str">
        <f>C986&amp;"/"&amp;D986&amp;"/"&amp;F986&amp;"/"&amp;H986</f>
        <v>ROYALS/ACCESSORIES/ROYALS/PERFUME/NA</v>
      </c>
      <c r="J986" s="36">
        <v>33030010</v>
      </c>
      <c r="K986" s="36" t="s">
        <v>45</v>
      </c>
      <c r="L986" s="36" t="s">
        <v>95</v>
      </c>
      <c r="M986" s="36" t="s">
        <v>47</v>
      </c>
      <c r="N986" s="79">
        <v>0.18</v>
      </c>
      <c r="O986" s="36">
        <v>849</v>
      </c>
      <c r="P986" s="36">
        <v>849</v>
      </c>
      <c r="Q986" s="94">
        <f t="shared" si="54"/>
        <v>424.5</v>
      </c>
      <c r="R986" s="94">
        <v>424.5</v>
      </c>
      <c r="S986" s="36">
        <v>1</v>
      </c>
    </row>
    <row r="987" spans="1:19" s="22" customFormat="1" x14ac:dyDescent="0.25">
      <c r="A987" s="34"/>
      <c r="B987" s="35">
        <v>8906114333176</v>
      </c>
      <c r="C987" s="36" t="s">
        <v>640</v>
      </c>
      <c r="D987" s="36" t="s">
        <v>71</v>
      </c>
      <c r="E987" s="36" t="s">
        <v>133</v>
      </c>
      <c r="F987" s="37" t="str">
        <f t="shared" si="61"/>
        <v>ROYALS/PERFUME</v>
      </c>
      <c r="G987" s="36" t="s">
        <v>44</v>
      </c>
      <c r="H987" s="36" t="s">
        <v>44</v>
      </c>
      <c r="I987" s="24" t="str">
        <f>C987&amp;"/"&amp;D987&amp;"/"&amp;F987&amp;"/"&amp;H987</f>
        <v>ROYALS/ACCESSORIES/ROYALS/PERFUME/NA</v>
      </c>
      <c r="J987" s="36">
        <v>33030010</v>
      </c>
      <c r="K987" s="36" t="s">
        <v>45</v>
      </c>
      <c r="L987" s="36" t="s">
        <v>95</v>
      </c>
      <c r="M987" s="36" t="s">
        <v>47</v>
      </c>
      <c r="N987" s="79">
        <v>0.18</v>
      </c>
      <c r="O987" s="36">
        <v>133</v>
      </c>
      <c r="P987" s="36">
        <v>133</v>
      </c>
      <c r="Q987" s="94">
        <f t="shared" si="54"/>
        <v>66.5</v>
      </c>
      <c r="R987" s="94">
        <v>66.5</v>
      </c>
      <c r="S987" s="36">
        <v>1</v>
      </c>
    </row>
    <row r="988" spans="1:19" s="22" customFormat="1" x14ac:dyDescent="0.25">
      <c r="A988" s="34"/>
      <c r="B988" s="35">
        <v>8904173504179</v>
      </c>
      <c r="C988" s="36" t="s">
        <v>640</v>
      </c>
      <c r="D988" s="36" t="s">
        <v>71</v>
      </c>
      <c r="E988" s="36" t="s">
        <v>133</v>
      </c>
      <c r="F988" s="37" t="str">
        <f t="shared" si="61"/>
        <v>ROYALS/PERFUME</v>
      </c>
      <c r="G988" s="36" t="s">
        <v>44</v>
      </c>
      <c r="H988" s="36" t="s">
        <v>44</v>
      </c>
      <c r="I988" s="24" t="str">
        <f>C988&amp;"/"&amp;D988&amp;"/"&amp;F988&amp;"/"&amp;H988</f>
        <v>ROYALS/ACCESSORIES/ROYALS/PERFUME/NA</v>
      </c>
      <c r="J988" s="36">
        <v>33030010</v>
      </c>
      <c r="K988" s="36" t="s">
        <v>45</v>
      </c>
      <c r="L988" s="36" t="s">
        <v>95</v>
      </c>
      <c r="M988" s="36" t="s">
        <v>47</v>
      </c>
      <c r="N988" s="79">
        <v>0.18</v>
      </c>
      <c r="O988" s="36">
        <v>175</v>
      </c>
      <c r="P988" s="36">
        <v>175</v>
      </c>
      <c r="Q988" s="94">
        <f t="shared" si="54"/>
        <v>87.5</v>
      </c>
      <c r="R988" s="94">
        <v>87.5</v>
      </c>
      <c r="S988" s="36">
        <v>1</v>
      </c>
    </row>
    <row r="989" spans="1:19" s="22" customFormat="1" x14ac:dyDescent="0.25">
      <c r="A989" s="34"/>
      <c r="B989" s="35">
        <v>8906114333190</v>
      </c>
      <c r="C989" s="36" t="s">
        <v>640</v>
      </c>
      <c r="D989" s="36" t="s">
        <v>71</v>
      </c>
      <c r="E989" s="36" t="s">
        <v>133</v>
      </c>
      <c r="F989" s="37" t="str">
        <f t="shared" si="61"/>
        <v>ROYALS/PERFUME</v>
      </c>
      <c r="G989" s="36" t="s">
        <v>44</v>
      </c>
      <c r="H989" s="36" t="s">
        <v>44</v>
      </c>
      <c r="I989" s="24" t="str">
        <f>C989&amp;"/"&amp;D989&amp;"/"&amp;F989&amp;"/"&amp;H989</f>
        <v>ROYALS/ACCESSORIES/ROYALS/PERFUME/NA</v>
      </c>
      <c r="J989" s="36">
        <v>33030010</v>
      </c>
      <c r="K989" s="36" t="s">
        <v>45</v>
      </c>
      <c r="L989" s="36" t="s">
        <v>95</v>
      </c>
      <c r="M989" s="36" t="s">
        <v>47</v>
      </c>
      <c r="N989" s="79">
        <v>0.18</v>
      </c>
      <c r="O989" s="36">
        <v>402</v>
      </c>
      <c r="P989" s="36">
        <v>402</v>
      </c>
      <c r="Q989" s="94">
        <f t="shared" si="54"/>
        <v>201</v>
      </c>
      <c r="R989" s="94">
        <v>201</v>
      </c>
      <c r="S989" s="36">
        <v>1</v>
      </c>
    </row>
    <row r="990" spans="1:19" s="22" customFormat="1" x14ac:dyDescent="0.25">
      <c r="A990" s="34"/>
      <c r="B990" s="35">
        <v>8904173506999</v>
      </c>
      <c r="C990" s="36" t="s">
        <v>640</v>
      </c>
      <c r="D990" s="36" t="s">
        <v>71</v>
      </c>
      <c r="E990" s="36" t="s">
        <v>133</v>
      </c>
      <c r="F990" s="37" t="str">
        <f t="shared" si="61"/>
        <v>ROYALS/PERFUME</v>
      </c>
      <c r="G990" s="36" t="s">
        <v>44</v>
      </c>
      <c r="H990" s="36" t="s">
        <v>44</v>
      </c>
      <c r="I990" s="24" t="str">
        <f>C990&amp;"/"&amp;D990&amp;"/"&amp;F990&amp;"/"&amp;H990</f>
        <v>ROYALS/ACCESSORIES/ROYALS/PERFUME/NA</v>
      </c>
      <c r="J990" s="36">
        <v>33030010</v>
      </c>
      <c r="K990" s="36" t="s">
        <v>45</v>
      </c>
      <c r="L990" s="36" t="s">
        <v>95</v>
      </c>
      <c r="M990" s="36" t="s">
        <v>47</v>
      </c>
      <c r="N990" s="79">
        <v>0.18</v>
      </c>
      <c r="O990" s="36">
        <v>849</v>
      </c>
      <c r="P990" s="36">
        <v>849</v>
      </c>
      <c r="Q990" s="94">
        <f t="shared" si="54"/>
        <v>424.5</v>
      </c>
      <c r="R990" s="94">
        <v>424.5</v>
      </c>
      <c r="S990" s="36">
        <v>1</v>
      </c>
    </row>
    <row r="991" spans="1:19" s="22" customFormat="1" x14ac:dyDescent="0.25">
      <c r="A991" s="34"/>
      <c r="B991" s="35">
        <v>8901450012778</v>
      </c>
      <c r="C991" s="36" t="s">
        <v>640</v>
      </c>
      <c r="D991" s="36" t="s">
        <v>71</v>
      </c>
      <c r="E991" s="36" t="s">
        <v>133</v>
      </c>
      <c r="F991" s="37" t="str">
        <f t="shared" si="61"/>
        <v>ROYALS/PERFUME</v>
      </c>
      <c r="G991" s="36" t="s">
        <v>44</v>
      </c>
      <c r="H991" s="36" t="s">
        <v>44</v>
      </c>
      <c r="I991" s="24" t="str">
        <f>C991&amp;"/"&amp;D991&amp;"/"&amp;F991&amp;"/"&amp;H991</f>
        <v>ROYALS/ACCESSORIES/ROYALS/PERFUME/NA</v>
      </c>
      <c r="J991" s="36">
        <v>33030010</v>
      </c>
      <c r="K991" s="36" t="s">
        <v>45</v>
      </c>
      <c r="L991" s="36" t="s">
        <v>95</v>
      </c>
      <c r="M991" s="36" t="s">
        <v>47</v>
      </c>
      <c r="N991" s="79">
        <v>0.18</v>
      </c>
      <c r="O991" s="36">
        <v>575</v>
      </c>
      <c r="P991" s="36">
        <v>575</v>
      </c>
      <c r="Q991" s="94">
        <f t="shared" si="54"/>
        <v>287.5</v>
      </c>
      <c r="R991" s="94">
        <v>287.5</v>
      </c>
      <c r="S991" s="36">
        <v>1</v>
      </c>
    </row>
    <row r="992" spans="1:19" s="22" customFormat="1" x14ac:dyDescent="0.25">
      <c r="A992" s="34"/>
      <c r="B992" s="35">
        <v>8901450010620</v>
      </c>
      <c r="C992" s="36" t="s">
        <v>640</v>
      </c>
      <c r="D992" s="36" t="s">
        <v>71</v>
      </c>
      <c r="E992" s="36" t="s">
        <v>133</v>
      </c>
      <c r="F992" s="37" t="str">
        <f t="shared" si="61"/>
        <v>ROYALS/PERFUME</v>
      </c>
      <c r="G992" s="36" t="s">
        <v>44</v>
      </c>
      <c r="H992" s="36" t="s">
        <v>44</v>
      </c>
      <c r="I992" s="24" t="str">
        <f>C992&amp;"/"&amp;D992&amp;"/"&amp;F992&amp;"/"&amp;H992</f>
        <v>ROYALS/ACCESSORIES/ROYALS/PERFUME/NA</v>
      </c>
      <c r="J992" s="36">
        <v>33030010</v>
      </c>
      <c r="K992" s="36" t="s">
        <v>45</v>
      </c>
      <c r="L992" s="36" t="s">
        <v>95</v>
      </c>
      <c r="M992" s="36" t="s">
        <v>47</v>
      </c>
      <c r="N992" s="79">
        <v>0.18</v>
      </c>
      <c r="O992" s="36">
        <v>599</v>
      </c>
      <c r="P992" s="36">
        <v>599</v>
      </c>
      <c r="Q992" s="94">
        <f t="shared" si="54"/>
        <v>299.5</v>
      </c>
      <c r="R992" s="94">
        <v>299.5</v>
      </c>
      <c r="S992" s="36">
        <v>1</v>
      </c>
    </row>
    <row r="993" spans="1:19" s="22" customFormat="1" x14ac:dyDescent="0.25">
      <c r="A993" s="34"/>
      <c r="B993" s="35">
        <v>8904173306982</v>
      </c>
      <c r="C993" s="36" t="s">
        <v>640</v>
      </c>
      <c r="D993" s="36" t="s">
        <v>71</v>
      </c>
      <c r="E993" s="36" t="s">
        <v>133</v>
      </c>
      <c r="F993" s="37" t="str">
        <f t="shared" si="61"/>
        <v>ROYALS/PERFUME</v>
      </c>
      <c r="G993" s="36" t="s">
        <v>44</v>
      </c>
      <c r="H993" s="36" t="s">
        <v>44</v>
      </c>
      <c r="I993" s="24" t="str">
        <f>C993&amp;"/"&amp;D993&amp;"/"&amp;F993&amp;"/"&amp;H993</f>
        <v>ROYALS/ACCESSORIES/ROYALS/PERFUME/NA</v>
      </c>
      <c r="J993" s="36">
        <v>33030010</v>
      </c>
      <c r="K993" s="36" t="s">
        <v>45</v>
      </c>
      <c r="L993" s="36" t="s">
        <v>95</v>
      </c>
      <c r="M993" s="36" t="s">
        <v>47</v>
      </c>
      <c r="N993" s="79">
        <v>0.18</v>
      </c>
      <c r="O993" s="36">
        <v>849</v>
      </c>
      <c r="P993" s="36">
        <v>849</v>
      </c>
      <c r="Q993" s="94">
        <f t="shared" si="54"/>
        <v>424.5</v>
      </c>
      <c r="R993" s="94">
        <v>424.5</v>
      </c>
      <c r="S993" s="36">
        <v>1</v>
      </c>
    </row>
    <row r="994" spans="1:19" s="22" customFormat="1" x14ac:dyDescent="0.25">
      <c r="A994" s="34"/>
      <c r="B994" s="25">
        <v>10001712</v>
      </c>
      <c r="C994" s="36" t="s">
        <v>640</v>
      </c>
      <c r="D994" s="36" t="s">
        <v>71</v>
      </c>
      <c r="E994" s="36" t="s">
        <v>83</v>
      </c>
      <c r="F994" s="36" t="s">
        <v>684</v>
      </c>
      <c r="G994" s="36" t="s">
        <v>44</v>
      </c>
      <c r="H994" s="36" t="s">
        <v>44</v>
      </c>
      <c r="I994" s="24" t="str">
        <f>C994&amp;"/"&amp;D994&amp;"/"&amp;F994&amp;"/"&amp;H994</f>
        <v>ROYALS/ACCESSORIES/EHH 9520/NA</v>
      </c>
      <c r="J994" s="61">
        <v>42033000</v>
      </c>
      <c r="K994" s="36" t="s">
        <v>22</v>
      </c>
      <c r="L994" s="36" t="s">
        <v>95</v>
      </c>
      <c r="M994" s="36" t="s">
        <v>47</v>
      </c>
      <c r="N994" s="79">
        <v>0.18</v>
      </c>
      <c r="O994" s="36">
        <v>2199</v>
      </c>
      <c r="P994" s="36">
        <v>2199</v>
      </c>
      <c r="Q994" s="94">
        <f t="shared" si="54"/>
        <v>1099.5</v>
      </c>
      <c r="R994" s="94">
        <v>1099.5</v>
      </c>
      <c r="S994" s="36">
        <v>2</v>
      </c>
    </row>
    <row r="995" spans="1:19" s="22" customFormat="1" x14ac:dyDescent="0.25">
      <c r="A995" s="34"/>
      <c r="B995" s="35">
        <v>8906114333183</v>
      </c>
      <c r="C995" s="36" t="s">
        <v>640</v>
      </c>
      <c r="D995" s="36" t="s">
        <v>71</v>
      </c>
      <c r="E995" s="36" t="s">
        <v>133</v>
      </c>
      <c r="F995" s="37" t="str">
        <f t="shared" ref="F995:F1000" si="62">C995&amp;"/"&amp;E995&amp;""</f>
        <v>ROYALS/PERFUME</v>
      </c>
      <c r="G995" s="36" t="s">
        <v>44</v>
      </c>
      <c r="H995" s="36" t="s">
        <v>44</v>
      </c>
      <c r="I995" s="24" t="str">
        <f>C995&amp;"/"&amp;D995&amp;"/"&amp;F995&amp;"/"&amp;H995</f>
        <v>ROYALS/ACCESSORIES/ROYALS/PERFUME/NA</v>
      </c>
      <c r="J995" s="36">
        <v>33030010</v>
      </c>
      <c r="K995" s="36" t="s">
        <v>45</v>
      </c>
      <c r="L995" s="36" t="s">
        <v>95</v>
      </c>
      <c r="M995" s="36" t="s">
        <v>47</v>
      </c>
      <c r="N995" s="79">
        <v>0.18</v>
      </c>
      <c r="O995" s="36">
        <v>276</v>
      </c>
      <c r="P995" s="36">
        <v>276</v>
      </c>
      <c r="Q995" s="94">
        <f t="shared" si="54"/>
        <v>138</v>
      </c>
      <c r="R995" s="94">
        <v>138</v>
      </c>
      <c r="S995" s="36">
        <v>1</v>
      </c>
    </row>
    <row r="996" spans="1:19" s="22" customFormat="1" x14ac:dyDescent="0.25">
      <c r="A996" s="34"/>
      <c r="B996" s="35">
        <v>8906114330021</v>
      </c>
      <c r="C996" s="36" t="s">
        <v>640</v>
      </c>
      <c r="D996" s="36" t="s">
        <v>71</v>
      </c>
      <c r="E996" s="36" t="s">
        <v>133</v>
      </c>
      <c r="F996" s="37" t="str">
        <f t="shared" si="62"/>
        <v>ROYALS/PERFUME</v>
      </c>
      <c r="G996" s="36" t="s">
        <v>44</v>
      </c>
      <c r="H996" s="36" t="s">
        <v>44</v>
      </c>
      <c r="I996" s="24" t="str">
        <f>C996&amp;"/"&amp;D996&amp;"/"&amp;F996&amp;"/"&amp;H996</f>
        <v>ROYALS/ACCESSORIES/ROYALS/PERFUME/NA</v>
      </c>
      <c r="J996" s="36">
        <v>33030010</v>
      </c>
      <c r="K996" s="36" t="s">
        <v>45</v>
      </c>
      <c r="L996" s="36" t="s">
        <v>95</v>
      </c>
      <c r="M996" s="36" t="s">
        <v>47</v>
      </c>
      <c r="N996" s="79">
        <v>0.18</v>
      </c>
      <c r="O996" s="36">
        <v>402</v>
      </c>
      <c r="P996" s="36">
        <v>402</v>
      </c>
      <c r="Q996" s="94">
        <f t="shared" si="54"/>
        <v>201</v>
      </c>
      <c r="R996" s="94">
        <v>201</v>
      </c>
      <c r="S996" s="36">
        <v>1</v>
      </c>
    </row>
    <row r="997" spans="1:19" s="22" customFormat="1" x14ac:dyDescent="0.25">
      <c r="A997" s="34"/>
      <c r="B997" s="35">
        <v>8904173507422</v>
      </c>
      <c r="C997" s="36" t="s">
        <v>640</v>
      </c>
      <c r="D997" s="36" t="s">
        <v>71</v>
      </c>
      <c r="E997" s="36" t="s">
        <v>133</v>
      </c>
      <c r="F997" s="37" t="str">
        <f t="shared" si="62"/>
        <v>ROYALS/PERFUME</v>
      </c>
      <c r="G997" s="36" t="s">
        <v>44</v>
      </c>
      <c r="H997" s="36" t="s">
        <v>44</v>
      </c>
      <c r="I997" s="24" t="str">
        <f>C997&amp;"/"&amp;D997&amp;"/"&amp;F997&amp;"/"&amp;H997</f>
        <v>ROYALS/ACCESSORIES/ROYALS/PERFUME/NA</v>
      </c>
      <c r="J997" s="36">
        <v>33030010</v>
      </c>
      <c r="K997" s="36" t="s">
        <v>45</v>
      </c>
      <c r="L997" s="36" t="s">
        <v>95</v>
      </c>
      <c r="M997" s="36" t="s">
        <v>47</v>
      </c>
      <c r="N997" s="79">
        <v>0.18</v>
      </c>
      <c r="O997" s="36">
        <v>920</v>
      </c>
      <c r="P997" s="36">
        <v>920</v>
      </c>
      <c r="Q997" s="94">
        <f t="shared" si="54"/>
        <v>460</v>
      </c>
      <c r="R997" s="94">
        <v>460</v>
      </c>
      <c r="S997" s="36">
        <v>1</v>
      </c>
    </row>
    <row r="998" spans="1:19" s="22" customFormat="1" x14ac:dyDescent="0.25">
      <c r="A998" s="34"/>
      <c r="B998" s="35">
        <v>8906125052783</v>
      </c>
      <c r="C998" s="36" t="s">
        <v>640</v>
      </c>
      <c r="D998" s="36" t="s">
        <v>71</v>
      </c>
      <c r="E998" s="36" t="s">
        <v>133</v>
      </c>
      <c r="F998" s="37" t="str">
        <f t="shared" si="62"/>
        <v>ROYALS/PERFUME</v>
      </c>
      <c r="G998" s="36" t="s">
        <v>44</v>
      </c>
      <c r="H998" s="36" t="s">
        <v>44</v>
      </c>
      <c r="I998" s="24" t="str">
        <f>C998&amp;"/"&amp;D998&amp;"/"&amp;F998&amp;"/"&amp;H998</f>
        <v>ROYALS/ACCESSORIES/ROYALS/PERFUME/NA</v>
      </c>
      <c r="J998" s="36">
        <v>33030010</v>
      </c>
      <c r="K998" s="36" t="s">
        <v>45</v>
      </c>
      <c r="L998" s="36" t="s">
        <v>95</v>
      </c>
      <c r="M998" s="36" t="s">
        <v>47</v>
      </c>
      <c r="N998" s="79">
        <v>0.18</v>
      </c>
      <c r="O998" s="36">
        <v>250</v>
      </c>
      <c r="P998" s="36">
        <v>250</v>
      </c>
      <c r="Q998" s="94">
        <f t="shared" ref="Q998:Q1010" si="63">P998/2</f>
        <v>125</v>
      </c>
      <c r="R998" s="94">
        <v>125</v>
      </c>
      <c r="S998" s="36">
        <v>1</v>
      </c>
    </row>
    <row r="999" spans="1:19" s="22" customFormat="1" x14ac:dyDescent="0.25">
      <c r="A999" s="34"/>
      <c r="B999" s="35">
        <v>8906150343115</v>
      </c>
      <c r="C999" s="36" t="s">
        <v>640</v>
      </c>
      <c r="D999" s="36" t="s">
        <v>71</v>
      </c>
      <c r="E999" s="36" t="s">
        <v>133</v>
      </c>
      <c r="F999" s="37" t="str">
        <f t="shared" si="62"/>
        <v>ROYALS/PERFUME</v>
      </c>
      <c r="G999" s="36" t="s">
        <v>44</v>
      </c>
      <c r="H999" s="36" t="s">
        <v>44</v>
      </c>
      <c r="I999" s="24" t="str">
        <f>C999&amp;"/"&amp;D999&amp;"/"&amp;F999&amp;"/"&amp;H999</f>
        <v>ROYALS/ACCESSORIES/ROYALS/PERFUME/NA</v>
      </c>
      <c r="J999" s="36">
        <v>33030010</v>
      </c>
      <c r="K999" s="36" t="s">
        <v>45</v>
      </c>
      <c r="L999" s="36" t="s">
        <v>95</v>
      </c>
      <c r="M999" s="36" t="s">
        <v>47</v>
      </c>
      <c r="N999" s="79">
        <v>0.18</v>
      </c>
      <c r="O999" s="36">
        <v>649</v>
      </c>
      <c r="P999" s="36">
        <v>649</v>
      </c>
      <c r="Q999" s="94">
        <f t="shared" si="63"/>
        <v>324.5</v>
      </c>
      <c r="R999" s="94">
        <v>324.5</v>
      </c>
      <c r="S999" s="36">
        <v>1</v>
      </c>
    </row>
    <row r="1000" spans="1:19" s="22" customFormat="1" x14ac:dyDescent="0.25">
      <c r="A1000" s="34"/>
      <c r="B1000" s="35">
        <v>8904173504421</v>
      </c>
      <c r="C1000" s="36" t="s">
        <v>640</v>
      </c>
      <c r="D1000" s="36" t="s">
        <v>71</v>
      </c>
      <c r="E1000" s="36" t="s">
        <v>133</v>
      </c>
      <c r="F1000" s="37" t="str">
        <f t="shared" si="62"/>
        <v>ROYALS/PERFUME</v>
      </c>
      <c r="G1000" s="36" t="s">
        <v>44</v>
      </c>
      <c r="H1000" s="36" t="s">
        <v>44</v>
      </c>
      <c r="I1000" s="24" t="str">
        <f>C1000&amp;"/"&amp;D1000&amp;"/"&amp;F1000&amp;"/"&amp;H1000</f>
        <v>ROYALS/ACCESSORIES/ROYALS/PERFUME/NA</v>
      </c>
      <c r="J1000" s="36">
        <v>33030010</v>
      </c>
      <c r="K1000" s="36" t="s">
        <v>45</v>
      </c>
      <c r="L1000" s="36" t="s">
        <v>95</v>
      </c>
      <c r="M1000" s="36" t="s">
        <v>47</v>
      </c>
      <c r="N1000" s="79">
        <v>0.18</v>
      </c>
      <c r="O1000" s="36">
        <v>650</v>
      </c>
      <c r="P1000" s="36">
        <v>650</v>
      </c>
      <c r="Q1000" s="94">
        <f t="shared" si="63"/>
        <v>325</v>
      </c>
      <c r="R1000" s="94">
        <v>325</v>
      </c>
      <c r="S1000" s="36">
        <v>1</v>
      </c>
    </row>
    <row r="1001" spans="1:19" s="22" customFormat="1" x14ac:dyDescent="0.25">
      <c r="A1001" s="34"/>
      <c r="B1001" s="25">
        <v>10001713</v>
      </c>
      <c r="C1001" s="36" t="s">
        <v>640</v>
      </c>
      <c r="D1001" s="36" t="s">
        <v>71</v>
      </c>
      <c r="E1001" s="36" t="s">
        <v>83</v>
      </c>
      <c r="F1001" s="36" t="s">
        <v>679</v>
      </c>
      <c r="G1001" s="36" t="s">
        <v>44</v>
      </c>
      <c r="H1001" s="36" t="s">
        <v>44</v>
      </c>
      <c r="I1001" s="24" t="str">
        <f>C1001&amp;"/"&amp;D1001&amp;"/"&amp;F1001&amp;"/"&amp;H1001</f>
        <v>ROYALS/ACCESSORIES/EPH 9470/NA</v>
      </c>
      <c r="J1001" s="61">
        <v>42033000</v>
      </c>
      <c r="K1001" s="36" t="s">
        <v>22</v>
      </c>
      <c r="L1001" s="36" t="s">
        <v>95</v>
      </c>
      <c r="M1001" s="36" t="s">
        <v>47</v>
      </c>
      <c r="N1001" s="79">
        <v>0.18</v>
      </c>
      <c r="O1001" s="36">
        <v>2999</v>
      </c>
      <c r="P1001" s="36">
        <v>2999</v>
      </c>
      <c r="Q1001" s="94">
        <f t="shared" si="63"/>
        <v>1499.5</v>
      </c>
      <c r="R1001" s="94">
        <v>1499.5</v>
      </c>
      <c r="S1001" s="36">
        <v>1</v>
      </c>
    </row>
    <row r="1002" spans="1:19" s="22" customFormat="1" x14ac:dyDescent="0.25">
      <c r="A1002" s="34"/>
      <c r="B1002" s="35">
        <v>8901450010620</v>
      </c>
      <c r="C1002" s="36" t="s">
        <v>640</v>
      </c>
      <c r="D1002" s="36" t="s">
        <v>71</v>
      </c>
      <c r="E1002" s="36" t="s">
        <v>133</v>
      </c>
      <c r="F1002" s="37" t="str">
        <f t="shared" ref="F1002:F1007" si="64">C1002&amp;"/"&amp;E1002&amp;""</f>
        <v>ROYALS/PERFUME</v>
      </c>
      <c r="G1002" s="36" t="s">
        <v>44</v>
      </c>
      <c r="H1002" s="36" t="s">
        <v>44</v>
      </c>
      <c r="I1002" s="24" t="str">
        <f>C1002&amp;"/"&amp;D1002&amp;"/"&amp;F1002&amp;"/"&amp;H1002</f>
        <v>ROYALS/ACCESSORIES/ROYALS/PERFUME/NA</v>
      </c>
      <c r="J1002" s="36">
        <v>33030010</v>
      </c>
      <c r="K1002" s="36" t="s">
        <v>45</v>
      </c>
      <c r="L1002" s="36" t="s">
        <v>95</v>
      </c>
      <c r="M1002" s="36" t="s">
        <v>47</v>
      </c>
      <c r="N1002" s="79">
        <v>0.18</v>
      </c>
      <c r="O1002" s="36">
        <v>599</v>
      </c>
      <c r="P1002" s="36">
        <v>599</v>
      </c>
      <c r="Q1002" s="94">
        <f t="shared" si="63"/>
        <v>299.5</v>
      </c>
      <c r="R1002" s="94">
        <v>299.5</v>
      </c>
      <c r="S1002" s="36">
        <v>2</v>
      </c>
    </row>
    <row r="1003" spans="1:19" s="22" customFormat="1" x14ac:dyDescent="0.25">
      <c r="A1003" s="34"/>
      <c r="B1003" s="35">
        <v>8901450007682</v>
      </c>
      <c r="C1003" s="36" t="s">
        <v>640</v>
      </c>
      <c r="D1003" s="36" t="s">
        <v>71</v>
      </c>
      <c r="E1003" s="36" t="s">
        <v>133</v>
      </c>
      <c r="F1003" s="37" t="str">
        <f t="shared" si="64"/>
        <v>ROYALS/PERFUME</v>
      </c>
      <c r="G1003" s="36" t="s">
        <v>44</v>
      </c>
      <c r="H1003" s="36" t="s">
        <v>44</v>
      </c>
      <c r="I1003" s="24" t="str">
        <f>C1003&amp;"/"&amp;D1003&amp;"/"&amp;F1003&amp;"/"&amp;H1003</f>
        <v>ROYALS/ACCESSORIES/ROYALS/PERFUME/NA</v>
      </c>
      <c r="J1003" s="36">
        <v>33030010</v>
      </c>
      <c r="K1003" s="36" t="s">
        <v>45</v>
      </c>
      <c r="L1003" s="36" t="s">
        <v>95</v>
      </c>
      <c r="M1003" s="36" t="s">
        <v>47</v>
      </c>
      <c r="N1003" s="79">
        <v>0.18</v>
      </c>
      <c r="O1003" s="36">
        <v>599</v>
      </c>
      <c r="P1003" s="36">
        <v>599</v>
      </c>
      <c r="Q1003" s="94">
        <f t="shared" si="63"/>
        <v>299.5</v>
      </c>
      <c r="R1003" s="94">
        <v>299.5</v>
      </c>
      <c r="S1003" s="36">
        <v>1</v>
      </c>
    </row>
    <row r="1004" spans="1:19" s="22" customFormat="1" x14ac:dyDescent="0.25">
      <c r="A1004" s="34"/>
      <c r="B1004" s="25">
        <v>10001714</v>
      </c>
      <c r="C1004" s="36" t="s">
        <v>640</v>
      </c>
      <c r="D1004" s="36" t="s">
        <v>41</v>
      </c>
      <c r="E1004" s="36" t="s">
        <v>41</v>
      </c>
      <c r="F1004" s="37" t="str">
        <f t="shared" si="64"/>
        <v>ROYALS/TOYS</v>
      </c>
      <c r="G1004" s="36" t="s">
        <v>44</v>
      </c>
      <c r="H1004" s="36" t="s">
        <v>44</v>
      </c>
      <c r="I1004" s="24" t="str">
        <f>C1004&amp;"/"&amp;D1004&amp;"/"&amp;F1004&amp;"/"&amp;H1004</f>
        <v>ROYALS/TOYS/ROYALS/TOYS/NA</v>
      </c>
      <c r="J1004" s="36">
        <v>9503</v>
      </c>
      <c r="K1004" s="36" t="s">
        <v>45</v>
      </c>
      <c r="L1004" s="36" t="s">
        <v>95</v>
      </c>
      <c r="M1004" s="36" t="s">
        <v>47</v>
      </c>
      <c r="N1004" s="79">
        <v>0.12</v>
      </c>
      <c r="O1004" s="36">
        <v>499</v>
      </c>
      <c r="P1004" s="36">
        <v>499</v>
      </c>
      <c r="Q1004" s="94">
        <f t="shared" si="63"/>
        <v>249.5</v>
      </c>
      <c r="R1004" s="94">
        <v>249.5</v>
      </c>
      <c r="S1004" s="36">
        <v>1</v>
      </c>
    </row>
    <row r="1005" spans="1:19" s="22" customFormat="1" x14ac:dyDescent="0.25">
      <c r="A1005" s="34"/>
      <c r="B1005" s="35">
        <v>8904148300836</v>
      </c>
      <c r="C1005" s="36" t="s">
        <v>139</v>
      </c>
      <c r="D1005" s="36" t="s">
        <v>71</v>
      </c>
      <c r="E1005" s="36" t="s">
        <v>140</v>
      </c>
      <c r="F1005" s="37" t="str">
        <f t="shared" si="64"/>
        <v>T20/CRICKET BAT</v>
      </c>
      <c r="G1005" s="36" t="s">
        <v>44</v>
      </c>
      <c r="H1005" s="36" t="s">
        <v>44</v>
      </c>
      <c r="I1005" s="24" t="str">
        <f>C1005&amp;"/"&amp;D1005&amp;"/"&amp;F1005&amp;"/"&amp;H1005</f>
        <v>T20/ACCESSORIES/T20/CRICKET BAT/NA</v>
      </c>
      <c r="J1005" s="36">
        <v>9503</v>
      </c>
      <c r="K1005" s="36" t="s">
        <v>45</v>
      </c>
      <c r="L1005" s="36" t="s">
        <v>95</v>
      </c>
      <c r="M1005" s="36" t="s">
        <v>47</v>
      </c>
      <c r="N1005" s="79">
        <v>0.12</v>
      </c>
      <c r="O1005" s="36">
        <v>599</v>
      </c>
      <c r="P1005" s="36">
        <v>599</v>
      </c>
      <c r="Q1005" s="94">
        <f t="shared" si="63"/>
        <v>299.5</v>
      </c>
      <c r="R1005" s="94">
        <v>299.5</v>
      </c>
      <c r="S1005" s="36">
        <v>1</v>
      </c>
    </row>
    <row r="1006" spans="1:19" s="22" customFormat="1" x14ac:dyDescent="0.25">
      <c r="A1006" s="34"/>
      <c r="B1006" s="35">
        <v>8905450074064</v>
      </c>
      <c r="C1006" s="36" t="s">
        <v>685</v>
      </c>
      <c r="D1006" s="36" t="s">
        <v>71</v>
      </c>
      <c r="E1006" s="36" t="s">
        <v>163</v>
      </c>
      <c r="F1006" s="37" t="str">
        <f t="shared" si="64"/>
        <v>ROWAN /BUBBLE BLASTER</v>
      </c>
      <c r="G1006" s="36" t="s">
        <v>44</v>
      </c>
      <c r="H1006" s="36" t="s">
        <v>44</v>
      </c>
      <c r="I1006" s="24" t="str">
        <f>C1006&amp;"/"&amp;D1006&amp;"/"&amp;F1006&amp;"/"&amp;H1006</f>
        <v>ROWAN /ACCESSORIES/ROWAN /BUBBLE BLASTER/NA</v>
      </c>
      <c r="J1006" s="36">
        <v>9503</v>
      </c>
      <c r="K1006" s="36" t="s">
        <v>45</v>
      </c>
      <c r="L1006" s="36" t="s">
        <v>95</v>
      </c>
      <c r="M1006" s="36" t="s">
        <v>47</v>
      </c>
      <c r="N1006" s="79">
        <v>0.12</v>
      </c>
      <c r="O1006" s="36">
        <v>49</v>
      </c>
      <c r="P1006" s="36">
        <v>49</v>
      </c>
      <c r="Q1006" s="94">
        <f t="shared" si="63"/>
        <v>24.5</v>
      </c>
      <c r="R1006" s="94">
        <v>24.5</v>
      </c>
      <c r="S1006" s="36">
        <v>1</v>
      </c>
    </row>
    <row r="1007" spans="1:19" s="22" customFormat="1" x14ac:dyDescent="0.25">
      <c r="A1007" s="34"/>
      <c r="B1007" s="35">
        <v>8905450811997</v>
      </c>
      <c r="C1007" s="36" t="s">
        <v>166</v>
      </c>
      <c r="D1007" s="36" t="s">
        <v>71</v>
      </c>
      <c r="E1007" s="36" t="s">
        <v>163</v>
      </c>
      <c r="F1007" s="37" t="str">
        <f t="shared" si="64"/>
        <v>SHOOTING STAR/BUBBLE BLASTER</v>
      </c>
      <c r="G1007" s="36" t="s">
        <v>44</v>
      </c>
      <c r="H1007" s="36" t="s">
        <v>44</v>
      </c>
      <c r="I1007" s="24" t="str">
        <f>C1007&amp;"/"&amp;D1007&amp;"/"&amp;F1007&amp;"/"&amp;H1007</f>
        <v>SHOOTING STAR/ACCESSORIES/SHOOTING STAR/BUBBLE BLASTER/NA</v>
      </c>
      <c r="J1007" s="36">
        <v>9503</v>
      </c>
      <c r="K1007" s="36" t="s">
        <v>45</v>
      </c>
      <c r="L1007" s="36" t="s">
        <v>95</v>
      </c>
      <c r="M1007" s="36" t="s">
        <v>47</v>
      </c>
      <c r="N1007" s="79">
        <v>0.12</v>
      </c>
      <c r="O1007" s="36">
        <v>999</v>
      </c>
      <c r="P1007" s="36">
        <v>999</v>
      </c>
      <c r="Q1007" s="94">
        <f t="shared" si="63"/>
        <v>499.5</v>
      </c>
      <c r="R1007" s="94">
        <v>499.5</v>
      </c>
      <c r="S1007" s="36">
        <v>1</v>
      </c>
    </row>
    <row r="1008" spans="1:19" s="22" customFormat="1" x14ac:dyDescent="0.25">
      <c r="A1008" s="34"/>
      <c r="B1008" s="25">
        <v>10001715</v>
      </c>
      <c r="C1008" s="36" t="s">
        <v>40</v>
      </c>
      <c r="D1008" s="36" t="s">
        <v>71</v>
      </c>
      <c r="E1008" s="36" t="s">
        <v>41</v>
      </c>
      <c r="F1008" s="36" t="s">
        <v>199</v>
      </c>
      <c r="G1008" s="36" t="s">
        <v>44</v>
      </c>
      <c r="H1008" s="36" t="s">
        <v>44</v>
      </c>
      <c r="I1008" s="24" t="str">
        <f>C1008&amp;"/"&amp;D1008&amp;"/"&amp;F1008&amp;"/"&amp;H1008</f>
        <v>MINIKIDZZ/ACCESSORIES/DA/NA</v>
      </c>
      <c r="J1008" s="36">
        <v>9503</v>
      </c>
      <c r="K1008" s="36" t="s">
        <v>45</v>
      </c>
      <c r="L1008" s="36" t="s">
        <v>95</v>
      </c>
      <c r="M1008" s="36" t="s">
        <v>47</v>
      </c>
      <c r="N1008" s="79">
        <v>0.12</v>
      </c>
      <c r="O1008" s="36">
        <v>149</v>
      </c>
      <c r="P1008" s="36">
        <v>149</v>
      </c>
      <c r="Q1008" s="94">
        <f t="shared" si="63"/>
        <v>74.5</v>
      </c>
      <c r="R1008" s="94">
        <v>74.5</v>
      </c>
      <c r="S1008" s="36">
        <v>1</v>
      </c>
    </row>
    <row r="1009" spans="1:19" s="22" customFormat="1" x14ac:dyDescent="0.25">
      <c r="A1009" s="34"/>
      <c r="B1009" s="25">
        <v>10001716</v>
      </c>
      <c r="C1009" s="36" t="s">
        <v>640</v>
      </c>
      <c r="D1009" s="36" t="s">
        <v>71</v>
      </c>
      <c r="E1009" s="36" t="s">
        <v>41</v>
      </c>
      <c r="F1009" s="36" t="s">
        <v>204</v>
      </c>
      <c r="G1009" s="36" t="s">
        <v>44</v>
      </c>
      <c r="H1009" s="36" t="s">
        <v>44</v>
      </c>
      <c r="I1009" s="24" t="str">
        <f>C1009&amp;"/"&amp;D1009&amp;"/"&amp;F1009&amp;"/"&amp;H1009</f>
        <v>ROYALS/ACCESSORIES/DHT/NA</v>
      </c>
      <c r="J1009" s="36">
        <v>9503</v>
      </c>
      <c r="K1009" s="36" t="s">
        <v>45</v>
      </c>
      <c r="L1009" s="36" t="s">
        <v>95</v>
      </c>
      <c r="M1009" s="36" t="s">
        <v>47</v>
      </c>
      <c r="N1009" s="79">
        <v>0.12</v>
      </c>
      <c r="O1009" s="36">
        <v>1999</v>
      </c>
      <c r="P1009" s="36">
        <v>1999</v>
      </c>
      <c r="Q1009" s="94">
        <f t="shared" si="63"/>
        <v>999.5</v>
      </c>
      <c r="R1009" s="94">
        <v>999.5</v>
      </c>
      <c r="S1009" s="36">
        <v>1</v>
      </c>
    </row>
    <row r="1010" spans="1:19" s="22" customFormat="1" x14ac:dyDescent="0.25">
      <c r="A1010" s="34"/>
      <c r="B1010" s="35">
        <v>10001305</v>
      </c>
      <c r="C1010" s="36" t="s">
        <v>40</v>
      </c>
      <c r="D1010" s="36" t="s">
        <v>71</v>
      </c>
      <c r="E1010" s="36" t="s">
        <v>686</v>
      </c>
      <c r="F1010" s="37" t="str">
        <f t="shared" ref="F1010" si="65">C1010&amp;"/"&amp;E1010&amp;""</f>
        <v>MINIKIDZZ/SPORTS BOTTLE</v>
      </c>
      <c r="G1010" s="36" t="s">
        <v>44</v>
      </c>
      <c r="H1010" s="36" t="s">
        <v>44</v>
      </c>
      <c r="I1010" s="24" t="str">
        <f>C1010&amp;"/"&amp;D1010&amp;"/"&amp;F1010&amp;"/"&amp;H1010</f>
        <v>MINIKIDZZ/ACCESSORIES/MINIKIDZZ/SPORTS BOTTLE/NA</v>
      </c>
      <c r="J1010" s="36">
        <v>9503</v>
      </c>
      <c r="K1010" s="36" t="s">
        <v>45</v>
      </c>
      <c r="L1010" s="36" t="s">
        <v>95</v>
      </c>
      <c r="M1010" s="36" t="s">
        <v>47</v>
      </c>
      <c r="N1010" s="79">
        <v>0.12</v>
      </c>
      <c r="O1010" s="36">
        <v>499</v>
      </c>
      <c r="P1010" s="36">
        <v>499</v>
      </c>
      <c r="Q1010" s="94">
        <f t="shared" si="63"/>
        <v>249.5</v>
      </c>
      <c r="R1010" s="94">
        <v>249.5</v>
      </c>
      <c r="S1010" s="36">
        <v>1</v>
      </c>
    </row>
    <row r="1011" spans="1:19" s="22" customFormat="1" x14ac:dyDescent="0.25">
      <c r="A1011" s="20"/>
      <c r="B1011" s="20"/>
      <c r="F1011" s="20"/>
      <c r="H1011" s="20"/>
      <c r="N1011" s="76"/>
      <c r="Q1011" s="90"/>
      <c r="R1011" s="90"/>
    </row>
    <row r="1012" spans="1:19" s="22" customFormat="1" x14ac:dyDescent="0.25">
      <c r="A1012" s="25"/>
      <c r="B1012" s="25">
        <v>10001717</v>
      </c>
      <c r="C1012" s="24" t="s">
        <v>40</v>
      </c>
      <c r="D1012" s="24" t="s">
        <v>71</v>
      </c>
      <c r="E1012" s="24" t="s">
        <v>42</v>
      </c>
      <c r="F1012" s="21" t="str">
        <f>" ST MRP -"&amp;O1012</f>
        <v xml:space="preserve"> ST MRP -279</v>
      </c>
      <c r="G1012" s="24" t="s">
        <v>44</v>
      </c>
      <c r="H1012" s="24" t="s">
        <v>44</v>
      </c>
      <c r="I1012" s="24" t="str">
        <f>C1012&amp;"/"&amp;D1012&amp;"/"&amp;F1012&amp;"/"&amp;H1012</f>
        <v>MINIKIDZZ/ACCESSORIES/ ST MRP -279/NA</v>
      </c>
      <c r="J1012" s="24">
        <v>9503</v>
      </c>
      <c r="K1012" s="24" t="s">
        <v>45</v>
      </c>
      <c r="L1012" s="24" t="s">
        <v>57</v>
      </c>
      <c r="M1012" s="24" t="s">
        <v>47</v>
      </c>
      <c r="N1012" s="75">
        <v>0.12</v>
      </c>
      <c r="O1012" s="24">
        <v>279</v>
      </c>
      <c r="P1012" s="24">
        <v>279</v>
      </c>
      <c r="Q1012" s="59">
        <v>178.11359999999999</v>
      </c>
      <c r="R1012" s="59">
        <v>178.11359999999999</v>
      </c>
      <c r="S1012" s="24">
        <v>2</v>
      </c>
    </row>
    <row r="1013" spans="1:19" s="22" customFormat="1" x14ac:dyDescent="0.25">
      <c r="A1013" s="25" t="s">
        <v>10</v>
      </c>
      <c r="B1013" s="25">
        <v>10001718</v>
      </c>
      <c r="C1013" s="24" t="s">
        <v>40</v>
      </c>
      <c r="D1013" s="24" t="s">
        <v>71</v>
      </c>
      <c r="E1013" s="24" t="s">
        <v>42</v>
      </c>
      <c r="F1013" s="21" t="str">
        <f t="shared" ref="F1013:F1023" si="66">" ST MRP -"&amp;O1013</f>
        <v xml:space="preserve"> ST MRP -299</v>
      </c>
      <c r="G1013" s="24" t="s">
        <v>44</v>
      </c>
      <c r="H1013" s="24" t="s">
        <v>44</v>
      </c>
      <c r="I1013" s="24" t="str">
        <f>C1013&amp;"/"&amp;D1013&amp;"/"&amp;F1013&amp;"/"&amp;H1013</f>
        <v>MINIKIDZZ/ACCESSORIES/ ST MRP -299/NA</v>
      </c>
      <c r="J1013" s="24">
        <v>9503</v>
      </c>
      <c r="K1013" s="24" t="s">
        <v>45</v>
      </c>
      <c r="L1013" s="24" t="s">
        <v>57</v>
      </c>
      <c r="M1013" s="24" t="s">
        <v>47</v>
      </c>
      <c r="N1013" s="75">
        <v>0.12</v>
      </c>
      <c r="O1013" s="24">
        <v>299</v>
      </c>
      <c r="P1013" s="24">
        <v>299</v>
      </c>
      <c r="Q1013" s="59">
        <v>190.88159999999999</v>
      </c>
      <c r="R1013" s="59">
        <v>190.88159999999999</v>
      </c>
      <c r="S1013" s="24">
        <v>6</v>
      </c>
    </row>
    <row r="1014" spans="1:19" s="22" customFormat="1" x14ac:dyDescent="0.25">
      <c r="A1014" s="25" t="s">
        <v>46</v>
      </c>
      <c r="B1014" s="25">
        <v>10001719</v>
      </c>
      <c r="C1014" s="24" t="s">
        <v>40</v>
      </c>
      <c r="D1014" s="24" t="s">
        <v>71</v>
      </c>
      <c r="E1014" s="24" t="s">
        <v>42</v>
      </c>
      <c r="F1014" s="21" t="str">
        <f t="shared" si="66"/>
        <v xml:space="preserve"> ST MRP -349</v>
      </c>
      <c r="G1014" s="24" t="s">
        <v>44</v>
      </c>
      <c r="H1014" s="24" t="s">
        <v>44</v>
      </c>
      <c r="I1014" s="24" t="str">
        <f>C1014&amp;"/"&amp;D1014&amp;"/"&amp;F1014&amp;"/"&amp;H1014</f>
        <v>MINIKIDZZ/ACCESSORIES/ ST MRP -349/NA</v>
      </c>
      <c r="J1014" s="24">
        <v>9503</v>
      </c>
      <c r="K1014" s="24" t="s">
        <v>45</v>
      </c>
      <c r="L1014" s="24" t="s">
        <v>57</v>
      </c>
      <c r="M1014" s="24" t="s">
        <v>47</v>
      </c>
      <c r="N1014" s="75">
        <v>0.12</v>
      </c>
      <c r="O1014" s="24">
        <v>349</v>
      </c>
      <c r="P1014" s="24">
        <v>349</v>
      </c>
      <c r="Q1014" s="59">
        <v>222.80160000000001</v>
      </c>
      <c r="R1014" s="59">
        <v>222.80160000000001</v>
      </c>
      <c r="S1014" s="24">
        <v>6</v>
      </c>
    </row>
    <row r="1015" spans="1:19" s="22" customFormat="1" x14ac:dyDescent="0.25">
      <c r="A1015" s="25"/>
      <c r="B1015" s="25">
        <v>10001720</v>
      </c>
      <c r="C1015" s="24" t="s">
        <v>40</v>
      </c>
      <c r="D1015" s="24" t="s">
        <v>71</v>
      </c>
      <c r="E1015" s="24" t="s">
        <v>42</v>
      </c>
      <c r="F1015" s="21" t="str">
        <f t="shared" si="66"/>
        <v xml:space="preserve"> ST MRP -360</v>
      </c>
      <c r="G1015" s="24" t="s">
        <v>44</v>
      </c>
      <c r="H1015" s="24" t="s">
        <v>44</v>
      </c>
      <c r="I1015" s="24" t="str">
        <f>C1015&amp;"/"&amp;D1015&amp;"/"&amp;F1015&amp;"/"&amp;H1015</f>
        <v>MINIKIDZZ/ACCESSORIES/ ST MRP -360/NA</v>
      </c>
      <c r="J1015" s="24">
        <v>9503</v>
      </c>
      <c r="K1015" s="24" t="s">
        <v>45</v>
      </c>
      <c r="L1015" s="24" t="s">
        <v>57</v>
      </c>
      <c r="M1015" s="24" t="s">
        <v>47</v>
      </c>
      <c r="N1015" s="75">
        <v>0.12</v>
      </c>
      <c r="O1015" s="24">
        <v>360</v>
      </c>
      <c r="P1015" s="24">
        <v>360</v>
      </c>
      <c r="Q1015" s="59">
        <v>229.82399999999998</v>
      </c>
      <c r="R1015" s="59">
        <v>229.82399999999998</v>
      </c>
      <c r="S1015" s="24">
        <v>4</v>
      </c>
    </row>
    <row r="1016" spans="1:19" s="22" customFormat="1" x14ac:dyDescent="0.25">
      <c r="A1016" s="25" t="s">
        <v>257</v>
      </c>
      <c r="B1016" s="25">
        <v>10001721</v>
      </c>
      <c r="C1016" s="24" t="s">
        <v>40</v>
      </c>
      <c r="D1016" s="24" t="s">
        <v>71</v>
      </c>
      <c r="E1016" s="24" t="s">
        <v>42</v>
      </c>
      <c r="F1016" s="21" t="str">
        <f t="shared" si="66"/>
        <v xml:space="preserve"> ST MRP -399</v>
      </c>
      <c r="G1016" s="24" t="s">
        <v>44</v>
      </c>
      <c r="H1016" s="24" t="s">
        <v>44</v>
      </c>
      <c r="I1016" s="24" t="str">
        <f>C1016&amp;"/"&amp;D1016&amp;"/"&amp;F1016&amp;"/"&amp;H1016</f>
        <v>MINIKIDZZ/ACCESSORIES/ ST MRP -399/NA</v>
      </c>
      <c r="J1016" s="24">
        <v>9503</v>
      </c>
      <c r="K1016" s="24" t="s">
        <v>45</v>
      </c>
      <c r="L1016" s="24" t="s">
        <v>57</v>
      </c>
      <c r="M1016" s="24" t="s">
        <v>47</v>
      </c>
      <c r="N1016" s="75">
        <v>0.12</v>
      </c>
      <c r="O1016" s="24">
        <v>399</v>
      </c>
      <c r="P1016" s="24">
        <v>399</v>
      </c>
      <c r="Q1016" s="59">
        <v>254.7216</v>
      </c>
      <c r="R1016" s="59">
        <v>254.7216</v>
      </c>
      <c r="S1016" s="24">
        <v>8</v>
      </c>
    </row>
    <row r="1017" spans="1:19" s="22" customFormat="1" x14ac:dyDescent="0.25">
      <c r="A1017" s="25" t="s">
        <v>689</v>
      </c>
      <c r="B1017" s="25">
        <v>10001722</v>
      </c>
      <c r="C1017" s="24" t="s">
        <v>40</v>
      </c>
      <c r="D1017" s="24" t="s">
        <v>71</v>
      </c>
      <c r="E1017" s="24" t="s">
        <v>42</v>
      </c>
      <c r="F1017" s="21" t="str">
        <f t="shared" si="66"/>
        <v xml:space="preserve"> ST MRP -475</v>
      </c>
      <c r="G1017" s="24" t="s">
        <v>44</v>
      </c>
      <c r="H1017" s="24" t="s">
        <v>44</v>
      </c>
      <c r="I1017" s="24" t="str">
        <f>C1017&amp;"/"&amp;D1017&amp;"/"&amp;F1017&amp;"/"&amp;H1017</f>
        <v>MINIKIDZZ/ACCESSORIES/ ST MRP -475/NA</v>
      </c>
      <c r="J1017" s="24">
        <v>9503</v>
      </c>
      <c r="K1017" s="24" t="s">
        <v>45</v>
      </c>
      <c r="L1017" s="24" t="s">
        <v>57</v>
      </c>
      <c r="M1017" s="24" t="s">
        <v>47</v>
      </c>
      <c r="N1017" s="75">
        <v>0.12</v>
      </c>
      <c r="O1017" s="24">
        <v>475</v>
      </c>
      <c r="P1017" s="24">
        <v>475</v>
      </c>
      <c r="Q1017" s="59">
        <v>303.24</v>
      </c>
      <c r="R1017" s="59">
        <v>303.24</v>
      </c>
      <c r="S1017" s="24">
        <v>2</v>
      </c>
    </row>
    <row r="1018" spans="1:19" s="22" customFormat="1" x14ac:dyDescent="0.25">
      <c r="A1018" s="25"/>
      <c r="B1018" s="25">
        <v>10001723</v>
      </c>
      <c r="C1018" s="24" t="s">
        <v>40</v>
      </c>
      <c r="D1018" s="24" t="s">
        <v>71</v>
      </c>
      <c r="E1018" s="24" t="s">
        <v>42</v>
      </c>
      <c r="F1018" s="21" t="str">
        <f t="shared" si="66"/>
        <v xml:space="preserve"> ST MRP -499</v>
      </c>
      <c r="G1018" s="24" t="s">
        <v>44</v>
      </c>
      <c r="H1018" s="24" t="s">
        <v>44</v>
      </c>
      <c r="I1018" s="24" t="str">
        <f>C1018&amp;"/"&amp;D1018&amp;"/"&amp;F1018&amp;"/"&amp;H1018</f>
        <v>MINIKIDZZ/ACCESSORIES/ ST MRP -499/NA</v>
      </c>
      <c r="J1018" s="24">
        <v>9503</v>
      </c>
      <c r="K1018" s="24" t="s">
        <v>45</v>
      </c>
      <c r="L1018" s="24" t="s">
        <v>57</v>
      </c>
      <c r="M1018" s="24" t="s">
        <v>47</v>
      </c>
      <c r="N1018" s="75">
        <v>0.12</v>
      </c>
      <c r="O1018" s="24">
        <v>499</v>
      </c>
      <c r="P1018" s="24">
        <v>499</v>
      </c>
      <c r="Q1018" s="59">
        <v>318.5616</v>
      </c>
      <c r="R1018" s="59">
        <v>318.5616</v>
      </c>
      <c r="S1018" s="24">
        <v>7</v>
      </c>
    </row>
    <row r="1019" spans="1:19" s="22" customFormat="1" x14ac:dyDescent="0.25">
      <c r="A1019" s="25" t="s">
        <v>551</v>
      </c>
      <c r="B1019" s="25">
        <v>10001724</v>
      </c>
      <c r="C1019" s="24" t="s">
        <v>40</v>
      </c>
      <c r="D1019" s="24" t="s">
        <v>71</v>
      </c>
      <c r="E1019" s="24" t="s">
        <v>42</v>
      </c>
      <c r="F1019" s="21" t="str">
        <f t="shared" si="66"/>
        <v xml:space="preserve"> ST MRP -550</v>
      </c>
      <c r="G1019" s="24" t="s">
        <v>44</v>
      </c>
      <c r="H1019" s="24" t="s">
        <v>44</v>
      </c>
      <c r="I1019" s="24" t="str">
        <f>C1019&amp;"/"&amp;D1019&amp;"/"&amp;F1019&amp;"/"&amp;H1019</f>
        <v>MINIKIDZZ/ACCESSORIES/ ST MRP -550/NA</v>
      </c>
      <c r="J1019" s="24">
        <v>9503</v>
      </c>
      <c r="K1019" s="24" t="s">
        <v>45</v>
      </c>
      <c r="L1019" s="24" t="s">
        <v>57</v>
      </c>
      <c r="M1019" s="24" t="s">
        <v>47</v>
      </c>
      <c r="N1019" s="75">
        <v>0.12</v>
      </c>
      <c r="O1019" s="24">
        <v>550</v>
      </c>
      <c r="P1019" s="24">
        <v>550</v>
      </c>
      <c r="Q1019" s="59">
        <v>351.12</v>
      </c>
      <c r="R1019" s="59">
        <v>351.12</v>
      </c>
      <c r="S1019" s="24">
        <v>2</v>
      </c>
    </row>
    <row r="1020" spans="1:19" s="22" customFormat="1" x14ac:dyDescent="0.25">
      <c r="A1020" s="25"/>
      <c r="B1020" s="25">
        <v>10001725</v>
      </c>
      <c r="C1020" s="24" t="s">
        <v>40</v>
      </c>
      <c r="D1020" s="24" t="s">
        <v>71</v>
      </c>
      <c r="E1020" s="24" t="s">
        <v>42</v>
      </c>
      <c r="F1020" s="21" t="str">
        <f t="shared" si="66"/>
        <v xml:space="preserve"> ST MRP -575</v>
      </c>
      <c r="G1020" s="24" t="s">
        <v>44</v>
      </c>
      <c r="H1020" s="24" t="s">
        <v>44</v>
      </c>
      <c r="I1020" s="24" t="str">
        <f>C1020&amp;"/"&amp;D1020&amp;"/"&amp;F1020&amp;"/"&amp;H1020</f>
        <v>MINIKIDZZ/ACCESSORIES/ ST MRP -575/NA</v>
      </c>
      <c r="J1020" s="24">
        <v>9503</v>
      </c>
      <c r="K1020" s="24" t="s">
        <v>45</v>
      </c>
      <c r="L1020" s="24" t="s">
        <v>57</v>
      </c>
      <c r="M1020" s="24" t="s">
        <v>47</v>
      </c>
      <c r="N1020" s="75">
        <v>0.12</v>
      </c>
      <c r="O1020" s="24">
        <v>575</v>
      </c>
      <c r="P1020" s="24">
        <v>575</v>
      </c>
      <c r="Q1020" s="59">
        <v>367.08</v>
      </c>
      <c r="R1020" s="59">
        <v>367.08</v>
      </c>
      <c r="S1020" s="24">
        <v>21</v>
      </c>
    </row>
    <row r="1021" spans="1:19" s="22" customFormat="1" x14ac:dyDescent="0.25">
      <c r="A1021" s="25" t="s">
        <v>259</v>
      </c>
      <c r="B1021" s="25">
        <v>10001726</v>
      </c>
      <c r="C1021" s="24" t="s">
        <v>40</v>
      </c>
      <c r="D1021" s="24" t="s">
        <v>71</v>
      </c>
      <c r="E1021" s="24" t="s">
        <v>42</v>
      </c>
      <c r="F1021" s="21" t="str">
        <f t="shared" si="66"/>
        <v xml:space="preserve"> ST MRP -799</v>
      </c>
      <c r="G1021" s="24" t="s">
        <v>44</v>
      </c>
      <c r="H1021" s="24" t="s">
        <v>44</v>
      </c>
      <c r="I1021" s="24" t="str">
        <f>C1021&amp;"/"&amp;D1021&amp;"/"&amp;F1021&amp;"/"&amp;H1021</f>
        <v>MINIKIDZZ/ACCESSORIES/ ST MRP -799/NA</v>
      </c>
      <c r="J1021" s="24">
        <v>9503</v>
      </c>
      <c r="K1021" s="24" t="s">
        <v>45</v>
      </c>
      <c r="L1021" s="24" t="s">
        <v>57</v>
      </c>
      <c r="M1021" s="24" t="s">
        <v>47</v>
      </c>
      <c r="N1021" s="75">
        <v>0.12</v>
      </c>
      <c r="O1021" s="24">
        <v>799</v>
      </c>
      <c r="P1021" s="24">
        <v>799</v>
      </c>
      <c r="Q1021" s="59">
        <v>510.08159999999998</v>
      </c>
      <c r="R1021" s="59">
        <v>510.08159999999998</v>
      </c>
      <c r="S1021" s="24">
        <v>7</v>
      </c>
    </row>
    <row r="1022" spans="1:19" s="22" customFormat="1" x14ac:dyDescent="0.25">
      <c r="A1022" s="25"/>
      <c r="B1022" s="25">
        <v>10001727</v>
      </c>
      <c r="C1022" s="24" t="s">
        <v>40</v>
      </c>
      <c r="D1022" s="24" t="s">
        <v>71</v>
      </c>
      <c r="E1022" s="24" t="s">
        <v>42</v>
      </c>
      <c r="F1022" s="21" t="str">
        <f t="shared" si="66"/>
        <v xml:space="preserve"> ST MRP -899</v>
      </c>
      <c r="G1022" s="24" t="s">
        <v>44</v>
      </c>
      <c r="H1022" s="24" t="s">
        <v>44</v>
      </c>
      <c r="I1022" s="24" t="str">
        <f>C1022&amp;"/"&amp;D1022&amp;"/"&amp;F1022&amp;"/"&amp;H1022</f>
        <v>MINIKIDZZ/ACCESSORIES/ ST MRP -899/NA</v>
      </c>
      <c r="J1022" s="24">
        <v>9503</v>
      </c>
      <c r="K1022" s="24" t="s">
        <v>45</v>
      </c>
      <c r="L1022" s="24" t="s">
        <v>57</v>
      </c>
      <c r="M1022" s="24" t="s">
        <v>47</v>
      </c>
      <c r="N1022" s="75">
        <v>0.12</v>
      </c>
      <c r="O1022" s="24">
        <v>899</v>
      </c>
      <c r="P1022" s="24">
        <v>899</v>
      </c>
      <c r="Q1022" s="59">
        <v>573.92160000000013</v>
      </c>
      <c r="R1022" s="59">
        <v>573.92160000000013</v>
      </c>
      <c r="S1022" s="24">
        <v>13</v>
      </c>
    </row>
    <row r="1023" spans="1:19" s="22" customFormat="1" x14ac:dyDescent="0.25">
      <c r="A1023" s="25"/>
      <c r="B1023" s="25">
        <v>10001728</v>
      </c>
      <c r="C1023" s="24" t="s">
        <v>40</v>
      </c>
      <c r="D1023" s="24" t="s">
        <v>71</v>
      </c>
      <c r="E1023" s="24" t="s">
        <v>42</v>
      </c>
      <c r="F1023" s="21" t="str">
        <f t="shared" si="66"/>
        <v xml:space="preserve"> ST MRP -1499</v>
      </c>
      <c r="G1023" s="24" t="s">
        <v>44</v>
      </c>
      <c r="H1023" s="24" t="s">
        <v>44</v>
      </c>
      <c r="I1023" s="24" t="str">
        <f>C1023&amp;"/"&amp;D1023&amp;"/"&amp;F1023&amp;"/"&amp;H1023</f>
        <v>MINIKIDZZ/ACCESSORIES/ ST MRP -1499/NA</v>
      </c>
      <c r="J1023" s="24">
        <v>9503</v>
      </c>
      <c r="K1023" s="24" t="s">
        <v>45</v>
      </c>
      <c r="L1023" s="24" t="s">
        <v>57</v>
      </c>
      <c r="M1023" s="24" t="s">
        <v>47</v>
      </c>
      <c r="N1023" s="75">
        <v>0.12</v>
      </c>
      <c r="O1023" s="24">
        <v>1499</v>
      </c>
      <c r="P1023" s="24">
        <v>1499</v>
      </c>
      <c r="Q1023" s="59">
        <v>956.96160000000009</v>
      </c>
      <c r="R1023" s="59">
        <v>956.96160000000009</v>
      </c>
      <c r="S1023" s="24">
        <v>2</v>
      </c>
    </row>
    <row r="1024" spans="1:19" s="22" customFormat="1" x14ac:dyDescent="0.25">
      <c r="A1024" s="20"/>
      <c r="B1024" s="20"/>
      <c r="F1024" s="20"/>
      <c r="H1024" s="20"/>
      <c r="N1024" s="76"/>
      <c r="Q1024" s="90"/>
      <c r="R1024" s="90"/>
    </row>
    <row r="1025" spans="1:19" x14ac:dyDescent="0.25">
      <c r="A1025" s="25" t="s">
        <v>10</v>
      </c>
      <c r="B1025" s="25">
        <v>10001729</v>
      </c>
      <c r="C1025" s="21" t="s">
        <v>408</v>
      </c>
      <c r="D1025" s="24" t="s">
        <v>71</v>
      </c>
      <c r="E1025" s="24" t="s">
        <v>82</v>
      </c>
      <c r="F1025" s="21" t="str">
        <f t="shared" ref="F1025:F1073" si="67">C1025&amp;"/"&amp;E1025&amp;""</f>
        <v>CUCUMB/SOCKS</v>
      </c>
      <c r="G1025" s="24" t="s">
        <v>43</v>
      </c>
      <c r="H1025" s="24" t="s">
        <v>694</v>
      </c>
      <c r="I1025" s="24" t="str">
        <f>C1025&amp;"/"&amp;D1025&amp;"/"&amp;F1025&amp;"/"&amp;H1025</f>
        <v>CUCUMB/ACCESSORIES/CUCUMB/SOCKS/S</v>
      </c>
      <c r="J1025" s="24">
        <v>61043200</v>
      </c>
      <c r="K1025" s="24" t="s">
        <v>45</v>
      </c>
      <c r="L1025" s="24" t="s">
        <v>95</v>
      </c>
      <c r="M1025" s="24" t="s">
        <v>47</v>
      </c>
      <c r="N1025" s="75">
        <v>0.05</v>
      </c>
      <c r="O1025" s="24">
        <v>76</v>
      </c>
      <c r="P1025" s="24">
        <v>76</v>
      </c>
      <c r="Q1025" s="59">
        <f>O1025*40%</f>
        <v>30.400000000000002</v>
      </c>
      <c r="R1025" s="59">
        <f>P1025*40%</f>
        <v>30.400000000000002</v>
      </c>
      <c r="S1025" s="24">
        <v>24</v>
      </c>
    </row>
    <row r="1026" spans="1:19" x14ac:dyDescent="0.25">
      <c r="A1026" s="25" t="s">
        <v>95</v>
      </c>
      <c r="B1026" s="25">
        <v>10001730</v>
      </c>
      <c r="C1026" s="21" t="s">
        <v>408</v>
      </c>
      <c r="D1026" s="24" t="s">
        <v>71</v>
      </c>
      <c r="E1026" s="24" t="s">
        <v>82</v>
      </c>
      <c r="F1026" s="21" t="str">
        <f t="shared" si="67"/>
        <v>CUCUMB/SOCKS</v>
      </c>
      <c r="G1026" s="24" t="s">
        <v>43</v>
      </c>
      <c r="H1026" s="24" t="s">
        <v>328</v>
      </c>
      <c r="I1026" s="24" t="str">
        <f>C1026&amp;"/"&amp;D1026&amp;"/"&amp;F1026&amp;"/"&amp;H1026</f>
        <v>CUCUMB/ACCESSORIES/CUCUMB/SOCKS/L</v>
      </c>
      <c r="J1026" s="24">
        <v>61043200</v>
      </c>
      <c r="K1026" s="24" t="s">
        <v>45</v>
      </c>
      <c r="L1026" s="24" t="s">
        <v>95</v>
      </c>
      <c r="M1026" s="24" t="s">
        <v>47</v>
      </c>
      <c r="N1026" s="75">
        <v>0.05</v>
      </c>
      <c r="O1026" s="24">
        <v>84</v>
      </c>
      <c r="P1026" s="24">
        <v>84</v>
      </c>
      <c r="Q1026" s="59">
        <f t="shared" ref="Q1026:R1073" si="68">O1026*40%</f>
        <v>33.6</v>
      </c>
      <c r="R1026" s="59">
        <f t="shared" si="68"/>
        <v>33.6</v>
      </c>
      <c r="S1026" s="24">
        <v>12</v>
      </c>
    </row>
    <row r="1027" spans="1:19" x14ac:dyDescent="0.25">
      <c r="A1027" s="25"/>
      <c r="B1027" s="25">
        <v>10001731</v>
      </c>
      <c r="C1027" s="21" t="s">
        <v>408</v>
      </c>
      <c r="D1027" s="24" t="s">
        <v>71</v>
      </c>
      <c r="E1027" s="24" t="s">
        <v>82</v>
      </c>
      <c r="F1027" s="21" t="str">
        <f t="shared" si="67"/>
        <v>CUCUMB/SOCKS</v>
      </c>
      <c r="G1027" s="24" t="s">
        <v>43</v>
      </c>
      <c r="H1027" s="24" t="s">
        <v>326</v>
      </c>
      <c r="I1027" s="24" t="str">
        <f>C1027&amp;"/"&amp;D1027&amp;"/"&amp;F1027&amp;"/"&amp;H1027</f>
        <v>CUCUMB/ACCESSORIES/CUCUMB/SOCKS/M</v>
      </c>
      <c r="J1027" s="24">
        <v>61043200</v>
      </c>
      <c r="K1027" s="24" t="s">
        <v>45</v>
      </c>
      <c r="L1027" s="24" t="s">
        <v>95</v>
      </c>
      <c r="M1027" s="24" t="s">
        <v>47</v>
      </c>
      <c r="N1027" s="75">
        <v>0.05</v>
      </c>
      <c r="O1027" s="24">
        <v>84</v>
      </c>
      <c r="P1027" s="24">
        <v>84</v>
      </c>
      <c r="Q1027" s="59">
        <f t="shared" si="68"/>
        <v>33.6</v>
      </c>
      <c r="R1027" s="59">
        <f t="shared" si="68"/>
        <v>33.6</v>
      </c>
      <c r="S1027" s="24">
        <v>12</v>
      </c>
    </row>
    <row r="1028" spans="1:19" x14ac:dyDescent="0.25">
      <c r="A1028" s="25" t="s">
        <v>257</v>
      </c>
      <c r="B1028" s="25">
        <v>10001732</v>
      </c>
      <c r="C1028" s="21" t="s">
        <v>408</v>
      </c>
      <c r="D1028" s="21" t="s">
        <v>18</v>
      </c>
      <c r="E1028" s="24" t="s">
        <v>372</v>
      </c>
      <c r="F1028" s="21" t="str">
        <f t="shared" si="67"/>
        <v>CUCUMB/SET</v>
      </c>
      <c r="G1028" s="24" t="s">
        <v>43</v>
      </c>
      <c r="H1028" s="24" t="s">
        <v>328</v>
      </c>
      <c r="I1028" s="24" t="str">
        <f>C1028&amp;"/"&amp;D1028&amp;"/"&amp;F1028&amp;"/"&amp;H1028</f>
        <v>CUCUMB/APPARELS/CUCUMB/SET/L</v>
      </c>
      <c r="J1028" s="24">
        <v>61043200</v>
      </c>
      <c r="K1028" s="24" t="s">
        <v>45</v>
      </c>
      <c r="L1028" s="24" t="s">
        <v>95</v>
      </c>
      <c r="M1028" s="24" t="s">
        <v>47</v>
      </c>
      <c r="N1028" s="75">
        <v>0.05</v>
      </c>
      <c r="O1028" s="24">
        <v>399</v>
      </c>
      <c r="P1028" s="24">
        <v>399</v>
      </c>
      <c r="Q1028" s="59">
        <f t="shared" si="68"/>
        <v>159.60000000000002</v>
      </c>
      <c r="R1028" s="59">
        <f t="shared" si="68"/>
        <v>159.60000000000002</v>
      </c>
      <c r="S1028" s="24">
        <v>7</v>
      </c>
    </row>
    <row r="1029" spans="1:19" x14ac:dyDescent="0.25">
      <c r="A1029" s="25" t="s">
        <v>697</v>
      </c>
      <c r="B1029" s="25">
        <v>10001733</v>
      </c>
      <c r="C1029" s="21" t="s">
        <v>408</v>
      </c>
      <c r="D1029" s="21" t="s">
        <v>18</v>
      </c>
      <c r="E1029" s="24" t="s">
        <v>372</v>
      </c>
      <c r="F1029" s="21" t="str">
        <f t="shared" si="67"/>
        <v>CUCUMB/SET</v>
      </c>
      <c r="G1029" s="24" t="s">
        <v>43</v>
      </c>
      <c r="H1029" s="24" t="s">
        <v>326</v>
      </c>
      <c r="I1029" s="24" t="str">
        <f>C1029&amp;"/"&amp;D1029&amp;"/"&amp;F1029&amp;"/"&amp;H1029</f>
        <v>CUCUMB/APPARELS/CUCUMB/SET/M</v>
      </c>
      <c r="J1029" s="24">
        <v>61043200</v>
      </c>
      <c r="K1029" s="24" t="s">
        <v>45</v>
      </c>
      <c r="L1029" s="24" t="s">
        <v>95</v>
      </c>
      <c r="M1029" s="24" t="s">
        <v>47</v>
      </c>
      <c r="N1029" s="75">
        <v>0.05</v>
      </c>
      <c r="O1029" s="24">
        <v>399</v>
      </c>
      <c r="P1029" s="24">
        <v>399</v>
      </c>
      <c r="Q1029" s="59">
        <f t="shared" si="68"/>
        <v>159.60000000000002</v>
      </c>
      <c r="R1029" s="59">
        <f t="shared" si="68"/>
        <v>159.60000000000002</v>
      </c>
      <c r="S1029" s="24">
        <v>9</v>
      </c>
    </row>
    <row r="1030" spans="1:19" x14ac:dyDescent="0.25">
      <c r="A1030" s="25"/>
      <c r="B1030" s="25">
        <v>10001734</v>
      </c>
      <c r="C1030" s="21" t="s">
        <v>408</v>
      </c>
      <c r="D1030" s="21" t="s">
        <v>18</v>
      </c>
      <c r="E1030" s="24" t="s">
        <v>372</v>
      </c>
      <c r="F1030" s="21" t="str">
        <f t="shared" si="67"/>
        <v>CUCUMB/SET</v>
      </c>
      <c r="G1030" s="24" t="s">
        <v>43</v>
      </c>
      <c r="H1030" s="24" t="s">
        <v>694</v>
      </c>
      <c r="I1030" s="24" t="str">
        <f>C1030&amp;"/"&amp;D1030&amp;"/"&amp;F1030&amp;"/"&amp;H1030</f>
        <v>CUCUMB/APPARELS/CUCUMB/SET/S</v>
      </c>
      <c r="J1030" s="24">
        <v>61043200</v>
      </c>
      <c r="K1030" s="24" t="s">
        <v>45</v>
      </c>
      <c r="L1030" s="24" t="s">
        <v>95</v>
      </c>
      <c r="M1030" s="24" t="s">
        <v>47</v>
      </c>
      <c r="N1030" s="75">
        <v>0.05</v>
      </c>
      <c r="O1030" s="24">
        <v>399</v>
      </c>
      <c r="P1030" s="24">
        <v>399</v>
      </c>
      <c r="Q1030" s="59">
        <f t="shared" si="68"/>
        <v>159.60000000000002</v>
      </c>
      <c r="R1030" s="59">
        <f t="shared" si="68"/>
        <v>159.60000000000002</v>
      </c>
      <c r="S1030" s="24">
        <v>9</v>
      </c>
    </row>
    <row r="1031" spans="1:19" x14ac:dyDescent="0.25">
      <c r="A1031" s="25" t="s">
        <v>698</v>
      </c>
      <c r="B1031" s="25">
        <v>10001735</v>
      </c>
      <c r="C1031" s="21" t="s">
        <v>408</v>
      </c>
      <c r="D1031" s="21" t="s">
        <v>18</v>
      </c>
      <c r="E1031" s="24" t="s">
        <v>372</v>
      </c>
      <c r="F1031" s="21" t="str">
        <f t="shared" si="67"/>
        <v>CUCUMB/SET</v>
      </c>
      <c r="G1031" s="24" t="s">
        <v>43</v>
      </c>
      <c r="H1031" s="24" t="s">
        <v>330</v>
      </c>
      <c r="I1031" s="24" t="str">
        <f>C1031&amp;"/"&amp;D1031&amp;"/"&amp;F1031&amp;"/"&amp;H1031</f>
        <v>CUCUMB/APPARELS/CUCUMB/SET/XL</v>
      </c>
      <c r="J1031" s="24">
        <v>61043200</v>
      </c>
      <c r="K1031" s="24" t="s">
        <v>45</v>
      </c>
      <c r="L1031" s="24" t="s">
        <v>95</v>
      </c>
      <c r="M1031" s="24" t="s">
        <v>47</v>
      </c>
      <c r="N1031" s="75">
        <v>0.05</v>
      </c>
      <c r="O1031" s="24">
        <v>399</v>
      </c>
      <c r="P1031" s="24">
        <v>399</v>
      </c>
      <c r="Q1031" s="59">
        <f t="shared" si="68"/>
        <v>159.60000000000002</v>
      </c>
      <c r="R1031" s="59">
        <f t="shared" si="68"/>
        <v>159.60000000000002</v>
      </c>
      <c r="S1031" s="24">
        <v>9</v>
      </c>
    </row>
    <row r="1032" spans="1:19" x14ac:dyDescent="0.25">
      <c r="A1032" s="25"/>
      <c r="B1032" s="25">
        <v>10001736</v>
      </c>
      <c r="C1032" s="21" t="s">
        <v>408</v>
      </c>
      <c r="D1032" s="21" t="s">
        <v>18</v>
      </c>
      <c r="E1032" s="24" t="s">
        <v>372</v>
      </c>
      <c r="F1032" s="21" t="str">
        <f t="shared" si="67"/>
        <v>CUCUMB/SET</v>
      </c>
      <c r="G1032" s="24" t="s">
        <v>43</v>
      </c>
      <c r="H1032" s="24" t="s">
        <v>695</v>
      </c>
      <c r="I1032" s="24" t="str">
        <f>C1032&amp;"/"&amp;D1032&amp;"/"&amp;F1032&amp;"/"&amp;H1032</f>
        <v>CUCUMB/APPARELS/CUCUMB/SET/XXL</v>
      </c>
      <c r="J1032" s="24">
        <v>61043200</v>
      </c>
      <c r="K1032" s="24" t="s">
        <v>45</v>
      </c>
      <c r="L1032" s="24" t="s">
        <v>95</v>
      </c>
      <c r="M1032" s="24" t="s">
        <v>47</v>
      </c>
      <c r="N1032" s="75">
        <v>0.05</v>
      </c>
      <c r="O1032" s="24">
        <v>399</v>
      </c>
      <c r="P1032" s="24">
        <v>399</v>
      </c>
      <c r="Q1032" s="59">
        <f t="shared" si="68"/>
        <v>159.60000000000002</v>
      </c>
      <c r="R1032" s="59">
        <f t="shared" si="68"/>
        <v>159.60000000000002</v>
      </c>
      <c r="S1032" s="24">
        <v>2</v>
      </c>
    </row>
    <row r="1033" spans="1:19" x14ac:dyDescent="0.25">
      <c r="A1033" s="25" t="s">
        <v>259</v>
      </c>
      <c r="B1033" s="25">
        <v>10001737</v>
      </c>
      <c r="C1033" s="21" t="s">
        <v>408</v>
      </c>
      <c r="D1033" s="21" t="s">
        <v>18</v>
      </c>
      <c r="E1033" s="24" t="s">
        <v>690</v>
      </c>
      <c r="F1033" s="21" t="str">
        <f t="shared" si="67"/>
        <v>CUCUMB/SHORTS</v>
      </c>
      <c r="G1033" s="24" t="s">
        <v>43</v>
      </c>
      <c r="H1033" s="24" t="s">
        <v>328</v>
      </c>
      <c r="I1033" s="24" t="str">
        <f>C1033&amp;"/"&amp;D1033&amp;"/"&amp;F1033&amp;"/"&amp;H1033</f>
        <v>CUCUMB/APPARELS/CUCUMB/SHORTS/L</v>
      </c>
      <c r="J1033" s="24">
        <v>61043200</v>
      </c>
      <c r="K1033" s="24" t="s">
        <v>45</v>
      </c>
      <c r="L1033" s="24" t="s">
        <v>95</v>
      </c>
      <c r="M1033" s="24" t="s">
        <v>47</v>
      </c>
      <c r="N1033" s="75">
        <v>0.05</v>
      </c>
      <c r="O1033" s="24">
        <v>399</v>
      </c>
      <c r="P1033" s="24">
        <v>399</v>
      </c>
      <c r="Q1033" s="59">
        <f t="shared" si="68"/>
        <v>159.60000000000002</v>
      </c>
      <c r="R1033" s="59">
        <f t="shared" si="68"/>
        <v>159.60000000000002</v>
      </c>
      <c r="S1033" s="24">
        <v>6</v>
      </c>
    </row>
    <row r="1034" spans="1:19" x14ac:dyDescent="0.25">
      <c r="A1034" s="25"/>
      <c r="B1034" s="25">
        <v>10001738</v>
      </c>
      <c r="C1034" s="21" t="s">
        <v>408</v>
      </c>
      <c r="D1034" s="21" t="s">
        <v>18</v>
      </c>
      <c r="E1034" s="24" t="s">
        <v>690</v>
      </c>
      <c r="F1034" s="21" t="str">
        <f t="shared" si="67"/>
        <v>CUCUMB/SHORTS</v>
      </c>
      <c r="G1034" s="24" t="s">
        <v>43</v>
      </c>
      <c r="H1034" s="24" t="s">
        <v>326</v>
      </c>
      <c r="I1034" s="24" t="str">
        <f>C1034&amp;"/"&amp;D1034&amp;"/"&amp;F1034&amp;"/"&amp;H1034</f>
        <v>CUCUMB/APPARELS/CUCUMB/SHORTS/M</v>
      </c>
      <c r="J1034" s="24">
        <v>61043200</v>
      </c>
      <c r="K1034" s="24" t="s">
        <v>45</v>
      </c>
      <c r="L1034" s="24" t="s">
        <v>95</v>
      </c>
      <c r="M1034" s="24" t="s">
        <v>47</v>
      </c>
      <c r="N1034" s="75">
        <v>0.05</v>
      </c>
      <c r="O1034" s="24">
        <v>399</v>
      </c>
      <c r="P1034" s="24">
        <v>399</v>
      </c>
      <c r="Q1034" s="59">
        <f t="shared" si="68"/>
        <v>159.60000000000002</v>
      </c>
      <c r="R1034" s="59">
        <f t="shared" si="68"/>
        <v>159.60000000000002</v>
      </c>
      <c r="S1034" s="24">
        <v>5</v>
      </c>
    </row>
    <row r="1035" spans="1:19" x14ac:dyDescent="0.25">
      <c r="A1035" s="25"/>
      <c r="B1035" s="25">
        <v>10001739</v>
      </c>
      <c r="C1035" s="21" t="s">
        <v>408</v>
      </c>
      <c r="D1035" s="21" t="s">
        <v>18</v>
      </c>
      <c r="E1035" s="24" t="s">
        <v>690</v>
      </c>
      <c r="F1035" s="21" t="str">
        <f t="shared" si="67"/>
        <v>CUCUMB/SHORTS</v>
      </c>
      <c r="G1035" s="24" t="s">
        <v>43</v>
      </c>
      <c r="H1035" s="24" t="s">
        <v>694</v>
      </c>
      <c r="I1035" s="24" t="str">
        <f>C1035&amp;"/"&amp;D1035&amp;"/"&amp;F1035&amp;"/"&amp;H1035</f>
        <v>CUCUMB/APPARELS/CUCUMB/SHORTS/S</v>
      </c>
      <c r="J1035" s="24">
        <v>61043200</v>
      </c>
      <c r="K1035" s="24" t="s">
        <v>45</v>
      </c>
      <c r="L1035" s="24" t="s">
        <v>95</v>
      </c>
      <c r="M1035" s="24" t="s">
        <v>47</v>
      </c>
      <c r="N1035" s="75">
        <v>0.05</v>
      </c>
      <c r="O1035" s="24">
        <v>399</v>
      </c>
      <c r="P1035" s="24">
        <v>399</v>
      </c>
      <c r="Q1035" s="59">
        <f t="shared" si="68"/>
        <v>159.60000000000002</v>
      </c>
      <c r="R1035" s="59">
        <f t="shared" si="68"/>
        <v>159.60000000000002</v>
      </c>
      <c r="S1035" s="24">
        <v>6</v>
      </c>
    </row>
    <row r="1036" spans="1:19" x14ac:dyDescent="0.25">
      <c r="A1036" s="25"/>
      <c r="B1036" s="25">
        <v>10001740</v>
      </c>
      <c r="C1036" s="21" t="s">
        <v>408</v>
      </c>
      <c r="D1036" s="21" t="s">
        <v>18</v>
      </c>
      <c r="E1036" s="24" t="s">
        <v>323</v>
      </c>
      <c r="F1036" s="21" t="str">
        <f t="shared" si="67"/>
        <v>CUCUMB/T-SHIRT</v>
      </c>
      <c r="G1036" s="24" t="s">
        <v>43</v>
      </c>
      <c r="H1036" s="24" t="s">
        <v>694</v>
      </c>
      <c r="I1036" s="24" t="str">
        <f>C1036&amp;"/"&amp;D1036&amp;"/"&amp;F1036&amp;"/"&amp;H1036</f>
        <v>CUCUMB/APPARELS/CUCUMB/T-SHIRT/S</v>
      </c>
      <c r="J1036" s="24">
        <v>61043200</v>
      </c>
      <c r="K1036" s="24" t="s">
        <v>45</v>
      </c>
      <c r="L1036" s="24" t="s">
        <v>95</v>
      </c>
      <c r="M1036" s="24" t="s">
        <v>47</v>
      </c>
      <c r="N1036" s="75">
        <v>0.05</v>
      </c>
      <c r="O1036" s="24">
        <v>399</v>
      </c>
      <c r="P1036" s="24">
        <v>399</v>
      </c>
      <c r="Q1036" s="59">
        <f t="shared" si="68"/>
        <v>159.60000000000002</v>
      </c>
      <c r="R1036" s="59">
        <f t="shared" si="68"/>
        <v>159.60000000000002</v>
      </c>
      <c r="S1036" s="24">
        <v>5</v>
      </c>
    </row>
    <row r="1037" spans="1:19" x14ac:dyDescent="0.25">
      <c r="A1037" s="25"/>
      <c r="B1037" s="25">
        <v>10001741</v>
      </c>
      <c r="C1037" s="21" t="s">
        <v>408</v>
      </c>
      <c r="D1037" s="21" t="s">
        <v>18</v>
      </c>
      <c r="E1037" s="24" t="s">
        <v>691</v>
      </c>
      <c r="F1037" s="21" t="str">
        <f t="shared" si="67"/>
        <v>CUCUMB/JOGGER</v>
      </c>
      <c r="G1037" s="24" t="s">
        <v>43</v>
      </c>
      <c r="H1037" s="24" t="s">
        <v>326</v>
      </c>
      <c r="I1037" s="24" t="str">
        <f>C1037&amp;"/"&amp;D1037&amp;"/"&amp;F1037&amp;"/"&amp;H1037</f>
        <v>CUCUMB/APPARELS/CUCUMB/JOGGER/M</v>
      </c>
      <c r="J1037" s="24">
        <v>61043200</v>
      </c>
      <c r="K1037" s="24" t="s">
        <v>45</v>
      </c>
      <c r="L1037" s="24" t="s">
        <v>95</v>
      </c>
      <c r="M1037" s="24" t="s">
        <v>47</v>
      </c>
      <c r="N1037" s="75">
        <v>0.05</v>
      </c>
      <c r="O1037" s="24">
        <v>499</v>
      </c>
      <c r="P1037" s="24">
        <v>499</v>
      </c>
      <c r="Q1037" s="59">
        <f t="shared" si="68"/>
        <v>199.60000000000002</v>
      </c>
      <c r="R1037" s="59">
        <f t="shared" si="68"/>
        <v>199.60000000000002</v>
      </c>
      <c r="S1037" s="24">
        <v>17</v>
      </c>
    </row>
    <row r="1038" spans="1:19" x14ac:dyDescent="0.25">
      <c r="A1038" s="25"/>
      <c r="B1038" s="25">
        <v>10001742</v>
      </c>
      <c r="C1038" s="21" t="s">
        <v>408</v>
      </c>
      <c r="D1038" s="21" t="s">
        <v>18</v>
      </c>
      <c r="E1038" s="24" t="s">
        <v>691</v>
      </c>
      <c r="F1038" s="21" t="str">
        <f t="shared" si="67"/>
        <v>CUCUMB/JOGGER</v>
      </c>
      <c r="G1038" s="24" t="s">
        <v>43</v>
      </c>
      <c r="H1038" s="24" t="s">
        <v>694</v>
      </c>
      <c r="I1038" s="24" t="str">
        <f>C1038&amp;"/"&amp;D1038&amp;"/"&amp;F1038&amp;"/"&amp;H1038</f>
        <v>CUCUMB/APPARELS/CUCUMB/JOGGER/S</v>
      </c>
      <c r="J1038" s="24">
        <v>61043200</v>
      </c>
      <c r="K1038" s="24" t="s">
        <v>45</v>
      </c>
      <c r="L1038" s="24" t="s">
        <v>95</v>
      </c>
      <c r="M1038" s="24" t="s">
        <v>47</v>
      </c>
      <c r="N1038" s="75">
        <v>0.05</v>
      </c>
      <c r="O1038" s="24">
        <v>499</v>
      </c>
      <c r="P1038" s="24">
        <v>499</v>
      </c>
      <c r="Q1038" s="59">
        <f t="shared" si="68"/>
        <v>199.60000000000002</v>
      </c>
      <c r="R1038" s="59">
        <f t="shared" si="68"/>
        <v>199.60000000000002</v>
      </c>
      <c r="S1038" s="24">
        <v>18</v>
      </c>
    </row>
    <row r="1039" spans="1:19" x14ac:dyDescent="0.25">
      <c r="A1039" s="25"/>
      <c r="B1039" s="25">
        <v>10001743</v>
      </c>
      <c r="C1039" s="21" t="s">
        <v>408</v>
      </c>
      <c r="D1039" s="21" t="s">
        <v>18</v>
      </c>
      <c r="E1039" s="24" t="s">
        <v>372</v>
      </c>
      <c r="F1039" s="21" t="str">
        <f t="shared" si="67"/>
        <v>CUCUMB/SET</v>
      </c>
      <c r="G1039" s="24" t="s">
        <v>43</v>
      </c>
      <c r="H1039" s="24">
        <v>0</v>
      </c>
      <c r="I1039" s="24" t="str">
        <f>C1039&amp;"/"&amp;D1039&amp;"/"&amp;F1039&amp;"/"&amp;H1039</f>
        <v>CUCUMB/APPARELS/CUCUMB/SET/0</v>
      </c>
      <c r="J1039" s="24">
        <v>61043200</v>
      </c>
      <c r="K1039" s="24" t="s">
        <v>45</v>
      </c>
      <c r="L1039" s="24" t="s">
        <v>95</v>
      </c>
      <c r="M1039" s="24" t="s">
        <v>47</v>
      </c>
      <c r="N1039" s="75">
        <v>0.05</v>
      </c>
      <c r="O1039" s="24">
        <v>499</v>
      </c>
      <c r="P1039" s="24">
        <v>499</v>
      </c>
      <c r="Q1039" s="59">
        <f t="shared" si="68"/>
        <v>199.60000000000002</v>
      </c>
      <c r="R1039" s="59">
        <f t="shared" si="68"/>
        <v>199.60000000000002</v>
      </c>
      <c r="S1039" s="24">
        <v>23</v>
      </c>
    </row>
    <row r="1040" spans="1:19" x14ac:dyDescent="0.25">
      <c r="A1040" s="25"/>
      <c r="B1040" s="25">
        <v>10001744</v>
      </c>
      <c r="C1040" s="21" t="s">
        <v>408</v>
      </c>
      <c r="D1040" s="21" t="s">
        <v>18</v>
      </c>
      <c r="E1040" s="24" t="s">
        <v>372</v>
      </c>
      <c r="F1040" s="21" t="str">
        <f t="shared" si="67"/>
        <v>CUCUMB/SET</v>
      </c>
      <c r="G1040" s="24" t="s">
        <v>43</v>
      </c>
      <c r="H1040" s="24">
        <v>22</v>
      </c>
      <c r="I1040" s="24" t="str">
        <f>C1040&amp;"/"&amp;D1040&amp;"/"&amp;F1040&amp;"/"&amp;H1040</f>
        <v>CUCUMB/APPARELS/CUCUMB/SET/22</v>
      </c>
      <c r="J1040" s="24">
        <v>61043200</v>
      </c>
      <c r="K1040" s="24" t="s">
        <v>45</v>
      </c>
      <c r="L1040" s="24" t="s">
        <v>95</v>
      </c>
      <c r="M1040" s="24" t="s">
        <v>47</v>
      </c>
      <c r="N1040" s="75">
        <v>0.05</v>
      </c>
      <c r="O1040" s="24">
        <v>499</v>
      </c>
      <c r="P1040" s="24">
        <v>499</v>
      </c>
      <c r="Q1040" s="59">
        <f t="shared" si="68"/>
        <v>199.60000000000002</v>
      </c>
      <c r="R1040" s="59">
        <f t="shared" si="68"/>
        <v>199.60000000000002</v>
      </c>
      <c r="S1040" s="24">
        <v>3</v>
      </c>
    </row>
    <row r="1041" spans="1:19" x14ac:dyDescent="0.25">
      <c r="A1041" s="25"/>
      <c r="B1041" s="25">
        <v>10001745</v>
      </c>
      <c r="C1041" s="21" t="s">
        <v>408</v>
      </c>
      <c r="D1041" s="21" t="s">
        <v>18</v>
      </c>
      <c r="E1041" s="24" t="s">
        <v>372</v>
      </c>
      <c r="F1041" s="21" t="str">
        <f t="shared" si="67"/>
        <v>CUCUMB/SET</v>
      </c>
      <c r="G1041" s="24" t="s">
        <v>43</v>
      </c>
      <c r="H1041" s="24">
        <v>24</v>
      </c>
      <c r="I1041" s="24" t="str">
        <f>C1041&amp;"/"&amp;D1041&amp;"/"&amp;F1041&amp;"/"&amp;H1041</f>
        <v>CUCUMB/APPARELS/CUCUMB/SET/24</v>
      </c>
      <c r="J1041" s="24">
        <v>61043200</v>
      </c>
      <c r="K1041" s="24" t="s">
        <v>45</v>
      </c>
      <c r="L1041" s="24" t="s">
        <v>95</v>
      </c>
      <c r="M1041" s="24" t="s">
        <v>47</v>
      </c>
      <c r="N1041" s="75">
        <v>0.05</v>
      </c>
      <c r="O1041" s="24">
        <v>499</v>
      </c>
      <c r="P1041" s="24">
        <v>499</v>
      </c>
      <c r="Q1041" s="59">
        <f t="shared" si="68"/>
        <v>199.60000000000002</v>
      </c>
      <c r="R1041" s="59">
        <f t="shared" si="68"/>
        <v>199.60000000000002</v>
      </c>
      <c r="S1041" s="24">
        <v>3</v>
      </c>
    </row>
    <row r="1042" spans="1:19" x14ac:dyDescent="0.25">
      <c r="A1042" s="25"/>
      <c r="B1042" s="25">
        <v>10001746</v>
      </c>
      <c r="C1042" s="21" t="s">
        <v>408</v>
      </c>
      <c r="D1042" s="21" t="s">
        <v>18</v>
      </c>
      <c r="E1042" s="24" t="s">
        <v>372</v>
      </c>
      <c r="F1042" s="21" t="str">
        <f t="shared" si="67"/>
        <v>CUCUMB/SET</v>
      </c>
      <c r="G1042" s="24" t="s">
        <v>43</v>
      </c>
      <c r="H1042" s="24">
        <v>26</v>
      </c>
      <c r="I1042" s="24" t="str">
        <f>C1042&amp;"/"&amp;D1042&amp;"/"&amp;F1042&amp;"/"&amp;H1042</f>
        <v>CUCUMB/APPARELS/CUCUMB/SET/26</v>
      </c>
      <c r="J1042" s="24">
        <v>61043200</v>
      </c>
      <c r="K1042" s="24" t="s">
        <v>45</v>
      </c>
      <c r="L1042" s="24" t="s">
        <v>95</v>
      </c>
      <c r="M1042" s="24" t="s">
        <v>47</v>
      </c>
      <c r="N1042" s="75">
        <v>0.05</v>
      </c>
      <c r="O1042" s="24">
        <v>499</v>
      </c>
      <c r="P1042" s="24">
        <v>499</v>
      </c>
      <c r="Q1042" s="59">
        <f t="shared" si="68"/>
        <v>199.60000000000002</v>
      </c>
      <c r="R1042" s="59">
        <f t="shared" si="68"/>
        <v>199.60000000000002</v>
      </c>
      <c r="S1042" s="24">
        <v>3</v>
      </c>
    </row>
    <row r="1043" spans="1:19" x14ac:dyDescent="0.25">
      <c r="A1043" s="25"/>
      <c r="B1043" s="25">
        <v>10001747</v>
      </c>
      <c r="C1043" s="21" t="s">
        <v>408</v>
      </c>
      <c r="D1043" s="21" t="s">
        <v>18</v>
      </c>
      <c r="E1043" s="24" t="s">
        <v>372</v>
      </c>
      <c r="F1043" s="21" t="str">
        <f t="shared" si="67"/>
        <v>CUCUMB/SET</v>
      </c>
      <c r="G1043" s="24" t="s">
        <v>43</v>
      </c>
      <c r="H1043" s="24" t="s">
        <v>328</v>
      </c>
      <c r="I1043" s="24" t="str">
        <f>C1043&amp;"/"&amp;D1043&amp;"/"&amp;F1043&amp;"/"&amp;H1043</f>
        <v>CUCUMB/APPARELS/CUCUMB/SET/L</v>
      </c>
      <c r="J1043" s="24">
        <v>61043200</v>
      </c>
      <c r="K1043" s="24" t="s">
        <v>45</v>
      </c>
      <c r="L1043" s="24" t="s">
        <v>95</v>
      </c>
      <c r="M1043" s="24" t="s">
        <v>47</v>
      </c>
      <c r="N1043" s="75">
        <v>0.05</v>
      </c>
      <c r="O1043" s="24">
        <v>499</v>
      </c>
      <c r="P1043" s="24">
        <v>499</v>
      </c>
      <c r="Q1043" s="59">
        <f t="shared" si="68"/>
        <v>199.60000000000002</v>
      </c>
      <c r="R1043" s="59">
        <f t="shared" si="68"/>
        <v>199.60000000000002</v>
      </c>
      <c r="S1043" s="24">
        <v>70</v>
      </c>
    </row>
    <row r="1044" spans="1:19" x14ac:dyDescent="0.25">
      <c r="A1044" s="25"/>
      <c r="B1044" s="25">
        <v>10001748</v>
      </c>
      <c r="C1044" s="21" t="s">
        <v>408</v>
      </c>
      <c r="D1044" s="21" t="s">
        <v>18</v>
      </c>
      <c r="E1044" s="24" t="s">
        <v>372</v>
      </c>
      <c r="F1044" s="21" t="str">
        <f t="shared" si="67"/>
        <v>CUCUMB/SET</v>
      </c>
      <c r="G1044" s="24" t="s">
        <v>43</v>
      </c>
      <c r="H1044" s="24" t="s">
        <v>326</v>
      </c>
      <c r="I1044" s="24" t="str">
        <f>C1044&amp;"/"&amp;D1044&amp;"/"&amp;F1044&amp;"/"&amp;H1044</f>
        <v>CUCUMB/APPARELS/CUCUMB/SET/M</v>
      </c>
      <c r="J1044" s="24">
        <v>61043200</v>
      </c>
      <c r="K1044" s="24" t="s">
        <v>45</v>
      </c>
      <c r="L1044" s="24" t="s">
        <v>95</v>
      </c>
      <c r="M1044" s="24" t="s">
        <v>47</v>
      </c>
      <c r="N1044" s="75">
        <v>0.05</v>
      </c>
      <c r="O1044" s="24">
        <v>499</v>
      </c>
      <c r="P1044" s="24">
        <v>499</v>
      </c>
      <c r="Q1044" s="59">
        <f t="shared" si="68"/>
        <v>199.60000000000002</v>
      </c>
      <c r="R1044" s="59">
        <f t="shared" si="68"/>
        <v>199.60000000000002</v>
      </c>
      <c r="S1044" s="24">
        <v>21</v>
      </c>
    </row>
    <row r="1045" spans="1:19" x14ac:dyDescent="0.25">
      <c r="A1045" s="25"/>
      <c r="B1045" s="25">
        <v>10001749</v>
      </c>
      <c r="C1045" s="21" t="s">
        <v>408</v>
      </c>
      <c r="D1045" s="21" t="s">
        <v>18</v>
      </c>
      <c r="E1045" s="24" t="s">
        <v>372</v>
      </c>
      <c r="F1045" s="21" t="str">
        <f t="shared" si="67"/>
        <v>CUCUMB/SET</v>
      </c>
      <c r="G1045" s="24" t="s">
        <v>43</v>
      </c>
      <c r="H1045" s="24" t="s">
        <v>694</v>
      </c>
      <c r="I1045" s="24" t="str">
        <f>C1045&amp;"/"&amp;D1045&amp;"/"&amp;F1045&amp;"/"&amp;H1045</f>
        <v>CUCUMB/APPARELS/CUCUMB/SET/S</v>
      </c>
      <c r="J1045" s="24">
        <v>61043200</v>
      </c>
      <c r="K1045" s="24" t="s">
        <v>45</v>
      </c>
      <c r="L1045" s="24" t="s">
        <v>95</v>
      </c>
      <c r="M1045" s="24" t="s">
        <v>47</v>
      </c>
      <c r="N1045" s="75">
        <v>0.05</v>
      </c>
      <c r="O1045" s="24">
        <v>499</v>
      </c>
      <c r="P1045" s="24">
        <v>499</v>
      </c>
      <c r="Q1045" s="59">
        <f t="shared" si="68"/>
        <v>199.60000000000002</v>
      </c>
      <c r="R1045" s="59">
        <f t="shared" si="68"/>
        <v>199.60000000000002</v>
      </c>
      <c r="S1045" s="24">
        <v>15</v>
      </c>
    </row>
    <row r="1046" spans="1:19" x14ac:dyDescent="0.25">
      <c r="A1046" s="25"/>
      <c r="B1046" s="25">
        <v>10001750</v>
      </c>
      <c r="C1046" s="21" t="s">
        <v>408</v>
      </c>
      <c r="D1046" s="21" t="s">
        <v>18</v>
      </c>
      <c r="E1046" s="24" t="s">
        <v>372</v>
      </c>
      <c r="F1046" s="21" t="str">
        <f t="shared" si="67"/>
        <v>CUCUMB/SET</v>
      </c>
      <c r="G1046" s="24" t="s">
        <v>43</v>
      </c>
      <c r="H1046" s="24" t="s">
        <v>330</v>
      </c>
      <c r="I1046" s="24" t="str">
        <f>C1046&amp;"/"&amp;D1046&amp;"/"&amp;F1046&amp;"/"&amp;H1046</f>
        <v>CUCUMB/APPARELS/CUCUMB/SET/XL</v>
      </c>
      <c r="J1046" s="24">
        <v>61043200</v>
      </c>
      <c r="K1046" s="24" t="s">
        <v>45</v>
      </c>
      <c r="L1046" s="24" t="s">
        <v>95</v>
      </c>
      <c r="M1046" s="24" t="s">
        <v>47</v>
      </c>
      <c r="N1046" s="75">
        <v>0.05</v>
      </c>
      <c r="O1046" s="24">
        <v>499</v>
      </c>
      <c r="P1046" s="24">
        <v>499</v>
      </c>
      <c r="Q1046" s="59">
        <f t="shared" si="68"/>
        <v>199.60000000000002</v>
      </c>
      <c r="R1046" s="59">
        <f t="shared" si="68"/>
        <v>199.60000000000002</v>
      </c>
      <c r="S1046" s="24">
        <v>76</v>
      </c>
    </row>
    <row r="1047" spans="1:19" x14ac:dyDescent="0.25">
      <c r="A1047" s="25"/>
      <c r="B1047" s="25">
        <v>10001751</v>
      </c>
      <c r="C1047" s="21" t="s">
        <v>408</v>
      </c>
      <c r="D1047" s="21" t="s">
        <v>18</v>
      </c>
      <c r="E1047" s="24" t="s">
        <v>372</v>
      </c>
      <c r="F1047" s="21" t="str">
        <f t="shared" si="67"/>
        <v>CUCUMB/SET</v>
      </c>
      <c r="G1047" s="24" t="s">
        <v>43</v>
      </c>
      <c r="H1047" s="24" t="s">
        <v>695</v>
      </c>
      <c r="I1047" s="24" t="str">
        <f>C1047&amp;"/"&amp;D1047&amp;"/"&amp;F1047&amp;"/"&amp;H1047</f>
        <v>CUCUMB/APPARELS/CUCUMB/SET/XXL</v>
      </c>
      <c r="J1047" s="24">
        <v>61043200</v>
      </c>
      <c r="K1047" s="24" t="s">
        <v>45</v>
      </c>
      <c r="L1047" s="24" t="s">
        <v>95</v>
      </c>
      <c r="M1047" s="24" t="s">
        <v>47</v>
      </c>
      <c r="N1047" s="75">
        <v>0.05</v>
      </c>
      <c r="O1047" s="24">
        <v>499</v>
      </c>
      <c r="P1047" s="24">
        <v>499</v>
      </c>
      <c r="Q1047" s="59">
        <f t="shared" si="68"/>
        <v>199.60000000000002</v>
      </c>
      <c r="R1047" s="59">
        <f t="shared" si="68"/>
        <v>199.60000000000002</v>
      </c>
      <c r="S1047" s="24">
        <v>81</v>
      </c>
    </row>
    <row r="1048" spans="1:19" x14ac:dyDescent="0.25">
      <c r="A1048" s="25"/>
      <c r="B1048" s="25">
        <v>10001752</v>
      </c>
      <c r="C1048" s="21" t="s">
        <v>408</v>
      </c>
      <c r="D1048" s="21" t="s">
        <v>18</v>
      </c>
      <c r="E1048" s="24" t="s">
        <v>690</v>
      </c>
      <c r="F1048" s="21" t="str">
        <f t="shared" si="67"/>
        <v>CUCUMB/SHORTS</v>
      </c>
      <c r="G1048" s="24" t="s">
        <v>43</v>
      </c>
      <c r="H1048" s="24" t="s">
        <v>328</v>
      </c>
      <c r="I1048" s="24" t="str">
        <f>C1048&amp;"/"&amp;D1048&amp;"/"&amp;F1048&amp;"/"&amp;H1048</f>
        <v>CUCUMB/APPARELS/CUCUMB/SHORTS/L</v>
      </c>
      <c r="J1048" s="24">
        <v>61043200</v>
      </c>
      <c r="K1048" s="24" t="s">
        <v>45</v>
      </c>
      <c r="L1048" s="24" t="s">
        <v>95</v>
      </c>
      <c r="M1048" s="24" t="s">
        <v>47</v>
      </c>
      <c r="N1048" s="75">
        <v>0.05</v>
      </c>
      <c r="O1048" s="24">
        <v>499</v>
      </c>
      <c r="P1048" s="24">
        <v>499</v>
      </c>
      <c r="Q1048" s="59">
        <f t="shared" si="68"/>
        <v>199.60000000000002</v>
      </c>
      <c r="R1048" s="59">
        <f t="shared" si="68"/>
        <v>199.60000000000002</v>
      </c>
      <c r="S1048" s="24">
        <v>6</v>
      </c>
    </row>
    <row r="1049" spans="1:19" x14ac:dyDescent="0.25">
      <c r="A1049" s="25"/>
      <c r="B1049" s="25">
        <v>10001753</v>
      </c>
      <c r="C1049" s="21" t="s">
        <v>408</v>
      </c>
      <c r="D1049" s="21" t="s">
        <v>18</v>
      </c>
      <c r="E1049" s="24" t="s">
        <v>690</v>
      </c>
      <c r="F1049" s="21" t="str">
        <f t="shared" si="67"/>
        <v>CUCUMB/SHORTS</v>
      </c>
      <c r="G1049" s="24" t="s">
        <v>43</v>
      </c>
      <c r="H1049" s="24" t="s">
        <v>326</v>
      </c>
      <c r="I1049" s="24" t="str">
        <f>C1049&amp;"/"&amp;D1049&amp;"/"&amp;F1049&amp;"/"&amp;H1049</f>
        <v>CUCUMB/APPARELS/CUCUMB/SHORTS/M</v>
      </c>
      <c r="J1049" s="24">
        <v>61043200</v>
      </c>
      <c r="K1049" s="24" t="s">
        <v>45</v>
      </c>
      <c r="L1049" s="24" t="s">
        <v>95</v>
      </c>
      <c r="M1049" s="24" t="s">
        <v>47</v>
      </c>
      <c r="N1049" s="75">
        <v>0.05</v>
      </c>
      <c r="O1049" s="24">
        <v>499</v>
      </c>
      <c r="P1049" s="24">
        <v>499</v>
      </c>
      <c r="Q1049" s="59">
        <f t="shared" si="68"/>
        <v>199.60000000000002</v>
      </c>
      <c r="R1049" s="59">
        <f t="shared" si="68"/>
        <v>199.60000000000002</v>
      </c>
      <c r="S1049" s="24">
        <v>6</v>
      </c>
    </row>
    <row r="1050" spans="1:19" x14ac:dyDescent="0.25">
      <c r="A1050" s="25"/>
      <c r="B1050" s="25">
        <v>10001754</v>
      </c>
      <c r="C1050" s="21" t="s">
        <v>408</v>
      </c>
      <c r="D1050" s="21" t="s">
        <v>18</v>
      </c>
      <c r="E1050" s="24" t="s">
        <v>690</v>
      </c>
      <c r="F1050" s="21" t="str">
        <f t="shared" si="67"/>
        <v>CUCUMB/SHORTS</v>
      </c>
      <c r="G1050" s="24" t="s">
        <v>43</v>
      </c>
      <c r="H1050" s="24" t="s">
        <v>694</v>
      </c>
      <c r="I1050" s="24" t="str">
        <f>C1050&amp;"/"&amp;D1050&amp;"/"&amp;F1050&amp;"/"&amp;H1050</f>
        <v>CUCUMB/APPARELS/CUCUMB/SHORTS/S</v>
      </c>
      <c r="J1050" s="24">
        <v>61043200</v>
      </c>
      <c r="K1050" s="24" t="s">
        <v>45</v>
      </c>
      <c r="L1050" s="24" t="s">
        <v>95</v>
      </c>
      <c r="M1050" s="24" t="s">
        <v>47</v>
      </c>
      <c r="N1050" s="75">
        <v>0.05</v>
      </c>
      <c r="O1050" s="24">
        <v>499</v>
      </c>
      <c r="P1050" s="24">
        <v>499</v>
      </c>
      <c r="Q1050" s="59">
        <f t="shared" si="68"/>
        <v>199.60000000000002</v>
      </c>
      <c r="R1050" s="59">
        <f t="shared" si="68"/>
        <v>199.60000000000002</v>
      </c>
      <c r="S1050" s="24">
        <v>6</v>
      </c>
    </row>
    <row r="1051" spans="1:19" x14ac:dyDescent="0.25">
      <c r="A1051" s="25"/>
      <c r="B1051" s="25">
        <v>10001755</v>
      </c>
      <c r="C1051" s="21" t="s">
        <v>408</v>
      </c>
      <c r="D1051" s="21" t="s">
        <v>18</v>
      </c>
      <c r="E1051" s="24" t="s">
        <v>323</v>
      </c>
      <c r="F1051" s="21" t="str">
        <f t="shared" si="67"/>
        <v>CUCUMB/T-SHIRT</v>
      </c>
      <c r="G1051" s="24" t="s">
        <v>43</v>
      </c>
      <c r="H1051" s="24" t="s">
        <v>326</v>
      </c>
      <c r="I1051" s="24" t="str">
        <f>C1051&amp;"/"&amp;D1051&amp;"/"&amp;F1051&amp;"/"&amp;H1051</f>
        <v>CUCUMB/APPARELS/CUCUMB/T-SHIRT/M</v>
      </c>
      <c r="J1051" s="24">
        <v>61043200</v>
      </c>
      <c r="K1051" s="24" t="s">
        <v>45</v>
      </c>
      <c r="L1051" s="24" t="s">
        <v>95</v>
      </c>
      <c r="M1051" s="24" t="s">
        <v>47</v>
      </c>
      <c r="N1051" s="75">
        <v>0.05</v>
      </c>
      <c r="O1051" s="24">
        <v>499</v>
      </c>
      <c r="P1051" s="24">
        <v>499</v>
      </c>
      <c r="Q1051" s="59">
        <f t="shared" si="68"/>
        <v>199.60000000000002</v>
      </c>
      <c r="R1051" s="59">
        <f t="shared" si="68"/>
        <v>199.60000000000002</v>
      </c>
      <c r="S1051" s="24">
        <v>19</v>
      </c>
    </row>
    <row r="1052" spans="1:19" x14ac:dyDescent="0.25">
      <c r="A1052" s="25"/>
      <c r="B1052" s="25">
        <v>10001756</v>
      </c>
      <c r="C1052" s="21" t="s">
        <v>408</v>
      </c>
      <c r="D1052" s="21" t="s">
        <v>18</v>
      </c>
      <c r="E1052" s="24" t="s">
        <v>323</v>
      </c>
      <c r="F1052" s="21" t="str">
        <f t="shared" si="67"/>
        <v>CUCUMB/T-SHIRT</v>
      </c>
      <c r="G1052" s="24" t="s">
        <v>43</v>
      </c>
      <c r="H1052" s="24" t="s">
        <v>694</v>
      </c>
      <c r="I1052" s="24" t="str">
        <f>C1052&amp;"/"&amp;D1052&amp;"/"&amp;F1052&amp;"/"&amp;H1052</f>
        <v>CUCUMB/APPARELS/CUCUMB/T-SHIRT/S</v>
      </c>
      <c r="J1052" s="24">
        <v>61043200</v>
      </c>
      <c r="K1052" s="24" t="s">
        <v>45</v>
      </c>
      <c r="L1052" s="24" t="s">
        <v>95</v>
      </c>
      <c r="M1052" s="24" t="s">
        <v>47</v>
      </c>
      <c r="N1052" s="75">
        <v>0.05</v>
      </c>
      <c r="O1052" s="24">
        <v>499</v>
      </c>
      <c r="P1052" s="24">
        <v>499</v>
      </c>
      <c r="Q1052" s="59">
        <f t="shared" si="68"/>
        <v>199.60000000000002</v>
      </c>
      <c r="R1052" s="59">
        <f t="shared" si="68"/>
        <v>199.60000000000002</v>
      </c>
      <c r="S1052" s="24">
        <v>16</v>
      </c>
    </row>
    <row r="1053" spans="1:19" x14ac:dyDescent="0.25">
      <c r="A1053" s="25"/>
      <c r="B1053" s="25">
        <v>10001757</v>
      </c>
      <c r="C1053" s="21" t="s">
        <v>408</v>
      </c>
      <c r="D1053" s="21" t="s">
        <v>18</v>
      </c>
      <c r="E1053" s="24" t="s">
        <v>691</v>
      </c>
      <c r="F1053" s="21" t="str">
        <f t="shared" si="67"/>
        <v>CUCUMB/JOGGER</v>
      </c>
      <c r="G1053" s="24" t="s">
        <v>43</v>
      </c>
      <c r="H1053" s="24" t="s">
        <v>330</v>
      </c>
      <c r="I1053" s="24" t="str">
        <f>C1053&amp;"/"&amp;D1053&amp;"/"&amp;F1053&amp;"/"&amp;H1053</f>
        <v>CUCUMB/APPARELS/CUCUMB/JOGGER/XL</v>
      </c>
      <c r="J1053" s="24">
        <v>61043200</v>
      </c>
      <c r="K1053" s="24" t="s">
        <v>45</v>
      </c>
      <c r="L1053" s="24" t="s">
        <v>95</v>
      </c>
      <c r="M1053" s="24" t="s">
        <v>47</v>
      </c>
      <c r="N1053" s="75">
        <v>0.05</v>
      </c>
      <c r="O1053" s="24">
        <v>599</v>
      </c>
      <c r="P1053" s="24">
        <v>599</v>
      </c>
      <c r="Q1053" s="59">
        <f t="shared" si="68"/>
        <v>239.60000000000002</v>
      </c>
      <c r="R1053" s="59">
        <f t="shared" si="68"/>
        <v>239.60000000000002</v>
      </c>
      <c r="S1053" s="24">
        <v>6</v>
      </c>
    </row>
    <row r="1054" spans="1:19" x14ac:dyDescent="0.25">
      <c r="A1054" s="25"/>
      <c r="B1054" s="25">
        <v>10001758</v>
      </c>
      <c r="C1054" s="21" t="s">
        <v>408</v>
      </c>
      <c r="D1054" s="21" t="s">
        <v>18</v>
      </c>
      <c r="E1054" s="24" t="s">
        <v>692</v>
      </c>
      <c r="F1054" s="21" t="str">
        <f>E1054&amp;""</f>
        <v>PACK OF BOTTOM 3</v>
      </c>
      <c r="G1054" s="24" t="s">
        <v>43</v>
      </c>
      <c r="H1054" s="24" t="s">
        <v>328</v>
      </c>
      <c r="I1054" s="24" t="str">
        <f>C1054&amp;"/"&amp;D1054&amp;"/"&amp;F1054&amp;"/"&amp;H1054</f>
        <v>CUCUMB/APPARELS/PACK OF BOTTOM 3/L</v>
      </c>
      <c r="J1054" s="24">
        <v>61043200</v>
      </c>
      <c r="K1054" s="24" t="s">
        <v>45</v>
      </c>
      <c r="L1054" s="24" t="s">
        <v>95</v>
      </c>
      <c r="M1054" s="24" t="s">
        <v>47</v>
      </c>
      <c r="N1054" s="75">
        <v>0.05</v>
      </c>
      <c r="O1054" s="24">
        <v>599</v>
      </c>
      <c r="P1054" s="24">
        <v>599</v>
      </c>
      <c r="Q1054" s="59">
        <f t="shared" si="68"/>
        <v>239.60000000000002</v>
      </c>
      <c r="R1054" s="59">
        <f t="shared" si="68"/>
        <v>239.60000000000002</v>
      </c>
      <c r="S1054" s="24">
        <v>8</v>
      </c>
    </row>
    <row r="1055" spans="1:19" x14ac:dyDescent="0.25">
      <c r="A1055" s="25"/>
      <c r="B1055" s="25">
        <v>10001759</v>
      </c>
      <c r="C1055" s="21" t="s">
        <v>408</v>
      </c>
      <c r="D1055" s="21" t="s">
        <v>18</v>
      </c>
      <c r="E1055" s="24" t="s">
        <v>692</v>
      </c>
      <c r="F1055" s="21" t="str">
        <f t="shared" ref="F1055:F1056" si="69">E1055&amp;""</f>
        <v>PACK OF BOTTOM 3</v>
      </c>
      <c r="G1055" s="24" t="s">
        <v>43</v>
      </c>
      <c r="H1055" s="24" t="s">
        <v>330</v>
      </c>
      <c r="I1055" s="24" t="str">
        <f>C1055&amp;"/"&amp;D1055&amp;"/"&amp;F1055&amp;"/"&amp;H1055</f>
        <v>CUCUMB/APPARELS/PACK OF BOTTOM 3/XL</v>
      </c>
      <c r="J1055" s="24">
        <v>61043200</v>
      </c>
      <c r="K1055" s="24" t="s">
        <v>45</v>
      </c>
      <c r="L1055" s="24" t="s">
        <v>95</v>
      </c>
      <c r="M1055" s="24" t="s">
        <v>47</v>
      </c>
      <c r="N1055" s="75">
        <v>0.05</v>
      </c>
      <c r="O1055" s="24">
        <v>599</v>
      </c>
      <c r="P1055" s="24">
        <v>599</v>
      </c>
      <c r="Q1055" s="59">
        <f t="shared" si="68"/>
        <v>239.60000000000002</v>
      </c>
      <c r="R1055" s="59">
        <f t="shared" si="68"/>
        <v>239.60000000000002</v>
      </c>
      <c r="S1055" s="24">
        <v>8</v>
      </c>
    </row>
    <row r="1056" spans="1:19" x14ac:dyDescent="0.25">
      <c r="A1056" s="25"/>
      <c r="B1056" s="25">
        <v>10001760</v>
      </c>
      <c r="C1056" s="21" t="s">
        <v>408</v>
      </c>
      <c r="D1056" s="21" t="s">
        <v>18</v>
      </c>
      <c r="E1056" s="24" t="s">
        <v>692</v>
      </c>
      <c r="F1056" s="21" t="str">
        <f t="shared" si="69"/>
        <v>PACK OF BOTTOM 3</v>
      </c>
      <c r="G1056" s="24" t="s">
        <v>43</v>
      </c>
      <c r="H1056" s="24" t="s">
        <v>695</v>
      </c>
      <c r="I1056" s="24" t="str">
        <f>C1056&amp;"/"&amp;D1056&amp;"/"&amp;F1056&amp;"/"&amp;H1056</f>
        <v>CUCUMB/APPARELS/PACK OF BOTTOM 3/XXL</v>
      </c>
      <c r="J1056" s="24">
        <v>61043200</v>
      </c>
      <c r="K1056" s="24" t="s">
        <v>45</v>
      </c>
      <c r="L1056" s="24" t="s">
        <v>95</v>
      </c>
      <c r="M1056" s="24" t="s">
        <v>47</v>
      </c>
      <c r="N1056" s="75">
        <v>0.05</v>
      </c>
      <c r="O1056" s="24">
        <v>599</v>
      </c>
      <c r="P1056" s="24">
        <v>599</v>
      </c>
      <c r="Q1056" s="59">
        <f t="shared" si="68"/>
        <v>239.60000000000002</v>
      </c>
      <c r="R1056" s="59">
        <f t="shared" si="68"/>
        <v>239.60000000000002</v>
      </c>
      <c r="S1056" s="24">
        <v>8</v>
      </c>
    </row>
    <row r="1057" spans="1:19" x14ac:dyDescent="0.25">
      <c r="A1057" s="25"/>
      <c r="B1057" s="25">
        <v>10001761</v>
      </c>
      <c r="C1057" s="21" t="s">
        <v>408</v>
      </c>
      <c r="D1057" s="21" t="s">
        <v>18</v>
      </c>
      <c r="E1057" s="24" t="s">
        <v>693</v>
      </c>
      <c r="F1057" s="21" t="str">
        <f t="shared" si="67"/>
        <v>CUCUMB/ROMPER</v>
      </c>
      <c r="G1057" s="24" t="s">
        <v>43</v>
      </c>
      <c r="H1057" s="24" t="s">
        <v>326</v>
      </c>
      <c r="I1057" s="24" t="str">
        <f>C1057&amp;"/"&amp;D1057&amp;"/"&amp;F1057&amp;"/"&amp;H1057</f>
        <v>CUCUMB/APPARELS/CUCUMB/ROMPER/M</v>
      </c>
      <c r="J1057" s="24">
        <v>61043200</v>
      </c>
      <c r="K1057" s="24" t="s">
        <v>45</v>
      </c>
      <c r="L1057" s="24" t="s">
        <v>95</v>
      </c>
      <c r="M1057" s="24" t="s">
        <v>47</v>
      </c>
      <c r="N1057" s="75">
        <v>0.05</v>
      </c>
      <c r="O1057" s="24">
        <v>599</v>
      </c>
      <c r="P1057" s="24">
        <v>599</v>
      </c>
      <c r="Q1057" s="59">
        <f t="shared" si="68"/>
        <v>239.60000000000002</v>
      </c>
      <c r="R1057" s="59">
        <f t="shared" si="68"/>
        <v>239.60000000000002</v>
      </c>
      <c r="S1057" s="24">
        <v>2</v>
      </c>
    </row>
    <row r="1058" spans="1:19" x14ac:dyDescent="0.25">
      <c r="A1058" s="25"/>
      <c r="B1058" s="25">
        <v>10001762</v>
      </c>
      <c r="C1058" s="21" t="s">
        <v>408</v>
      </c>
      <c r="D1058" s="21" t="s">
        <v>18</v>
      </c>
      <c r="E1058" s="24" t="s">
        <v>693</v>
      </c>
      <c r="F1058" s="21" t="str">
        <f t="shared" si="67"/>
        <v>CUCUMB/ROMPER</v>
      </c>
      <c r="G1058" s="24" t="s">
        <v>43</v>
      </c>
      <c r="H1058" s="24" t="s">
        <v>694</v>
      </c>
      <c r="I1058" s="24" t="str">
        <f>C1058&amp;"/"&amp;D1058&amp;"/"&amp;F1058&amp;"/"&amp;H1058</f>
        <v>CUCUMB/APPARELS/CUCUMB/ROMPER/S</v>
      </c>
      <c r="J1058" s="24">
        <v>61043200</v>
      </c>
      <c r="K1058" s="24" t="s">
        <v>45</v>
      </c>
      <c r="L1058" s="24" t="s">
        <v>95</v>
      </c>
      <c r="M1058" s="24" t="s">
        <v>47</v>
      </c>
      <c r="N1058" s="75">
        <v>0.05</v>
      </c>
      <c r="O1058" s="24">
        <v>599</v>
      </c>
      <c r="P1058" s="24">
        <v>599</v>
      </c>
      <c r="Q1058" s="59">
        <f t="shared" si="68"/>
        <v>239.60000000000002</v>
      </c>
      <c r="R1058" s="59">
        <f t="shared" si="68"/>
        <v>239.60000000000002</v>
      </c>
      <c r="S1058" s="24">
        <v>2</v>
      </c>
    </row>
    <row r="1059" spans="1:19" x14ac:dyDescent="0.25">
      <c r="A1059" s="25"/>
      <c r="B1059" s="25">
        <v>10001763</v>
      </c>
      <c r="C1059" s="21" t="s">
        <v>408</v>
      </c>
      <c r="D1059" s="21" t="s">
        <v>18</v>
      </c>
      <c r="E1059" s="24" t="s">
        <v>372</v>
      </c>
      <c r="F1059" s="21" t="str">
        <f t="shared" si="67"/>
        <v>CUCUMB/SET</v>
      </c>
      <c r="G1059" s="24" t="s">
        <v>43</v>
      </c>
      <c r="H1059" s="24">
        <v>20</v>
      </c>
      <c r="I1059" s="24" t="str">
        <f>C1059&amp;"/"&amp;D1059&amp;"/"&amp;F1059&amp;"/"&amp;H1059</f>
        <v>CUCUMB/APPARELS/CUCUMB/SET/20</v>
      </c>
      <c r="J1059" s="24">
        <v>61043200</v>
      </c>
      <c r="K1059" s="24" t="s">
        <v>45</v>
      </c>
      <c r="L1059" s="24" t="s">
        <v>95</v>
      </c>
      <c r="M1059" s="24" t="s">
        <v>47</v>
      </c>
      <c r="N1059" s="75">
        <v>0.05</v>
      </c>
      <c r="O1059" s="24">
        <v>599</v>
      </c>
      <c r="P1059" s="24">
        <v>599</v>
      </c>
      <c r="Q1059" s="59">
        <f t="shared" si="68"/>
        <v>239.60000000000002</v>
      </c>
      <c r="R1059" s="59">
        <f t="shared" si="68"/>
        <v>239.60000000000002</v>
      </c>
      <c r="S1059" s="24">
        <v>2</v>
      </c>
    </row>
    <row r="1060" spans="1:19" x14ac:dyDescent="0.25">
      <c r="A1060" s="25"/>
      <c r="B1060" s="25">
        <v>10001764</v>
      </c>
      <c r="C1060" s="21" t="s">
        <v>408</v>
      </c>
      <c r="D1060" s="21" t="s">
        <v>18</v>
      </c>
      <c r="E1060" s="24" t="s">
        <v>372</v>
      </c>
      <c r="F1060" s="21" t="str">
        <f t="shared" si="67"/>
        <v>CUCUMB/SET</v>
      </c>
      <c r="G1060" s="24" t="s">
        <v>43</v>
      </c>
      <c r="H1060" s="24">
        <v>22</v>
      </c>
      <c r="I1060" s="24" t="str">
        <f>C1060&amp;"/"&amp;D1060&amp;"/"&amp;F1060&amp;"/"&amp;H1060</f>
        <v>CUCUMB/APPARELS/CUCUMB/SET/22</v>
      </c>
      <c r="J1060" s="24">
        <v>61043200</v>
      </c>
      <c r="K1060" s="24" t="s">
        <v>45</v>
      </c>
      <c r="L1060" s="24" t="s">
        <v>95</v>
      </c>
      <c r="M1060" s="24" t="s">
        <v>47</v>
      </c>
      <c r="N1060" s="75">
        <v>0.05</v>
      </c>
      <c r="O1060" s="24">
        <v>599</v>
      </c>
      <c r="P1060" s="24">
        <v>599</v>
      </c>
      <c r="Q1060" s="59">
        <f t="shared" si="68"/>
        <v>239.60000000000002</v>
      </c>
      <c r="R1060" s="59">
        <f t="shared" si="68"/>
        <v>239.60000000000002</v>
      </c>
      <c r="S1060" s="24">
        <v>30</v>
      </c>
    </row>
    <row r="1061" spans="1:19" x14ac:dyDescent="0.25">
      <c r="A1061" s="25"/>
      <c r="B1061" s="25">
        <v>10001765</v>
      </c>
      <c r="C1061" s="21" t="s">
        <v>408</v>
      </c>
      <c r="D1061" s="21" t="s">
        <v>18</v>
      </c>
      <c r="E1061" s="24" t="s">
        <v>372</v>
      </c>
      <c r="F1061" s="21" t="str">
        <f t="shared" si="67"/>
        <v>CUCUMB/SET</v>
      </c>
      <c r="G1061" s="24" t="s">
        <v>43</v>
      </c>
      <c r="H1061" s="24">
        <v>24</v>
      </c>
      <c r="I1061" s="24" t="str">
        <f>C1061&amp;"/"&amp;D1061&amp;"/"&amp;F1061&amp;"/"&amp;H1061</f>
        <v>CUCUMB/APPARELS/CUCUMB/SET/24</v>
      </c>
      <c r="J1061" s="24">
        <v>61043200</v>
      </c>
      <c r="K1061" s="24" t="s">
        <v>45</v>
      </c>
      <c r="L1061" s="24" t="s">
        <v>95</v>
      </c>
      <c r="M1061" s="24" t="s">
        <v>47</v>
      </c>
      <c r="N1061" s="75">
        <v>0.05</v>
      </c>
      <c r="O1061" s="24">
        <v>599</v>
      </c>
      <c r="P1061" s="24">
        <v>599</v>
      </c>
      <c r="Q1061" s="59">
        <f t="shared" si="68"/>
        <v>239.60000000000002</v>
      </c>
      <c r="R1061" s="59">
        <f t="shared" si="68"/>
        <v>239.60000000000002</v>
      </c>
      <c r="S1061" s="24">
        <v>30</v>
      </c>
    </row>
    <row r="1062" spans="1:19" x14ac:dyDescent="0.25">
      <c r="A1062" s="25"/>
      <c r="B1062" s="25">
        <v>10001766</v>
      </c>
      <c r="C1062" s="21" t="s">
        <v>408</v>
      </c>
      <c r="D1062" s="21" t="s">
        <v>18</v>
      </c>
      <c r="E1062" s="24" t="s">
        <v>372</v>
      </c>
      <c r="F1062" s="21" t="str">
        <f t="shared" si="67"/>
        <v>CUCUMB/SET</v>
      </c>
      <c r="G1062" s="24" t="s">
        <v>43</v>
      </c>
      <c r="H1062" s="24">
        <v>26</v>
      </c>
      <c r="I1062" s="24" t="str">
        <f>C1062&amp;"/"&amp;D1062&amp;"/"&amp;F1062&amp;"/"&amp;H1062</f>
        <v>CUCUMB/APPARELS/CUCUMB/SET/26</v>
      </c>
      <c r="J1062" s="24">
        <v>61043200</v>
      </c>
      <c r="K1062" s="24" t="s">
        <v>45</v>
      </c>
      <c r="L1062" s="24" t="s">
        <v>95</v>
      </c>
      <c r="M1062" s="24" t="s">
        <v>47</v>
      </c>
      <c r="N1062" s="75">
        <v>0.05</v>
      </c>
      <c r="O1062" s="24">
        <v>599</v>
      </c>
      <c r="P1062" s="24">
        <v>599</v>
      </c>
      <c r="Q1062" s="59">
        <f t="shared" si="68"/>
        <v>239.60000000000002</v>
      </c>
      <c r="R1062" s="59">
        <f t="shared" si="68"/>
        <v>239.60000000000002</v>
      </c>
      <c r="S1062" s="24">
        <v>28</v>
      </c>
    </row>
    <row r="1063" spans="1:19" x14ac:dyDescent="0.25">
      <c r="A1063" s="25"/>
      <c r="B1063" s="25">
        <v>10001767</v>
      </c>
      <c r="C1063" s="21" t="s">
        <v>408</v>
      </c>
      <c r="D1063" s="21" t="s">
        <v>18</v>
      </c>
      <c r="E1063" s="24" t="s">
        <v>372</v>
      </c>
      <c r="F1063" s="21" t="str">
        <f t="shared" si="67"/>
        <v>CUCUMB/SET</v>
      </c>
      <c r="G1063" s="24" t="s">
        <v>43</v>
      </c>
      <c r="H1063" s="24">
        <v>22</v>
      </c>
      <c r="I1063" s="24" t="str">
        <f>C1063&amp;"/"&amp;D1063&amp;"/"&amp;F1063&amp;"/"&amp;H1063</f>
        <v>CUCUMB/APPARELS/CUCUMB/SET/22</v>
      </c>
      <c r="J1063" s="24">
        <v>61043200</v>
      </c>
      <c r="K1063" s="24" t="s">
        <v>45</v>
      </c>
      <c r="L1063" s="24" t="s">
        <v>95</v>
      </c>
      <c r="M1063" s="24" t="s">
        <v>47</v>
      </c>
      <c r="N1063" s="75">
        <v>0.05</v>
      </c>
      <c r="O1063" s="24">
        <v>799</v>
      </c>
      <c r="P1063" s="24">
        <v>799</v>
      </c>
      <c r="Q1063" s="59">
        <f t="shared" si="68"/>
        <v>319.60000000000002</v>
      </c>
      <c r="R1063" s="59">
        <f t="shared" si="68"/>
        <v>319.60000000000002</v>
      </c>
      <c r="S1063" s="24">
        <v>15</v>
      </c>
    </row>
    <row r="1064" spans="1:19" x14ac:dyDescent="0.25">
      <c r="A1064" s="25"/>
      <c r="B1064" s="25">
        <v>10001768</v>
      </c>
      <c r="C1064" s="21" t="s">
        <v>408</v>
      </c>
      <c r="D1064" s="21" t="s">
        <v>18</v>
      </c>
      <c r="E1064" s="24" t="s">
        <v>372</v>
      </c>
      <c r="F1064" s="21" t="str">
        <f t="shared" si="67"/>
        <v>CUCUMB/SET</v>
      </c>
      <c r="G1064" s="24" t="s">
        <v>43</v>
      </c>
      <c r="H1064" s="24">
        <v>24</v>
      </c>
      <c r="I1064" s="24" t="str">
        <f>C1064&amp;"/"&amp;D1064&amp;"/"&amp;F1064&amp;"/"&amp;H1064</f>
        <v>CUCUMB/APPARELS/CUCUMB/SET/24</v>
      </c>
      <c r="J1064" s="24">
        <v>61043200</v>
      </c>
      <c r="K1064" s="24" t="s">
        <v>45</v>
      </c>
      <c r="L1064" s="24" t="s">
        <v>95</v>
      </c>
      <c r="M1064" s="24" t="s">
        <v>47</v>
      </c>
      <c r="N1064" s="75">
        <v>0.05</v>
      </c>
      <c r="O1064" s="24">
        <v>799</v>
      </c>
      <c r="P1064" s="24">
        <v>799</v>
      </c>
      <c r="Q1064" s="59">
        <f t="shared" si="68"/>
        <v>319.60000000000002</v>
      </c>
      <c r="R1064" s="59">
        <f t="shared" si="68"/>
        <v>319.60000000000002</v>
      </c>
      <c r="S1064" s="24">
        <v>15</v>
      </c>
    </row>
    <row r="1065" spans="1:19" x14ac:dyDescent="0.25">
      <c r="A1065" s="25"/>
      <c r="B1065" s="25">
        <v>10001769</v>
      </c>
      <c r="C1065" s="21" t="s">
        <v>408</v>
      </c>
      <c r="D1065" s="21" t="s">
        <v>18</v>
      </c>
      <c r="E1065" s="24" t="s">
        <v>372</v>
      </c>
      <c r="F1065" s="21" t="str">
        <f t="shared" si="67"/>
        <v>CUCUMB/SET</v>
      </c>
      <c r="G1065" s="24" t="s">
        <v>43</v>
      </c>
      <c r="H1065" s="24">
        <v>26</v>
      </c>
      <c r="I1065" s="24" t="str">
        <f>C1065&amp;"/"&amp;D1065&amp;"/"&amp;F1065&amp;"/"&amp;H1065</f>
        <v>CUCUMB/APPARELS/CUCUMB/SET/26</v>
      </c>
      <c r="J1065" s="24">
        <v>61043200</v>
      </c>
      <c r="K1065" s="24" t="s">
        <v>45</v>
      </c>
      <c r="L1065" s="24" t="s">
        <v>95</v>
      </c>
      <c r="M1065" s="24" t="s">
        <v>47</v>
      </c>
      <c r="N1065" s="75">
        <v>0.05</v>
      </c>
      <c r="O1065" s="24">
        <v>799</v>
      </c>
      <c r="P1065" s="24">
        <v>799</v>
      </c>
      <c r="Q1065" s="59">
        <f t="shared" si="68"/>
        <v>319.60000000000002</v>
      </c>
      <c r="R1065" s="59">
        <f t="shared" si="68"/>
        <v>319.60000000000002</v>
      </c>
      <c r="S1065" s="24">
        <v>15</v>
      </c>
    </row>
    <row r="1066" spans="1:19" x14ac:dyDescent="0.25">
      <c r="A1066" s="25"/>
      <c r="B1066" s="25">
        <v>10001770</v>
      </c>
      <c r="C1066" s="21" t="s">
        <v>408</v>
      </c>
      <c r="D1066" s="21" t="s">
        <v>18</v>
      </c>
      <c r="E1066" s="24" t="s">
        <v>691</v>
      </c>
      <c r="F1066" s="21" t="str">
        <f t="shared" si="67"/>
        <v>CUCUMB/JOGGER</v>
      </c>
      <c r="G1066" s="24" t="s">
        <v>43</v>
      </c>
      <c r="H1066" s="24" t="s">
        <v>328</v>
      </c>
      <c r="I1066" s="24" t="str">
        <f>C1066&amp;"/"&amp;D1066&amp;"/"&amp;F1066&amp;"/"&amp;H1066</f>
        <v>CUCUMB/APPARELS/CUCUMB/JOGGER/L</v>
      </c>
      <c r="J1066" s="24">
        <v>61043200</v>
      </c>
      <c r="K1066" s="24" t="s">
        <v>45</v>
      </c>
      <c r="L1066" s="24" t="s">
        <v>95</v>
      </c>
      <c r="M1066" s="24" t="s">
        <v>47</v>
      </c>
      <c r="N1066" s="75">
        <v>0.05</v>
      </c>
      <c r="O1066" s="24">
        <v>899</v>
      </c>
      <c r="P1066" s="24">
        <v>899</v>
      </c>
      <c r="Q1066" s="59">
        <f t="shared" si="68"/>
        <v>359.6</v>
      </c>
      <c r="R1066" s="59">
        <f t="shared" si="68"/>
        <v>359.6</v>
      </c>
      <c r="S1066" s="24">
        <v>11</v>
      </c>
    </row>
    <row r="1067" spans="1:19" x14ac:dyDescent="0.25">
      <c r="A1067" s="25"/>
      <c r="B1067" s="25">
        <v>10001771</v>
      </c>
      <c r="C1067" s="21" t="s">
        <v>408</v>
      </c>
      <c r="D1067" s="21" t="s">
        <v>18</v>
      </c>
      <c r="E1067" s="24" t="s">
        <v>691</v>
      </c>
      <c r="F1067" s="21" t="str">
        <f t="shared" si="67"/>
        <v>CUCUMB/JOGGER</v>
      </c>
      <c r="G1067" s="24" t="s">
        <v>43</v>
      </c>
      <c r="H1067" s="24" t="s">
        <v>326</v>
      </c>
      <c r="I1067" s="24" t="str">
        <f>C1067&amp;"/"&amp;D1067&amp;"/"&amp;F1067&amp;"/"&amp;H1067</f>
        <v>CUCUMB/APPARELS/CUCUMB/JOGGER/M</v>
      </c>
      <c r="J1067" s="24">
        <v>61043200</v>
      </c>
      <c r="K1067" s="24" t="s">
        <v>45</v>
      </c>
      <c r="L1067" s="24" t="s">
        <v>95</v>
      </c>
      <c r="M1067" s="24" t="s">
        <v>47</v>
      </c>
      <c r="N1067" s="75">
        <v>0.05</v>
      </c>
      <c r="O1067" s="24">
        <v>899</v>
      </c>
      <c r="P1067" s="24">
        <v>899</v>
      </c>
      <c r="Q1067" s="59">
        <f t="shared" si="68"/>
        <v>359.6</v>
      </c>
      <c r="R1067" s="59">
        <f t="shared" si="68"/>
        <v>359.6</v>
      </c>
      <c r="S1067" s="24">
        <v>11</v>
      </c>
    </row>
    <row r="1068" spans="1:19" x14ac:dyDescent="0.25">
      <c r="A1068" s="25"/>
      <c r="B1068" s="25">
        <v>10001772</v>
      </c>
      <c r="C1068" s="21" t="s">
        <v>408</v>
      </c>
      <c r="D1068" s="21" t="s">
        <v>18</v>
      </c>
      <c r="E1068" s="24" t="s">
        <v>691</v>
      </c>
      <c r="F1068" s="21" t="str">
        <f t="shared" si="67"/>
        <v>CUCUMB/JOGGER</v>
      </c>
      <c r="G1068" s="24" t="s">
        <v>43</v>
      </c>
      <c r="H1068" s="24" t="s">
        <v>694</v>
      </c>
      <c r="I1068" s="24" t="str">
        <f>C1068&amp;"/"&amp;D1068&amp;"/"&amp;F1068&amp;"/"&amp;H1068</f>
        <v>CUCUMB/APPARELS/CUCUMB/JOGGER/S</v>
      </c>
      <c r="J1068" s="24">
        <v>61043200</v>
      </c>
      <c r="K1068" s="24" t="s">
        <v>45</v>
      </c>
      <c r="L1068" s="24" t="s">
        <v>95</v>
      </c>
      <c r="M1068" s="24" t="s">
        <v>47</v>
      </c>
      <c r="N1068" s="75">
        <v>0.05</v>
      </c>
      <c r="O1068" s="24">
        <v>899</v>
      </c>
      <c r="P1068" s="24">
        <v>899</v>
      </c>
      <c r="Q1068" s="59">
        <f t="shared" si="68"/>
        <v>359.6</v>
      </c>
      <c r="R1068" s="59">
        <f t="shared" si="68"/>
        <v>359.6</v>
      </c>
      <c r="S1068" s="24">
        <v>12</v>
      </c>
    </row>
    <row r="1069" spans="1:19" x14ac:dyDescent="0.25">
      <c r="A1069" s="25"/>
      <c r="B1069" s="25">
        <v>10001773</v>
      </c>
      <c r="C1069" s="21" t="s">
        <v>408</v>
      </c>
      <c r="D1069" s="21" t="s">
        <v>18</v>
      </c>
      <c r="E1069" s="24" t="s">
        <v>691</v>
      </c>
      <c r="F1069" s="21" t="str">
        <f t="shared" si="67"/>
        <v>CUCUMB/JOGGER</v>
      </c>
      <c r="G1069" s="24" t="s">
        <v>43</v>
      </c>
      <c r="H1069" s="24" t="s">
        <v>330</v>
      </c>
      <c r="I1069" s="24" t="str">
        <f>C1069&amp;"/"&amp;D1069&amp;"/"&amp;F1069&amp;"/"&amp;H1069</f>
        <v>CUCUMB/APPARELS/CUCUMB/JOGGER/XL</v>
      </c>
      <c r="J1069" s="24">
        <v>61043200</v>
      </c>
      <c r="K1069" s="24" t="s">
        <v>45</v>
      </c>
      <c r="L1069" s="24" t="s">
        <v>95</v>
      </c>
      <c r="M1069" s="24" t="s">
        <v>47</v>
      </c>
      <c r="N1069" s="75">
        <v>0.05</v>
      </c>
      <c r="O1069" s="24">
        <v>899</v>
      </c>
      <c r="P1069" s="24">
        <v>899</v>
      </c>
      <c r="Q1069" s="59">
        <f t="shared" si="68"/>
        <v>359.6</v>
      </c>
      <c r="R1069" s="59">
        <f t="shared" si="68"/>
        <v>359.6</v>
      </c>
      <c r="S1069" s="24">
        <v>5</v>
      </c>
    </row>
    <row r="1070" spans="1:19" x14ac:dyDescent="0.25">
      <c r="A1070" s="25"/>
      <c r="B1070" s="25">
        <v>10001774</v>
      </c>
      <c r="C1070" s="21" t="s">
        <v>408</v>
      </c>
      <c r="D1070" s="21" t="s">
        <v>18</v>
      </c>
      <c r="E1070" s="24" t="s">
        <v>691</v>
      </c>
      <c r="F1070" s="21" t="str">
        <f t="shared" si="67"/>
        <v>CUCUMB/JOGGER</v>
      </c>
      <c r="G1070" s="24" t="s">
        <v>43</v>
      </c>
      <c r="H1070" s="24" t="s">
        <v>695</v>
      </c>
      <c r="I1070" s="24" t="str">
        <f>C1070&amp;"/"&amp;D1070&amp;"/"&amp;F1070&amp;"/"&amp;H1070</f>
        <v>CUCUMB/APPARELS/CUCUMB/JOGGER/XXL</v>
      </c>
      <c r="J1070" s="24">
        <v>61043200</v>
      </c>
      <c r="K1070" s="24" t="s">
        <v>45</v>
      </c>
      <c r="L1070" s="24" t="s">
        <v>95</v>
      </c>
      <c r="M1070" s="24" t="s">
        <v>47</v>
      </c>
      <c r="N1070" s="75">
        <v>0.05</v>
      </c>
      <c r="O1070" s="24">
        <v>899</v>
      </c>
      <c r="P1070" s="24">
        <v>899</v>
      </c>
      <c r="Q1070" s="59">
        <f t="shared" si="68"/>
        <v>359.6</v>
      </c>
      <c r="R1070" s="59">
        <f t="shared" si="68"/>
        <v>359.6</v>
      </c>
      <c r="S1070" s="24">
        <v>5</v>
      </c>
    </row>
    <row r="1071" spans="1:19" x14ac:dyDescent="0.25">
      <c r="A1071" s="25"/>
      <c r="B1071" s="25">
        <v>10001775</v>
      </c>
      <c r="C1071" s="21" t="s">
        <v>408</v>
      </c>
      <c r="D1071" s="21" t="s">
        <v>18</v>
      </c>
      <c r="E1071" s="24" t="s">
        <v>691</v>
      </c>
      <c r="F1071" s="21" t="str">
        <f t="shared" si="67"/>
        <v>CUCUMB/JOGGER</v>
      </c>
      <c r="G1071" s="24" t="s">
        <v>43</v>
      </c>
      <c r="H1071" s="24" t="s">
        <v>330</v>
      </c>
      <c r="I1071" s="24" t="str">
        <f>C1071&amp;"/"&amp;D1071&amp;"/"&amp;F1071&amp;"/"&amp;H1071</f>
        <v>CUCUMB/APPARELS/CUCUMB/JOGGER/XL</v>
      </c>
      <c r="J1071" s="24">
        <v>61043200</v>
      </c>
      <c r="K1071" s="24" t="s">
        <v>45</v>
      </c>
      <c r="L1071" s="24" t="s">
        <v>95</v>
      </c>
      <c r="M1071" s="24" t="s">
        <v>47</v>
      </c>
      <c r="N1071" s="75">
        <v>0.05</v>
      </c>
      <c r="O1071" s="24">
        <v>999</v>
      </c>
      <c r="P1071" s="24">
        <v>999</v>
      </c>
      <c r="Q1071" s="59">
        <f t="shared" si="68"/>
        <v>399.6</v>
      </c>
      <c r="R1071" s="59">
        <f t="shared" si="68"/>
        <v>399.6</v>
      </c>
      <c r="S1071" s="24">
        <v>1</v>
      </c>
    </row>
    <row r="1072" spans="1:19" x14ac:dyDescent="0.25">
      <c r="A1072" s="25"/>
      <c r="B1072" s="25">
        <v>10001776</v>
      </c>
      <c r="C1072" s="21" t="s">
        <v>408</v>
      </c>
      <c r="D1072" s="21" t="s">
        <v>18</v>
      </c>
      <c r="E1072" s="24" t="s">
        <v>691</v>
      </c>
      <c r="F1072" s="21" t="str">
        <f t="shared" si="67"/>
        <v>CUCUMB/JOGGER</v>
      </c>
      <c r="G1072" s="24" t="s">
        <v>43</v>
      </c>
      <c r="H1072" s="24" t="s">
        <v>695</v>
      </c>
      <c r="I1072" s="24" t="str">
        <f>C1072&amp;"/"&amp;D1072&amp;"/"&amp;F1072&amp;"/"&amp;H1072</f>
        <v>CUCUMB/APPARELS/CUCUMB/JOGGER/XXL</v>
      </c>
      <c r="J1072" s="24">
        <v>61043200</v>
      </c>
      <c r="K1072" s="24" t="s">
        <v>45</v>
      </c>
      <c r="L1072" s="24" t="s">
        <v>95</v>
      </c>
      <c r="M1072" s="24" t="s">
        <v>47</v>
      </c>
      <c r="N1072" s="75">
        <v>0.05</v>
      </c>
      <c r="O1072" s="24">
        <v>999</v>
      </c>
      <c r="P1072" s="24">
        <v>999</v>
      </c>
      <c r="Q1072" s="59">
        <f t="shared" si="68"/>
        <v>399.6</v>
      </c>
      <c r="R1072" s="59">
        <f t="shared" si="68"/>
        <v>399.6</v>
      </c>
      <c r="S1072" s="24">
        <v>7</v>
      </c>
    </row>
    <row r="1073" spans="1:19" x14ac:dyDescent="0.25">
      <c r="A1073" s="25"/>
      <c r="B1073" s="25">
        <v>10001777</v>
      </c>
      <c r="C1073" s="21" t="s">
        <v>408</v>
      </c>
      <c r="D1073" s="21" t="s">
        <v>18</v>
      </c>
      <c r="E1073" s="24" t="s">
        <v>691</v>
      </c>
      <c r="F1073" s="21" t="str">
        <f t="shared" si="67"/>
        <v>CUCUMB/JOGGER</v>
      </c>
      <c r="G1073" s="24" t="s">
        <v>43</v>
      </c>
      <c r="H1073" s="24" t="s">
        <v>696</v>
      </c>
      <c r="I1073" s="24" t="str">
        <f>C1073&amp;"/"&amp;D1073&amp;"/"&amp;F1073&amp;"/"&amp;H1073</f>
        <v>CUCUMB/APPARELS/CUCUMB/JOGGER/XXXL</v>
      </c>
      <c r="J1073" s="24">
        <v>61043200</v>
      </c>
      <c r="K1073" s="24" t="s">
        <v>45</v>
      </c>
      <c r="L1073" s="24" t="s">
        <v>95</v>
      </c>
      <c r="M1073" s="24" t="s">
        <v>47</v>
      </c>
      <c r="N1073" s="75">
        <v>0.05</v>
      </c>
      <c r="O1073" s="24">
        <v>999</v>
      </c>
      <c r="P1073" s="24">
        <v>999</v>
      </c>
      <c r="Q1073" s="59">
        <f t="shared" si="68"/>
        <v>399.6</v>
      </c>
      <c r="R1073" s="59">
        <f t="shared" si="68"/>
        <v>399.6</v>
      </c>
      <c r="S1073" s="24">
        <v>3</v>
      </c>
    </row>
    <row r="1074" spans="1:19" s="6" customFormat="1" x14ac:dyDescent="0.25">
      <c r="A1074" s="20"/>
      <c r="B1074" s="20"/>
      <c r="C1074" s="22"/>
      <c r="D1074" s="22"/>
      <c r="E1074" s="22"/>
      <c r="F1074" s="20"/>
      <c r="G1074" s="22"/>
      <c r="H1074" s="20"/>
      <c r="I1074" s="22"/>
      <c r="J1074" s="22"/>
      <c r="K1074" s="22"/>
      <c r="L1074" s="22"/>
      <c r="M1074" s="22"/>
      <c r="N1074" s="76"/>
      <c r="O1074" s="22"/>
      <c r="P1074" s="22"/>
      <c r="Q1074" s="90"/>
      <c r="R1074" s="90"/>
      <c r="S1074" s="22"/>
    </row>
    <row r="1075" spans="1:19" x14ac:dyDescent="0.25">
      <c r="A1075" s="25" t="s">
        <v>10</v>
      </c>
      <c r="B1075" s="25">
        <v>10001778</v>
      </c>
      <c r="C1075" s="21" t="s">
        <v>40</v>
      </c>
      <c r="D1075" s="21" t="s">
        <v>41</v>
      </c>
      <c r="E1075" s="24" t="s">
        <v>722</v>
      </c>
      <c r="F1075" s="25" t="s">
        <v>699</v>
      </c>
      <c r="G1075" s="24" t="s">
        <v>44</v>
      </c>
      <c r="H1075" s="24" t="s">
        <v>44</v>
      </c>
      <c r="I1075" s="24" t="str">
        <f>C1075&amp;"/"&amp;D1075&amp;"/"&amp;F1075&amp;"/"&amp;H1075</f>
        <v>MINIKIDZZ/TOYS/EHZ9480/NA</v>
      </c>
      <c r="J1075" s="24">
        <v>9503</v>
      </c>
      <c r="K1075" s="24" t="s">
        <v>45</v>
      </c>
      <c r="L1075" s="24" t="s">
        <v>95</v>
      </c>
      <c r="M1075" s="24" t="s">
        <v>47</v>
      </c>
      <c r="N1075" s="75">
        <v>0.12</v>
      </c>
      <c r="O1075" s="24">
        <v>999</v>
      </c>
      <c r="P1075" s="24">
        <v>999</v>
      </c>
      <c r="Q1075" s="59">
        <v>499.5</v>
      </c>
      <c r="R1075" s="59">
        <v>499.5</v>
      </c>
      <c r="S1075" s="24">
        <v>1</v>
      </c>
    </row>
    <row r="1076" spans="1:19" x14ac:dyDescent="0.25">
      <c r="A1076" s="25" t="s">
        <v>95</v>
      </c>
      <c r="B1076" s="25">
        <v>10001779</v>
      </c>
      <c r="C1076" s="21" t="s">
        <v>40</v>
      </c>
      <c r="D1076" s="21" t="s">
        <v>41</v>
      </c>
      <c r="E1076" s="24" t="s">
        <v>639</v>
      </c>
      <c r="F1076" s="25" t="s">
        <v>700</v>
      </c>
      <c r="G1076" s="24" t="s">
        <v>44</v>
      </c>
      <c r="H1076" s="24" t="s">
        <v>44</v>
      </c>
      <c r="I1076" s="24" t="str">
        <f>C1076&amp;"/"&amp;D1076&amp;"/"&amp;F1076&amp;"/"&amp;H1076</f>
        <v>MINIKIDZZ/TOYS/EPD9450/NA</v>
      </c>
      <c r="J1076" s="24">
        <v>9503</v>
      </c>
      <c r="K1076" s="24" t="s">
        <v>45</v>
      </c>
      <c r="L1076" s="24" t="s">
        <v>95</v>
      </c>
      <c r="M1076" s="24" t="s">
        <v>47</v>
      </c>
      <c r="N1076" s="75">
        <v>0.12</v>
      </c>
      <c r="O1076" s="24">
        <v>599</v>
      </c>
      <c r="P1076" s="24">
        <v>599</v>
      </c>
      <c r="Q1076" s="59">
        <v>299.5</v>
      </c>
      <c r="R1076" s="59">
        <v>299.5</v>
      </c>
      <c r="S1076" s="24">
        <v>1</v>
      </c>
    </row>
    <row r="1077" spans="1:19" x14ac:dyDescent="0.25">
      <c r="A1077" s="25"/>
      <c r="B1077" s="25">
        <v>10001780</v>
      </c>
      <c r="C1077" s="21" t="s">
        <v>40</v>
      </c>
      <c r="D1077" s="21" t="s">
        <v>41</v>
      </c>
      <c r="E1077" s="24" t="s">
        <v>639</v>
      </c>
      <c r="F1077" s="25" t="s">
        <v>701</v>
      </c>
      <c r="G1077" s="24" t="s">
        <v>44</v>
      </c>
      <c r="H1077" s="24" t="s">
        <v>44</v>
      </c>
      <c r="I1077" s="24" t="str">
        <f>C1077&amp;"/"&amp;D1077&amp;"/"&amp;F1077&amp;"/"&amp;H1077</f>
        <v>MINIKIDZZ/TOYS/AP9240/NA</v>
      </c>
      <c r="J1077" s="24">
        <v>9503</v>
      </c>
      <c r="K1077" s="24" t="s">
        <v>45</v>
      </c>
      <c r="L1077" s="24" t="s">
        <v>95</v>
      </c>
      <c r="M1077" s="24" t="s">
        <v>47</v>
      </c>
      <c r="N1077" s="75">
        <v>0.12</v>
      </c>
      <c r="O1077" s="24">
        <v>349</v>
      </c>
      <c r="P1077" s="24">
        <v>349</v>
      </c>
      <c r="Q1077" s="59">
        <v>174.5</v>
      </c>
      <c r="R1077" s="59">
        <v>174.5</v>
      </c>
      <c r="S1077" s="24">
        <v>1</v>
      </c>
    </row>
    <row r="1078" spans="1:19" x14ac:dyDescent="0.25">
      <c r="A1078" s="25" t="s">
        <v>257</v>
      </c>
      <c r="B1078" s="25">
        <v>10001781</v>
      </c>
      <c r="C1078" s="21" t="s">
        <v>40</v>
      </c>
      <c r="D1078" s="21" t="s">
        <v>41</v>
      </c>
      <c r="E1078" s="24" t="s">
        <v>639</v>
      </c>
      <c r="F1078" s="25" t="s">
        <v>702</v>
      </c>
      <c r="G1078" s="24" t="s">
        <v>44</v>
      </c>
      <c r="H1078" s="24" t="s">
        <v>44</v>
      </c>
      <c r="I1078" s="24" t="str">
        <f>C1078&amp;"/"&amp;D1078&amp;"/"&amp;F1078&amp;"/"&amp;H1078</f>
        <v>MINIKIDZZ/TOYS/NC8260/NA</v>
      </c>
      <c r="J1078" s="24">
        <v>9503</v>
      </c>
      <c r="K1078" s="24" t="s">
        <v>45</v>
      </c>
      <c r="L1078" s="24" t="s">
        <v>95</v>
      </c>
      <c r="M1078" s="24" t="s">
        <v>47</v>
      </c>
      <c r="N1078" s="75">
        <v>0.12</v>
      </c>
      <c r="O1078" s="24">
        <v>399</v>
      </c>
      <c r="P1078" s="24">
        <v>399</v>
      </c>
      <c r="Q1078" s="59">
        <v>199.5</v>
      </c>
      <c r="R1078" s="59">
        <v>199.5</v>
      </c>
      <c r="S1078" s="24">
        <v>1</v>
      </c>
    </row>
    <row r="1079" spans="1:19" x14ac:dyDescent="0.25">
      <c r="A1079" s="25" t="s">
        <v>773</v>
      </c>
      <c r="B1079" s="25">
        <v>10001782</v>
      </c>
      <c r="C1079" s="21" t="s">
        <v>40</v>
      </c>
      <c r="D1079" s="21" t="s">
        <v>41</v>
      </c>
      <c r="E1079" s="24" t="s">
        <v>639</v>
      </c>
      <c r="F1079" s="25" t="s">
        <v>703</v>
      </c>
      <c r="G1079" s="24" t="s">
        <v>44</v>
      </c>
      <c r="H1079" s="24" t="s">
        <v>44</v>
      </c>
      <c r="I1079" s="24" t="str">
        <f>C1079&amp;"/"&amp;D1079&amp;"/"&amp;F1079&amp;"/"&amp;H1079</f>
        <v>MINIKIDZZ/TOYS/NT9260/NA</v>
      </c>
      <c r="J1079" s="24">
        <v>9503</v>
      </c>
      <c r="K1079" s="24" t="s">
        <v>45</v>
      </c>
      <c r="L1079" s="24" t="s">
        <v>95</v>
      </c>
      <c r="M1079" s="24" t="s">
        <v>47</v>
      </c>
      <c r="N1079" s="75">
        <v>0.12</v>
      </c>
      <c r="O1079" s="24">
        <v>399</v>
      </c>
      <c r="P1079" s="24">
        <v>399</v>
      </c>
      <c r="Q1079" s="59">
        <v>199.5</v>
      </c>
      <c r="R1079" s="59">
        <v>199.5</v>
      </c>
      <c r="S1079" s="24">
        <v>1</v>
      </c>
    </row>
    <row r="1080" spans="1:19" x14ac:dyDescent="0.25">
      <c r="A1080" s="25"/>
      <c r="B1080" s="25">
        <v>10001783</v>
      </c>
      <c r="C1080" s="21" t="s">
        <v>40</v>
      </c>
      <c r="D1080" s="21" t="s">
        <v>41</v>
      </c>
      <c r="E1080" s="24" t="s">
        <v>639</v>
      </c>
      <c r="F1080" s="25" t="s">
        <v>704</v>
      </c>
      <c r="G1080" s="24" t="s">
        <v>44</v>
      </c>
      <c r="H1080" s="24" t="s">
        <v>44</v>
      </c>
      <c r="I1080" s="24" t="str">
        <f>C1080&amp;"/"&amp;D1080&amp;"/"&amp;F1080&amp;"/"&amp;H1080</f>
        <v>MINIKIDZZ/TOYS/HT9180/NA</v>
      </c>
      <c r="J1080" s="24">
        <v>9503</v>
      </c>
      <c r="K1080" s="24" t="s">
        <v>45</v>
      </c>
      <c r="L1080" s="24" t="s">
        <v>95</v>
      </c>
      <c r="M1080" s="24" t="s">
        <v>47</v>
      </c>
      <c r="N1080" s="75">
        <v>0.12</v>
      </c>
      <c r="O1080" s="24">
        <v>249</v>
      </c>
      <c r="P1080" s="24">
        <v>249</v>
      </c>
      <c r="Q1080" s="59">
        <v>124.5</v>
      </c>
      <c r="R1080" s="59">
        <v>124.5</v>
      </c>
      <c r="S1080" s="24">
        <v>1</v>
      </c>
    </row>
    <row r="1081" spans="1:19" x14ac:dyDescent="0.25">
      <c r="A1081" s="25" t="s">
        <v>698</v>
      </c>
      <c r="B1081" s="25">
        <v>10001784</v>
      </c>
      <c r="C1081" s="21" t="s">
        <v>40</v>
      </c>
      <c r="D1081" s="21" t="s">
        <v>41</v>
      </c>
      <c r="E1081" s="24" t="s">
        <v>639</v>
      </c>
      <c r="F1081" s="25" t="s">
        <v>705</v>
      </c>
      <c r="G1081" s="24" t="s">
        <v>44</v>
      </c>
      <c r="H1081" s="24" t="s">
        <v>44</v>
      </c>
      <c r="I1081" s="24" t="str">
        <f>C1081&amp;"/"&amp;D1081&amp;"/"&amp;F1081&amp;"/"&amp;H1081</f>
        <v>MINIKIDZZ/TOYS/ST9200/NA</v>
      </c>
      <c r="J1081" s="24">
        <v>9503</v>
      </c>
      <c r="K1081" s="24" t="s">
        <v>45</v>
      </c>
      <c r="L1081" s="24" t="s">
        <v>95</v>
      </c>
      <c r="M1081" s="24" t="s">
        <v>47</v>
      </c>
      <c r="N1081" s="75">
        <v>0.12</v>
      </c>
      <c r="O1081" s="24">
        <v>299</v>
      </c>
      <c r="P1081" s="24">
        <v>299</v>
      </c>
      <c r="Q1081" s="59">
        <v>149.5</v>
      </c>
      <c r="R1081" s="59">
        <v>149.5</v>
      </c>
      <c r="S1081" s="24">
        <v>1</v>
      </c>
    </row>
    <row r="1082" spans="1:19" x14ac:dyDescent="0.25">
      <c r="A1082" s="25"/>
      <c r="B1082" s="25">
        <v>10001785</v>
      </c>
      <c r="C1082" s="21" t="s">
        <v>40</v>
      </c>
      <c r="D1082" s="21" t="s">
        <v>41</v>
      </c>
      <c r="E1082" s="24" t="s">
        <v>639</v>
      </c>
      <c r="F1082" s="25" t="s">
        <v>706</v>
      </c>
      <c r="G1082" s="24" t="s">
        <v>44</v>
      </c>
      <c r="H1082" s="24" t="s">
        <v>44</v>
      </c>
      <c r="I1082" s="24" t="str">
        <f>C1082&amp;"/"&amp;D1082&amp;"/"&amp;F1082&amp;"/"&amp;H1082</f>
        <v>MINIKIDZZ/TOYS/PS9170/NA</v>
      </c>
      <c r="J1082" s="24">
        <v>9503</v>
      </c>
      <c r="K1082" s="24" t="s">
        <v>45</v>
      </c>
      <c r="L1082" s="24" t="s">
        <v>95</v>
      </c>
      <c r="M1082" s="24" t="s">
        <v>47</v>
      </c>
      <c r="N1082" s="75">
        <v>0.12</v>
      </c>
      <c r="O1082" s="24">
        <v>249</v>
      </c>
      <c r="P1082" s="24">
        <v>249</v>
      </c>
      <c r="Q1082" s="59">
        <v>124.5</v>
      </c>
      <c r="R1082" s="59">
        <v>124.5</v>
      </c>
      <c r="S1082" s="24">
        <v>1</v>
      </c>
    </row>
    <row r="1083" spans="1:19" x14ac:dyDescent="0.25">
      <c r="A1083" s="25" t="s">
        <v>259</v>
      </c>
      <c r="B1083" s="25">
        <v>10001786</v>
      </c>
      <c r="C1083" s="21" t="s">
        <v>40</v>
      </c>
      <c r="D1083" s="21" t="s">
        <v>41</v>
      </c>
      <c r="E1083" s="24" t="s">
        <v>639</v>
      </c>
      <c r="F1083" s="25" t="s">
        <v>707</v>
      </c>
      <c r="G1083" s="24" t="s">
        <v>44</v>
      </c>
      <c r="H1083" s="24" t="s">
        <v>44</v>
      </c>
      <c r="I1083" s="24" t="str">
        <f>C1083&amp;"/"&amp;D1083&amp;"/"&amp;F1083&amp;"/"&amp;H1083</f>
        <v>MINIKIDZZ/TOYS/HD9180/NA</v>
      </c>
      <c r="J1083" s="24">
        <v>9503</v>
      </c>
      <c r="K1083" s="24" t="s">
        <v>45</v>
      </c>
      <c r="L1083" s="24" t="s">
        <v>95</v>
      </c>
      <c r="M1083" s="24" t="s">
        <v>47</v>
      </c>
      <c r="N1083" s="75">
        <v>0.12</v>
      </c>
      <c r="O1083" s="24">
        <v>249</v>
      </c>
      <c r="P1083" s="24">
        <v>249</v>
      </c>
      <c r="Q1083" s="59">
        <v>124.5</v>
      </c>
      <c r="R1083" s="59">
        <v>124.5</v>
      </c>
      <c r="S1083" s="24">
        <v>1</v>
      </c>
    </row>
    <row r="1084" spans="1:19" x14ac:dyDescent="0.25">
      <c r="A1084" s="25"/>
      <c r="B1084" s="25">
        <v>10001787</v>
      </c>
      <c r="C1084" s="21" t="s">
        <v>40</v>
      </c>
      <c r="D1084" s="21" t="s">
        <v>41</v>
      </c>
      <c r="E1084" s="24" t="s">
        <v>639</v>
      </c>
      <c r="F1084" s="25" t="s">
        <v>708</v>
      </c>
      <c r="G1084" s="24" t="s">
        <v>44</v>
      </c>
      <c r="H1084" s="24" t="s">
        <v>44</v>
      </c>
      <c r="I1084" s="24" t="str">
        <f>C1084&amp;"/"&amp;D1084&amp;"/"&amp;F1084&amp;"/"&amp;H1084</f>
        <v>MINIKIDZZ/TOYS/AE9240/NA</v>
      </c>
      <c r="J1084" s="24">
        <v>9503</v>
      </c>
      <c r="K1084" s="24" t="s">
        <v>45</v>
      </c>
      <c r="L1084" s="24" t="s">
        <v>95</v>
      </c>
      <c r="M1084" s="24" t="s">
        <v>47</v>
      </c>
      <c r="N1084" s="75">
        <v>0.12</v>
      </c>
      <c r="O1084" s="24">
        <v>349</v>
      </c>
      <c r="P1084" s="24">
        <v>349</v>
      </c>
      <c r="Q1084" s="59">
        <v>174.5</v>
      </c>
      <c r="R1084" s="59">
        <v>174.5</v>
      </c>
      <c r="S1084" s="24">
        <v>1</v>
      </c>
    </row>
    <row r="1085" spans="1:19" x14ac:dyDescent="0.25">
      <c r="A1085" s="25"/>
      <c r="B1085" s="25">
        <v>10001788</v>
      </c>
      <c r="C1085" s="21" t="s">
        <v>40</v>
      </c>
      <c r="D1085" s="21" t="s">
        <v>41</v>
      </c>
      <c r="E1085" s="24" t="s">
        <v>639</v>
      </c>
      <c r="F1085" s="25" t="s">
        <v>709</v>
      </c>
      <c r="G1085" s="24" t="s">
        <v>44</v>
      </c>
      <c r="H1085" s="24" t="s">
        <v>44</v>
      </c>
      <c r="I1085" s="24" t="str">
        <f>C1085&amp;"/"&amp;D1085&amp;"/"&amp;F1085&amp;"/"&amp;H1085</f>
        <v>MINIKIDZZ/TOYS/AC9240/NA</v>
      </c>
      <c r="J1085" s="24">
        <v>9503</v>
      </c>
      <c r="K1085" s="24" t="s">
        <v>45</v>
      </c>
      <c r="L1085" s="24" t="s">
        <v>95</v>
      </c>
      <c r="M1085" s="24" t="s">
        <v>47</v>
      </c>
      <c r="N1085" s="75">
        <v>0.12</v>
      </c>
      <c r="O1085" s="24">
        <v>349</v>
      </c>
      <c r="P1085" s="24">
        <v>349</v>
      </c>
      <c r="Q1085" s="59">
        <v>174.5</v>
      </c>
      <c r="R1085" s="59">
        <v>174.5</v>
      </c>
      <c r="S1085" s="24">
        <v>1</v>
      </c>
    </row>
    <row r="1086" spans="1:19" x14ac:dyDescent="0.25">
      <c r="A1086" s="25"/>
      <c r="B1086" s="25">
        <v>10001789</v>
      </c>
      <c r="C1086" s="21" t="s">
        <v>40</v>
      </c>
      <c r="D1086" s="21" t="s">
        <v>41</v>
      </c>
      <c r="E1086" s="24" t="s">
        <v>639</v>
      </c>
      <c r="F1086" s="25" t="s">
        <v>710</v>
      </c>
      <c r="G1086" s="24" t="s">
        <v>44</v>
      </c>
      <c r="H1086" s="24" t="s">
        <v>44</v>
      </c>
      <c r="I1086" s="24" t="str">
        <f>C1086&amp;"/"&amp;D1086&amp;"/"&amp;F1086&amp;"/"&amp;H1086</f>
        <v>MINIKIDZZ/TOYS/NH8290/NA</v>
      </c>
      <c r="J1086" s="24">
        <v>9503</v>
      </c>
      <c r="K1086" s="24" t="s">
        <v>45</v>
      </c>
      <c r="L1086" s="24" t="s">
        <v>95</v>
      </c>
      <c r="M1086" s="24" t="s">
        <v>47</v>
      </c>
      <c r="N1086" s="75">
        <v>0.12</v>
      </c>
      <c r="O1086" s="24">
        <v>399</v>
      </c>
      <c r="P1086" s="24">
        <v>399</v>
      </c>
      <c r="Q1086" s="59">
        <v>199.5</v>
      </c>
      <c r="R1086" s="59">
        <v>199.5</v>
      </c>
      <c r="S1086" s="24">
        <v>1</v>
      </c>
    </row>
    <row r="1087" spans="1:19" x14ac:dyDescent="0.25">
      <c r="A1087" s="25"/>
      <c r="B1087" s="25">
        <v>10001790</v>
      </c>
      <c r="C1087" s="21" t="s">
        <v>40</v>
      </c>
      <c r="D1087" s="21" t="s">
        <v>41</v>
      </c>
      <c r="E1087" s="24" t="s">
        <v>639</v>
      </c>
      <c r="F1087" s="25" t="s">
        <v>711</v>
      </c>
      <c r="G1087" s="24" t="s">
        <v>44</v>
      </c>
      <c r="H1087" s="24" t="s">
        <v>44</v>
      </c>
      <c r="I1087" s="24" t="str">
        <f>C1087&amp;"/"&amp;D1087&amp;"/"&amp;F1087&amp;"/"&amp;H1087</f>
        <v>MINIKIDZZ/TOYS/AT9240/NA</v>
      </c>
      <c r="J1087" s="24">
        <v>9503</v>
      </c>
      <c r="K1087" s="24" t="s">
        <v>45</v>
      </c>
      <c r="L1087" s="24" t="s">
        <v>95</v>
      </c>
      <c r="M1087" s="24" t="s">
        <v>47</v>
      </c>
      <c r="N1087" s="75">
        <v>0.12</v>
      </c>
      <c r="O1087" s="24">
        <v>349</v>
      </c>
      <c r="P1087" s="24">
        <v>349</v>
      </c>
      <c r="Q1087" s="59">
        <v>174.5</v>
      </c>
      <c r="R1087" s="59">
        <v>174.5</v>
      </c>
      <c r="S1087" s="24">
        <v>1</v>
      </c>
    </row>
    <row r="1088" spans="1:19" x14ac:dyDescent="0.25">
      <c r="A1088" s="25"/>
      <c r="B1088" s="25">
        <v>10001791</v>
      </c>
      <c r="C1088" s="21" t="s">
        <v>40</v>
      </c>
      <c r="D1088" s="21" t="s">
        <v>41</v>
      </c>
      <c r="E1088" s="24" t="s">
        <v>639</v>
      </c>
      <c r="F1088" s="25" t="s">
        <v>712</v>
      </c>
      <c r="G1088" s="24" t="s">
        <v>44</v>
      </c>
      <c r="H1088" s="24" t="s">
        <v>44</v>
      </c>
      <c r="I1088" s="24" t="str">
        <f>C1088&amp;"/"&amp;D1088&amp;"/"&amp;F1088&amp;"/"&amp;H1088</f>
        <v>MINIKIDZZ/TOYS/DZS9580/NA</v>
      </c>
      <c r="J1088" s="24">
        <v>9503</v>
      </c>
      <c r="K1088" s="24" t="s">
        <v>45</v>
      </c>
      <c r="L1088" s="24" t="s">
        <v>95</v>
      </c>
      <c r="M1088" s="24" t="s">
        <v>47</v>
      </c>
      <c r="N1088" s="75">
        <v>0.12</v>
      </c>
      <c r="O1088" s="24">
        <v>1699</v>
      </c>
      <c r="P1088" s="24">
        <v>1699</v>
      </c>
      <c r="Q1088" s="59">
        <v>849.5</v>
      </c>
      <c r="R1088" s="59">
        <v>849.5</v>
      </c>
      <c r="S1088" s="24">
        <v>1</v>
      </c>
    </row>
    <row r="1089" spans="1:19" x14ac:dyDescent="0.25">
      <c r="A1089" s="25"/>
      <c r="B1089" s="25">
        <v>10001792</v>
      </c>
      <c r="C1089" s="21" t="s">
        <v>40</v>
      </c>
      <c r="D1089" s="21" t="s">
        <v>41</v>
      </c>
      <c r="E1089" s="24" t="s">
        <v>723</v>
      </c>
      <c r="F1089" s="25" t="s">
        <v>713</v>
      </c>
      <c r="G1089" s="24" t="s">
        <v>44</v>
      </c>
      <c r="H1089" s="24" t="s">
        <v>44</v>
      </c>
      <c r="I1089" s="24" t="str">
        <f>C1089&amp;"/"&amp;D1089&amp;"/"&amp;F1089&amp;"/"&amp;H1089</f>
        <v>MINIKIDZZ/TOYS/ETD9360/NA</v>
      </c>
      <c r="J1089" s="24">
        <v>9503</v>
      </c>
      <c r="K1089" s="24" t="s">
        <v>45</v>
      </c>
      <c r="L1089" s="24" t="s">
        <v>95</v>
      </c>
      <c r="M1089" s="24" t="s">
        <v>47</v>
      </c>
      <c r="N1089" s="75">
        <v>0.12</v>
      </c>
      <c r="O1089" s="24">
        <v>648</v>
      </c>
      <c r="P1089" s="24">
        <v>648</v>
      </c>
      <c r="Q1089" s="59">
        <v>324</v>
      </c>
      <c r="R1089" s="59">
        <v>324</v>
      </c>
      <c r="S1089" s="24">
        <v>1</v>
      </c>
    </row>
    <row r="1090" spans="1:19" x14ac:dyDescent="0.25">
      <c r="A1090" s="25"/>
      <c r="B1090" s="25">
        <v>10001793</v>
      </c>
      <c r="C1090" s="21" t="s">
        <v>40</v>
      </c>
      <c r="D1090" s="21" t="s">
        <v>41</v>
      </c>
      <c r="E1090" s="24" t="s">
        <v>724</v>
      </c>
      <c r="F1090" s="25" t="s">
        <v>714</v>
      </c>
      <c r="G1090" s="24" t="s">
        <v>44</v>
      </c>
      <c r="H1090" s="24" t="s">
        <v>44</v>
      </c>
      <c r="I1090" s="24" t="str">
        <f>C1090&amp;"/"&amp;D1090&amp;"/"&amp;F1090&amp;"/"&amp;H1090</f>
        <v>MINIKIDZZ/TOYS/EEA9330/NA</v>
      </c>
      <c r="J1090" s="24">
        <v>9503</v>
      </c>
      <c r="K1090" s="24" t="s">
        <v>45</v>
      </c>
      <c r="L1090" s="24" t="s">
        <v>95</v>
      </c>
      <c r="M1090" s="24" t="s">
        <v>47</v>
      </c>
      <c r="N1090" s="75">
        <v>0.12</v>
      </c>
      <c r="O1090" s="24">
        <v>594</v>
      </c>
      <c r="P1090" s="24">
        <v>594</v>
      </c>
      <c r="Q1090" s="59">
        <v>297</v>
      </c>
      <c r="R1090" s="59">
        <v>297</v>
      </c>
      <c r="S1090" s="24">
        <v>1</v>
      </c>
    </row>
    <row r="1091" spans="1:19" x14ac:dyDescent="0.25">
      <c r="A1091" s="25"/>
      <c r="B1091" s="25">
        <v>10001794</v>
      </c>
      <c r="C1091" s="21" t="s">
        <v>40</v>
      </c>
      <c r="D1091" s="21" t="s">
        <v>41</v>
      </c>
      <c r="E1091" s="24" t="s">
        <v>725</v>
      </c>
      <c r="F1091" s="25" t="s">
        <v>715</v>
      </c>
      <c r="G1091" s="24" t="s">
        <v>44</v>
      </c>
      <c r="H1091" s="24" t="s">
        <v>44</v>
      </c>
      <c r="I1091" s="24" t="str">
        <f>C1091&amp;"/"&amp;D1091&amp;"/"&amp;F1091&amp;"/"&amp;H1091</f>
        <v>MINIKIDZZ/TOYS/EZE8290/NA</v>
      </c>
      <c r="J1091" s="24">
        <v>9503</v>
      </c>
      <c r="K1091" s="24" t="s">
        <v>45</v>
      </c>
      <c r="L1091" s="24" t="s">
        <v>95</v>
      </c>
      <c r="M1091" s="24" t="s">
        <v>47</v>
      </c>
      <c r="N1091" s="75">
        <v>0.12</v>
      </c>
      <c r="O1091" s="24">
        <v>489</v>
      </c>
      <c r="P1091" s="24">
        <v>489</v>
      </c>
      <c r="Q1091" s="59">
        <v>244.5</v>
      </c>
      <c r="R1091" s="59">
        <v>244.5</v>
      </c>
      <c r="S1091" s="24">
        <v>1</v>
      </c>
    </row>
    <row r="1092" spans="1:19" x14ac:dyDescent="0.25">
      <c r="A1092" s="25"/>
      <c r="B1092" s="23">
        <v>6941057465562</v>
      </c>
      <c r="C1092" s="21" t="s">
        <v>40</v>
      </c>
      <c r="D1092" s="21" t="s">
        <v>41</v>
      </c>
      <c r="E1092" s="24" t="s">
        <v>726</v>
      </c>
      <c r="F1092" s="25" t="s">
        <v>716</v>
      </c>
      <c r="G1092" s="24" t="s">
        <v>44</v>
      </c>
      <c r="H1092" s="24" t="s">
        <v>44</v>
      </c>
      <c r="I1092" s="24" t="str">
        <f>C1092&amp;"/"&amp;D1092&amp;"/"&amp;F1092&amp;"/"&amp;H1092</f>
        <v>MINIKIDZZ/TOYS/ESC9450/NA</v>
      </c>
      <c r="J1092" s="24">
        <v>9503</v>
      </c>
      <c r="K1092" s="24" t="s">
        <v>45</v>
      </c>
      <c r="L1092" s="24" t="s">
        <v>95</v>
      </c>
      <c r="M1092" s="24" t="s">
        <v>47</v>
      </c>
      <c r="N1092" s="75">
        <v>0.12</v>
      </c>
      <c r="O1092" s="24">
        <v>699</v>
      </c>
      <c r="P1092" s="24">
        <v>699</v>
      </c>
      <c r="Q1092" s="59">
        <v>349.5</v>
      </c>
      <c r="R1092" s="59">
        <v>349.5</v>
      </c>
      <c r="S1092" s="24">
        <v>1</v>
      </c>
    </row>
    <row r="1093" spans="1:19" x14ac:dyDescent="0.25">
      <c r="A1093" s="25"/>
      <c r="B1093" s="23">
        <v>6941057446707</v>
      </c>
      <c r="C1093" s="21" t="s">
        <v>40</v>
      </c>
      <c r="D1093" s="21" t="s">
        <v>41</v>
      </c>
      <c r="E1093" s="24" t="s">
        <v>727</v>
      </c>
      <c r="F1093" s="25" t="s">
        <v>717</v>
      </c>
      <c r="G1093" s="24" t="s">
        <v>44</v>
      </c>
      <c r="H1093" s="24" t="s">
        <v>44</v>
      </c>
      <c r="I1093" s="24" t="str">
        <f>C1093&amp;"/"&amp;D1093&amp;"/"&amp;F1093&amp;"/"&amp;H1093</f>
        <v>MINIKIDZZ/TOYS/DET9550/NA</v>
      </c>
      <c r="J1093" s="24">
        <v>9503</v>
      </c>
      <c r="K1093" s="24" t="s">
        <v>45</v>
      </c>
      <c r="L1093" s="24" t="s">
        <v>95</v>
      </c>
      <c r="M1093" s="24" t="s">
        <v>47</v>
      </c>
      <c r="N1093" s="75">
        <v>0.12</v>
      </c>
      <c r="O1093" s="24">
        <v>899</v>
      </c>
      <c r="P1093" s="24">
        <v>899</v>
      </c>
      <c r="Q1093" s="59">
        <v>449.5</v>
      </c>
      <c r="R1093" s="59">
        <v>449.5</v>
      </c>
      <c r="S1093" s="24">
        <v>1</v>
      </c>
    </row>
    <row r="1094" spans="1:19" x14ac:dyDescent="0.25">
      <c r="A1094" s="25"/>
      <c r="B1094" s="23">
        <v>6941057402383</v>
      </c>
      <c r="C1094" s="21" t="s">
        <v>40</v>
      </c>
      <c r="D1094" s="21" t="s">
        <v>41</v>
      </c>
      <c r="E1094" s="24" t="s">
        <v>728</v>
      </c>
      <c r="F1094" s="25" t="s">
        <v>718</v>
      </c>
      <c r="G1094" s="24" t="s">
        <v>44</v>
      </c>
      <c r="H1094" s="24" t="s">
        <v>44</v>
      </c>
      <c r="I1094" s="24" t="str">
        <f>C1094&amp;"/"&amp;D1094&amp;"/"&amp;F1094&amp;"/"&amp;H1094</f>
        <v>MINIKIDZZ/TOYS/SA9200/NA</v>
      </c>
      <c r="J1094" s="24">
        <v>9503</v>
      </c>
      <c r="K1094" s="24" t="s">
        <v>45</v>
      </c>
      <c r="L1094" s="24" t="s">
        <v>95</v>
      </c>
      <c r="M1094" s="24" t="s">
        <v>47</v>
      </c>
      <c r="N1094" s="75">
        <v>0.12</v>
      </c>
      <c r="O1094" s="24">
        <v>349</v>
      </c>
      <c r="P1094" s="24">
        <v>349</v>
      </c>
      <c r="Q1094" s="59">
        <v>174.5</v>
      </c>
      <c r="R1094" s="59">
        <v>174.5</v>
      </c>
      <c r="S1094" s="24">
        <v>1</v>
      </c>
    </row>
    <row r="1095" spans="1:19" x14ac:dyDescent="0.25">
      <c r="A1095" s="25"/>
      <c r="B1095" s="23">
        <v>6941057459240</v>
      </c>
      <c r="C1095" s="21" t="s">
        <v>40</v>
      </c>
      <c r="D1095" s="21" t="s">
        <v>41</v>
      </c>
      <c r="E1095" s="24" t="s">
        <v>728</v>
      </c>
      <c r="F1095" s="25" t="s">
        <v>719</v>
      </c>
      <c r="G1095" s="24" t="s">
        <v>44</v>
      </c>
      <c r="H1095" s="24" t="s">
        <v>44</v>
      </c>
      <c r="I1095" s="24" t="str">
        <f>C1095&amp;"/"&amp;D1095&amp;"/"&amp;F1095&amp;"/"&amp;H1095</f>
        <v>MINIKIDZZ/TOYS/ETC9350/NA</v>
      </c>
      <c r="J1095" s="24">
        <v>9503</v>
      </c>
      <c r="K1095" s="24" t="s">
        <v>45</v>
      </c>
      <c r="L1095" s="24" t="s">
        <v>95</v>
      </c>
      <c r="M1095" s="24" t="s">
        <v>47</v>
      </c>
      <c r="N1095" s="75">
        <v>0.12</v>
      </c>
      <c r="O1095" s="24">
        <v>549</v>
      </c>
      <c r="P1095" s="24">
        <v>549</v>
      </c>
      <c r="Q1095" s="59">
        <v>274.5</v>
      </c>
      <c r="R1095" s="59">
        <v>274.5</v>
      </c>
      <c r="S1095" s="24">
        <v>1</v>
      </c>
    </row>
    <row r="1096" spans="1:19" x14ac:dyDescent="0.25">
      <c r="A1096" s="25"/>
      <c r="B1096" s="23">
        <v>6941057413129</v>
      </c>
      <c r="C1096" s="21" t="s">
        <v>40</v>
      </c>
      <c r="D1096" s="21" t="s">
        <v>41</v>
      </c>
      <c r="E1096" s="24" t="s">
        <v>728</v>
      </c>
      <c r="F1096" s="25" t="s">
        <v>720</v>
      </c>
      <c r="G1096" s="24" t="s">
        <v>44</v>
      </c>
      <c r="H1096" s="24" t="s">
        <v>44</v>
      </c>
      <c r="I1096" s="24" t="str">
        <f>C1096&amp;"/"&amp;D1096&amp;"/"&amp;F1096&amp;"/"&amp;H1096</f>
        <v>MINIKIDZZ/TOYS/DZS9540/NA</v>
      </c>
      <c r="J1096" s="24">
        <v>9503</v>
      </c>
      <c r="K1096" s="24" t="s">
        <v>45</v>
      </c>
      <c r="L1096" s="24" t="s">
        <v>95</v>
      </c>
      <c r="M1096" s="24" t="s">
        <v>47</v>
      </c>
      <c r="N1096" s="75">
        <v>0.12</v>
      </c>
      <c r="O1096" s="24">
        <v>849</v>
      </c>
      <c r="P1096" s="24">
        <v>849</v>
      </c>
      <c r="Q1096" s="59">
        <v>424.5</v>
      </c>
      <c r="R1096" s="59">
        <v>424.5</v>
      </c>
      <c r="S1096" s="24">
        <v>1</v>
      </c>
    </row>
    <row r="1097" spans="1:19" x14ac:dyDescent="0.25">
      <c r="A1097" s="25"/>
      <c r="B1097" s="23">
        <v>6941057451008</v>
      </c>
      <c r="C1097" s="21" t="s">
        <v>40</v>
      </c>
      <c r="D1097" s="21" t="s">
        <v>41</v>
      </c>
      <c r="E1097" s="24" t="s">
        <v>728</v>
      </c>
      <c r="F1097" s="25" t="s">
        <v>717</v>
      </c>
      <c r="G1097" s="24" t="s">
        <v>44</v>
      </c>
      <c r="H1097" s="24" t="s">
        <v>44</v>
      </c>
      <c r="I1097" s="24" t="str">
        <f>C1097&amp;"/"&amp;D1097&amp;"/"&amp;F1097&amp;"/"&amp;H1097</f>
        <v>MINIKIDZZ/TOYS/DET9550/NA</v>
      </c>
      <c r="J1097" s="24">
        <v>9503</v>
      </c>
      <c r="K1097" s="24" t="s">
        <v>45</v>
      </c>
      <c r="L1097" s="24" t="s">
        <v>95</v>
      </c>
      <c r="M1097" s="24" t="s">
        <v>47</v>
      </c>
      <c r="N1097" s="75">
        <v>0.12</v>
      </c>
      <c r="O1097" s="24">
        <v>899</v>
      </c>
      <c r="P1097" s="24">
        <v>899</v>
      </c>
      <c r="Q1097" s="59">
        <v>449.5</v>
      </c>
      <c r="R1097" s="59">
        <v>449.5</v>
      </c>
      <c r="S1097" s="24">
        <v>1</v>
      </c>
    </row>
    <row r="1098" spans="1:19" x14ac:dyDescent="0.25">
      <c r="A1098" s="25"/>
      <c r="B1098" s="25">
        <v>10001795</v>
      </c>
      <c r="C1098" s="21" t="s">
        <v>40</v>
      </c>
      <c r="D1098" s="21" t="s">
        <v>41</v>
      </c>
      <c r="E1098" s="24" t="s">
        <v>729</v>
      </c>
      <c r="F1098" s="25" t="s">
        <v>721</v>
      </c>
      <c r="G1098" s="24" t="s">
        <v>44</v>
      </c>
      <c r="H1098" s="24" t="s">
        <v>44</v>
      </c>
      <c r="I1098" s="24" t="str">
        <f>C1098&amp;"/"&amp;D1098&amp;"/"&amp;F1098&amp;"/"&amp;H1098</f>
        <v>MINIKIDZZ/TOYS/ECZ8390/NA</v>
      </c>
      <c r="J1098" s="24">
        <v>9503</v>
      </c>
      <c r="K1098" s="24" t="s">
        <v>45</v>
      </c>
      <c r="L1098" s="24" t="s">
        <v>95</v>
      </c>
      <c r="M1098" s="24" t="s">
        <v>47</v>
      </c>
      <c r="N1098" s="75">
        <v>0.12</v>
      </c>
      <c r="O1098" s="24">
        <v>599</v>
      </c>
      <c r="P1098" s="24">
        <v>599</v>
      </c>
      <c r="Q1098" s="59">
        <v>299.5</v>
      </c>
      <c r="R1098" s="59">
        <v>299.5</v>
      </c>
      <c r="S1098" s="24">
        <v>1</v>
      </c>
    </row>
    <row r="1099" spans="1:19" x14ac:dyDescent="0.25">
      <c r="A1099" s="25"/>
      <c r="B1099" s="25">
        <v>10001796</v>
      </c>
      <c r="C1099" s="24" t="s">
        <v>640</v>
      </c>
      <c r="D1099" s="24" t="s">
        <v>71</v>
      </c>
      <c r="E1099" s="24" t="s">
        <v>133</v>
      </c>
      <c r="F1099" s="25" t="s">
        <v>730</v>
      </c>
      <c r="G1099" s="24" t="s">
        <v>44</v>
      </c>
      <c r="H1099" s="24" t="s">
        <v>44</v>
      </c>
      <c r="I1099" s="24" t="str">
        <f>C1099&amp;"/"&amp;D1099&amp;"/"&amp;F1099&amp;"/"&amp;H1099</f>
        <v>ROYALS/ACCESSORIES/DPT9736/NA</v>
      </c>
      <c r="J1099" s="24">
        <v>33030010</v>
      </c>
      <c r="K1099" s="24" t="s">
        <v>45</v>
      </c>
      <c r="L1099" s="24" t="s">
        <v>95</v>
      </c>
      <c r="M1099" s="24" t="s">
        <v>47</v>
      </c>
      <c r="N1099" s="75">
        <v>0.18</v>
      </c>
      <c r="O1099" s="24">
        <v>920</v>
      </c>
      <c r="P1099" s="24">
        <v>920</v>
      </c>
      <c r="Q1099" s="59">
        <v>460</v>
      </c>
      <c r="R1099" s="59">
        <v>460</v>
      </c>
      <c r="S1099" s="24">
        <v>1</v>
      </c>
    </row>
    <row r="1100" spans="1:19" x14ac:dyDescent="0.25">
      <c r="A1100" s="25"/>
      <c r="B1100" s="25">
        <v>10001797</v>
      </c>
      <c r="C1100" s="24" t="s">
        <v>640</v>
      </c>
      <c r="D1100" s="24" t="s">
        <v>71</v>
      </c>
      <c r="E1100" s="24" t="s">
        <v>133</v>
      </c>
      <c r="F1100" s="25" t="s">
        <v>730</v>
      </c>
      <c r="G1100" s="24" t="s">
        <v>44</v>
      </c>
      <c r="H1100" s="24" t="s">
        <v>44</v>
      </c>
      <c r="I1100" s="24" t="str">
        <f>C1100&amp;"/"&amp;D1100&amp;"/"&amp;F1100&amp;"/"&amp;H1100</f>
        <v>ROYALS/ACCESSORIES/DPT9736/NA</v>
      </c>
      <c r="J1100" s="24">
        <v>33030010</v>
      </c>
      <c r="K1100" s="24" t="s">
        <v>45</v>
      </c>
      <c r="L1100" s="24" t="s">
        <v>95</v>
      </c>
      <c r="M1100" s="24" t="s">
        <v>47</v>
      </c>
      <c r="N1100" s="75">
        <v>0.18</v>
      </c>
      <c r="O1100" s="24">
        <v>920</v>
      </c>
      <c r="P1100" s="24">
        <v>920</v>
      </c>
      <c r="Q1100" s="59">
        <v>460</v>
      </c>
      <c r="R1100" s="59">
        <v>460</v>
      </c>
      <c r="S1100" s="24">
        <v>1</v>
      </c>
    </row>
    <row r="1101" spans="1:19" x14ac:dyDescent="0.25">
      <c r="A1101" s="25"/>
      <c r="B1101" s="25">
        <v>10001798</v>
      </c>
      <c r="C1101" s="24" t="s">
        <v>640</v>
      </c>
      <c r="D1101" s="24" t="s">
        <v>71</v>
      </c>
      <c r="E1101" s="24" t="s">
        <v>133</v>
      </c>
      <c r="F1101" s="25" t="s">
        <v>731</v>
      </c>
      <c r="G1101" s="24" t="s">
        <v>44</v>
      </c>
      <c r="H1101" s="24" t="s">
        <v>44</v>
      </c>
      <c r="I1101" s="24" t="str">
        <f>C1101&amp;"/"&amp;D1101&amp;"/"&amp;F1101&amp;"/"&amp;H1101</f>
        <v>ROYALS/ACCESSORIES/ESA9520/NA</v>
      </c>
      <c r="J1101" s="24">
        <v>33030010</v>
      </c>
      <c r="K1101" s="24" t="s">
        <v>45</v>
      </c>
      <c r="L1101" s="24" t="s">
        <v>95</v>
      </c>
      <c r="M1101" s="24" t="s">
        <v>47</v>
      </c>
      <c r="N1101" s="75">
        <v>0.18</v>
      </c>
      <c r="O1101" s="24">
        <v>649</v>
      </c>
      <c r="P1101" s="24">
        <v>649</v>
      </c>
      <c r="Q1101" s="59">
        <v>324.5</v>
      </c>
      <c r="R1101" s="59">
        <v>324.5</v>
      </c>
      <c r="S1101" s="24">
        <v>1</v>
      </c>
    </row>
    <row r="1102" spans="1:19" x14ac:dyDescent="0.25">
      <c r="A1102" s="25"/>
      <c r="B1102" s="25">
        <v>10001799</v>
      </c>
      <c r="C1102" s="24" t="s">
        <v>640</v>
      </c>
      <c r="D1102" s="24" t="s">
        <v>71</v>
      </c>
      <c r="E1102" s="24" t="s">
        <v>133</v>
      </c>
      <c r="F1102" s="25" t="s">
        <v>732</v>
      </c>
      <c r="G1102" s="24" t="s">
        <v>44</v>
      </c>
      <c r="H1102" s="24" t="s">
        <v>44</v>
      </c>
      <c r="I1102" s="24" t="str">
        <f>C1102&amp;"/"&amp;D1102&amp;"/"&amp;F1102&amp;"/"&amp;H1102</f>
        <v>ROYALS/ACCESSORIES/EAZ9480/NA</v>
      </c>
      <c r="J1102" s="24">
        <v>33030010</v>
      </c>
      <c r="K1102" s="24" t="s">
        <v>45</v>
      </c>
      <c r="L1102" s="24" t="s">
        <v>95</v>
      </c>
      <c r="M1102" s="24" t="s">
        <v>47</v>
      </c>
      <c r="N1102" s="75">
        <v>0.18</v>
      </c>
      <c r="O1102" s="24">
        <v>599</v>
      </c>
      <c r="P1102" s="24">
        <v>599</v>
      </c>
      <c r="Q1102" s="59">
        <v>299.5</v>
      </c>
      <c r="R1102" s="59">
        <v>299.5</v>
      </c>
      <c r="S1102" s="24">
        <v>2</v>
      </c>
    </row>
    <row r="1103" spans="1:19" x14ac:dyDescent="0.25">
      <c r="A1103" s="25"/>
      <c r="B1103" s="25">
        <v>10001800</v>
      </c>
      <c r="C1103" s="24" t="s">
        <v>640</v>
      </c>
      <c r="D1103" s="24" t="s">
        <v>71</v>
      </c>
      <c r="E1103" s="24" t="s">
        <v>133</v>
      </c>
      <c r="F1103" s="25" t="s">
        <v>733</v>
      </c>
      <c r="G1103" s="24" t="s">
        <v>44</v>
      </c>
      <c r="H1103" s="24" t="s">
        <v>44</v>
      </c>
      <c r="I1103" s="24" t="str">
        <f>C1103&amp;"/"&amp;D1103&amp;"/"&amp;F1103&amp;"/"&amp;H1103</f>
        <v>ROYALS/ACCESSORIES/DTT9680/NA</v>
      </c>
      <c r="J1103" s="24">
        <v>33030010</v>
      </c>
      <c r="K1103" s="24" t="s">
        <v>45</v>
      </c>
      <c r="L1103" s="24" t="s">
        <v>95</v>
      </c>
      <c r="M1103" s="24" t="s">
        <v>47</v>
      </c>
      <c r="N1103" s="75">
        <v>0.18</v>
      </c>
      <c r="O1103" s="24">
        <v>849</v>
      </c>
      <c r="P1103" s="24">
        <v>849</v>
      </c>
      <c r="Q1103" s="59">
        <v>424.5</v>
      </c>
      <c r="R1103" s="59">
        <v>424.5</v>
      </c>
      <c r="S1103" s="24">
        <v>1</v>
      </c>
    </row>
    <row r="1104" spans="1:19" x14ac:dyDescent="0.25">
      <c r="A1104" s="25"/>
      <c r="B1104" s="25">
        <v>10001801</v>
      </c>
      <c r="C1104" s="24" t="s">
        <v>640</v>
      </c>
      <c r="D1104" s="24" t="s">
        <v>71</v>
      </c>
      <c r="E1104" s="24" t="s">
        <v>133</v>
      </c>
      <c r="F1104" s="25" t="s">
        <v>734</v>
      </c>
      <c r="G1104" s="24" t="s">
        <v>44</v>
      </c>
      <c r="H1104" s="24" t="s">
        <v>44</v>
      </c>
      <c r="I1104" s="24" t="str">
        <f>C1104&amp;"/"&amp;D1104&amp;"/"&amp;F1104&amp;"/"&amp;H1104</f>
        <v>ROYALS/ACCESSORIES/ESN9520/NA</v>
      </c>
      <c r="J1104" s="24">
        <v>33030010</v>
      </c>
      <c r="K1104" s="24" t="s">
        <v>45</v>
      </c>
      <c r="L1104" s="24" t="s">
        <v>95</v>
      </c>
      <c r="M1104" s="24" t="s">
        <v>47</v>
      </c>
      <c r="N1104" s="75">
        <v>0.18</v>
      </c>
      <c r="O1104" s="24">
        <v>650</v>
      </c>
      <c r="P1104" s="24">
        <v>650</v>
      </c>
      <c r="Q1104" s="59">
        <v>325</v>
      </c>
      <c r="R1104" s="59">
        <v>325</v>
      </c>
      <c r="S1104" s="24">
        <v>1</v>
      </c>
    </row>
    <row r="1105" spans="1:19" x14ac:dyDescent="0.25">
      <c r="A1105" s="25"/>
      <c r="B1105" s="25">
        <v>10001802</v>
      </c>
      <c r="C1105" s="24" t="s">
        <v>40</v>
      </c>
      <c r="D1105" s="24" t="s">
        <v>71</v>
      </c>
      <c r="E1105" s="25" t="s">
        <v>735</v>
      </c>
      <c r="F1105" s="25" t="s">
        <v>735</v>
      </c>
      <c r="G1105" s="24" t="s">
        <v>44</v>
      </c>
      <c r="H1105" s="24" t="s">
        <v>44</v>
      </c>
      <c r="I1105" s="24" t="str">
        <f>C1105&amp;"/"&amp;D1105&amp;"/"&amp;F1105&amp;"/"&amp;H1105</f>
        <v>MINIKIDZZ/ACCESSORIES/BAG -799/NA</v>
      </c>
      <c r="J1105" s="24">
        <v>9503</v>
      </c>
      <c r="K1105" s="24" t="s">
        <v>45</v>
      </c>
      <c r="L1105" s="24" t="s">
        <v>95</v>
      </c>
      <c r="M1105" s="24" t="s">
        <v>47</v>
      </c>
      <c r="N1105" s="75">
        <v>0.18</v>
      </c>
      <c r="O1105" s="24">
        <v>799</v>
      </c>
      <c r="P1105" s="24">
        <v>799</v>
      </c>
      <c r="Q1105" s="59">
        <f>O1105/2</f>
        <v>399.5</v>
      </c>
      <c r="R1105" s="59">
        <f>P1105/2</f>
        <v>399.5</v>
      </c>
      <c r="S1105" s="24">
        <v>3</v>
      </c>
    </row>
    <row r="1106" spans="1:19" x14ac:dyDescent="0.25">
      <c r="A1106" s="25"/>
      <c r="B1106" s="25">
        <v>10001803</v>
      </c>
      <c r="C1106" s="24" t="s">
        <v>40</v>
      </c>
      <c r="D1106" s="24" t="s">
        <v>71</v>
      </c>
      <c r="E1106" s="25" t="s">
        <v>736</v>
      </c>
      <c r="F1106" s="25" t="s">
        <v>736</v>
      </c>
      <c r="G1106" s="24" t="s">
        <v>44</v>
      </c>
      <c r="H1106" s="24" t="s">
        <v>44</v>
      </c>
      <c r="I1106" s="24" t="str">
        <f>C1106&amp;"/"&amp;D1106&amp;"/"&amp;F1106&amp;"/"&amp;H1106</f>
        <v>MINIKIDZZ/ACCESSORIES/BAG -999/NA</v>
      </c>
      <c r="J1106" s="24">
        <v>9503</v>
      </c>
      <c r="K1106" s="24" t="s">
        <v>45</v>
      </c>
      <c r="L1106" s="24" t="s">
        <v>95</v>
      </c>
      <c r="M1106" s="24" t="s">
        <v>47</v>
      </c>
      <c r="N1106" s="75">
        <v>0.18</v>
      </c>
      <c r="O1106" s="24">
        <v>999</v>
      </c>
      <c r="P1106" s="24">
        <v>999</v>
      </c>
      <c r="Q1106" s="59">
        <f t="shared" ref="Q1106:Q1139" si="70">O1106/2</f>
        <v>499.5</v>
      </c>
      <c r="R1106" s="59">
        <f t="shared" ref="R1106:R1139" si="71">P1106/2</f>
        <v>499.5</v>
      </c>
      <c r="S1106" s="24">
        <v>7</v>
      </c>
    </row>
    <row r="1107" spans="1:19" x14ac:dyDescent="0.25">
      <c r="A1107" s="25"/>
      <c r="B1107" s="25">
        <v>10001804</v>
      </c>
      <c r="C1107" s="24" t="s">
        <v>40</v>
      </c>
      <c r="D1107" s="24" t="s">
        <v>41</v>
      </c>
      <c r="E1107" s="24" t="s">
        <v>763</v>
      </c>
      <c r="F1107" s="25" t="s">
        <v>651</v>
      </c>
      <c r="G1107" s="24" t="s">
        <v>44</v>
      </c>
      <c r="H1107" s="24" t="s">
        <v>44</v>
      </c>
      <c r="I1107" s="24" t="str">
        <f>C1107&amp;"/"&amp;D1107&amp;"/"&amp;F1107&amp;"/"&amp;H1107</f>
        <v>MINIKIDZZ/TOYS/DTP 9680/NA</v>
      </c>
      <c r="J1107" s="24">
        <v>9503</v>
      </c>
      <c r="K1107" s="24" t="s">
        <v>45</v>
      </c>
      <c r="L1107" s="24" t="s">
        <v>95</v>
      </c>
      <c r="M1107" s="24" t="s">
        <v>47</v>
      </c>
      <c r="N1107" s="75">
        <v>0.12</v>
      </c>
      <c r="O1107" s="24">
        <v>999</v>
      </c>
      <c r="P1107" s="24">
        <v>999</v>
      </c>
      <c r="Q1107" s="59">
        <f t="shared" si="70"/>
        <v>499.5</v>
      </c>
      <c r="R1107" s="59">
        <f t="shared" si="71"/>
        <v>499.5</v>
      </c>
      <c r="S1107" s="24">
        <v>1</v>
      </c>
    </row>
    <row r="1108" spans="1:19" x14ac:dyDescent="0.25">
      <c r="A1108" s="25"/>
      <c r="B1108" s="25">
        <v>10001805</v>
      </c>
      <c r="C1108" s="24" t="s">
        <v>40</v>
      </c>
      <c r="D1108" s="24" t="s">
        <v>41</v>
      </c>
      <c r="E1108" s="24" t="s">
        <v>639</v>
      </c>
      <c r="F1108" s="25" t="s">
        <v>737</v>
      </c>
      <c r="G1108" s="24" t="s">
        <v>44</v>
      </c>
      <c r="H1108" s="24" t="s">
        <v>44</v>
      </c>
      <c r="I1108" s="24" t="str">
        <f>C1108&amp;"/"&amp;D1108&amp;"/"&amp;F1108&amp;"/"&amp;H1108</f>
        <v>MINIKIDZZ/TOYS/SA 9240/NA</v>
      </c>
      <c r="J1108" s="24">
        <v>9503</v>
      </c>
      <c r="K1108" s="24" t="s">
        <v>45</v>
      </c>
      <c r="L1108" s="24" t="s">
        <v>95</v>
      </c>
      <c r="M1108" s="24" t="s">
        <v>47</v>
      </c>
      <c r="N1108" s="75">
        <v>0.12</v>
      </c>
      <c r="O1108" s="24">
        <v>349</v>
      </c>
      <c r="P1108" s="24">
        <v>349</v>
      </c>
      <c r="Q1108" s="59">
        <f t="shared" si="70"/>
        <v>174.5</v>
      </c>
      <c r="R1108" s="59">
        <f t="shared" si="71"/>
        <v>174.5</v>
      </c>
      <c r="S1108" s="24">
        <v>2</v>
      </c>
    </row>
    <row r="1109" spans="1:19" x14ac:dyDescent="0.25">
      <c r="A1109" s="25"/>
      <c r="B1109" s="25">
        <v>10001806</v>
      </c>
      <c r="C1109" s="24" t="s">
        <v>40</v>
      </c>
      <c r="D1109" s="24" t="s">
        <v>41</v>
      </c>
      <c r="E1109" s="24" t="s">
        <v>639</v>
      </c>
      <c r="F1109" s="25" t="s">
        <v>738</v>
      </c>
      <c r="G1109" s="24" t="s">
        <v>44</v>
      </c>
      <c r="H1109" s="24" t="s">
        <v>44</v>
      </c>
      <c r="I1109" s="24" t="str">
        <f>C1109&amp;"/"&amp;D1109&amp;"/"&amp;F1109&amp;"/"&amp;H1109</f>
        <v>MINIKIDZZ/TOYS/HT 9180/NA</v>
      </c>
      <c r="J1109" s="24">
        <v>9503</v>
      </c>
      <c r="K1109" s="24" t="s">
        <v>45</v>
      </c>
      <c r="L1109" s="24" t="s">
        <v>95</v>
      </c>
      <c r="M1109" s="24" t="s">
        <v>47</v>
      </c>
      <c r="N1109" s="75">
        <v>0.12</v>
      </c>
      <c r="O1109" s="24">
        <v>249</v>
      </c>
      <c r="P1109" s="24">
        <v>249</v>
      </c>
      <c r="Q1109" s="59">
        <f t="shared" si="70"/>
        <v>124.5</v>
      </c>
      <c r="R1109" s="59">
        <f t="shared" si="71"/>
        <v>124.5</v>
      </c>
      <c r="S1109" s="24">
        <v>1</v>
      </c>
    </row>
    <row r="1110" spans="1:19" x14ac:dyDescent="0.25">
      <c r="A1110" s="25"/>
      <c r="B1110" s="25">
        <v>10001807</v>
      </c>
      <c r="C1110" s="24" t="s">
        <v>40</v>
      </c>
      <c r="D1110" s="24" t="s">
        <v>41</v>
      </c>
      <c r="E1110" s="24" t="s">
        <v>639</v>
      </c>
      <c r="F1110" s="25" t="s">
        <v>739</v>
      </c>
      <c r="G1110" s="24" t="s">
        <v>44</v>
      </c>
      <c r="H1110" s="24" t="s">
        <v>44</v>
      </c>
      <c r="I1110" s="24" t="str">
        <f>C1110&amp;"/"&amp;D1110&amp;"/"&amp;F1110&amp;"/"&amp;H1110</f>
        <v>MINIKIDZZ/TOYS/ST 9200/NA</v>
      </c>
      <c r="J1110" s="24">
        <v>9503</v>
      </c>
      <c r="K1110" s="24" t="s">
        <v>45</v>
      </c>
      <c r="L1110" s="24" t="s">
        <v>95</v>
      </c>
      <c r="M1110" s="24" t="s">
        <v>47</v>
      </c>
      <c r="N1110" s="75">
        <v>0.12</v>
      </c>
      <c r="O1110" s="24">
        <v>299</v>
      </c>
      <c r="P1110" s="24">
        <v>299</v>
      </c>
      <c r="Q1110" s="59">
        <f t="shared" si="70"/>
        <v>149.5</v>
      </c>
      <c r="R1110" s="59">
        <f t="shared" si="71"/>
        <v>149.5</v>
      </c>
      <c r="S1110" s="24">
        <v>1</v>
      </c>
    </row>
    <row r="1111" spans="1:19" x14ac:dyDescent="0.25">
      <c r="A1111" s="25"/>
      <c r="B1111" s="25">
        <v>10001808</v>
      </c>
      <c r="C1111" s="24" t="s">
        <v>40</v>
      </c>
      <c r="D1111" s="24" t="s">
        <v>41</v>
      </c>
      <c r="E1111" s="24" t="s">
        <v>639</v>
      </c>
      <c r="F1111" s="25" t="s">
        <v>740</v>
      </c>
      <c r="G1111" s="24" t="s">
        <v>44</v>
      </c>
      <c r="H1111" s="24" t="s">
        <v>44</v>
      </c>
      <c r="I1111" s="24" t="str">
        <f>C1111&amp;"/"&amp;D1111&amp;"/"&amp;F1111&amp;"/"&amp;H1111</f>
        <v>MINIKIDZZ/TOYS/CH 9140/NA</v>
      </c>
      <c r="J1111" s="24">
        <v>9503</v>
      </c>
      <c r="K1111" s="24" t="s">
        <v>45</v>
      </c>
      <c r="L1111" s="24" t="s">
        <v>95</v>
      </c>
      <c r="M1111" s="24" t="s">
        <v>47</v>
      </c>
      <c r="N1111" s="75">
        <v>0.12</v>
      </c>
      <c r="O1111" s="24">
        <v>199</v>
      </c>
      <c r="P1111" s="24">
        <v>199</v>
      </c>
      <c r="Q1111" s="59">
        <f t="shared" si="70"/>
        <v>99.5</v>
      </c>
      <c r="R1111" s="59">
        <f t="shared" si="71"/>
        <v>99.5</v>
      </c>
      <c r="S1111" s="24">
        <v>1</v>
      </c>
    </row>
    <row r="1112" spans="1:19" x14ac:dyDescent="0.25">
      <c r="A1112" s="25"/>
      <c r="B1112" s="25">
        <v>10001809</v>
      </c>
      <c r="C1112" s="24" t="s">
        <v>40</v>
      </c>
      <c r="D1112" s="24" t="s">
        <v>41</v>
      </c>
      <c r="E1112" s="24" t="s">
        <v>764</v>
      </c>
      <c r="F1112" s="25" t="s">
        <v>647</v>
      </c>
      <c r="G1112" s="24" t="s">
        <v>44</v>
      </c>
      <c r="H1112" s="24" t="s">
        <v>44</v>
      </c>
      <c r="I1112" s="24" t="str">
        <f>C1112&amp;"/"&amp;D1112&amp;"/"&amp;F1112&amp;"/"&amp;H1112</f>
        <v>MINIKIDZZ/TOYS/NP 9250/NA</v>
      </c>
      <c r="J1112" s="24">
        <v>9503</v>
      </c>
      <c r="K1112" s="24" t="s">
        <v>45</v>
      </c>
      <c r="L1112" s="24" t="s">
        <v>95</v>
      </c>
      <c r="M1112" s="24" t="s">
        <v>47</v>
      </c>
      <c r="N1112" s="75">
        <v>0.12</v>
      </c>
      <c r="O1112" s="24">
        <v>399</v>
      </c>
      <c r="P1112" s="24">
        <v>399</v>
      </c>
      <c r="Q1112" s="59">
        <f t="shared" si="70"/>
        <v>199.5</v>
      </c>
      <c r="R1112" s="59">
        <f t="shared" si="71"/>
        <v>199.5</v>
      </c>
      <c r="S1112" s="24">
        <v>1</v>
      </c>
    </row>
    <row r="1113" spans="1:19" x14ac:dyDescent="0.25">
      <c r="A1113" s="25"/>
      <c r="B1113" s="25">
        <v>10001810</v>
      </c>
      <c r="C1113" s="24" t="s">
        <v>40</v>
      </c>
      <c r="D1113" s="24" t="s">
        <v>41</v>
      </c>
      <c r="E1113" s="24" t="s">
        <v>765</v>
      </c>
      <c r="F1113" s="25" t="s">
        <v>741</v>
      </c>
      <c r="G1113" s="24" t="s">
        <v>44</v>
      </c>
      <c r="H1113" s="24" t="s">
        <v>44</v>
      </c>
      <c r="I1113" s="24" t="str">
        <f>C1113&amp;"/"&amp;D1113&amp;"/"&amp;F1113&amp;"/"&amp;H1113</f>
        <v>MINIKIDZZ/TOYS/DPD 9750/NA</v>
      </c>
      <c r="J1113" s="24">
        <v>9503</v>
      </c>
      <c r="K1113" s="24" t="s">
        <v>45</v>
      </c>
      <c r="L1113" s="24" t="s">
        <v>95</v>
      </c>
      <c r="M1113" s="24" t="s">
        <v>47</v>
      </c>
      <c r="N1113" s="75">
        <v>0.12</v>
      </c>
      <c r="O1113" s="24">
        <v>1499</v>
      </c>
      <c r="P1113" s="24">
        <v>1499</v>
      </c>
      <c r="Q1113" s="59">
        <f t="shared" si="70"/>
        <v>749.5</v>
      </c>
      <c r="R1113" s="59">
        <f t="shared" si="71"/>
        <v>749.5</v>
      </c>
      <c r="S1113" s="24">
        <v>1</v>
      </c>
    </row>
    <row r="1114" spans="1:19" x14ac:dyDescent="0.25">
      <c r="A1114" s="25"/>
      <c r="B1114" s="25">
        <v>10001811</v>
      </c>
      <c r="C1114" s="24" t="s">
        <v>40</v>
      </c>
      <c r="D1114" s="24" t="s">
        <v>41</v>
      </c>
      <c r="E1114" s="24" t="s">
        <v>765</v>
      </c>
      <c r="F1114" s="25" t="s">
        <v>742</v>
      </c>
      <c r="G1114" s="24" t="s">
        <v>44</v>
      </c>
      <c r="H1114" s="24" t="s">
        <v>44</v>
      </c>
      <c r="I1114" s="24" t="str">
        <f>C1114&amp;"/"&amp;D1114&amp;"/"&amp;F1114&amp;"/"&amp;H1114</f>
        <v>MINIKIDZZ/TOYS/DDS 9630/NA</v>
      </c>
      <c r="J1114" s="24">
        <v>9503</v>
      </c>
      <c r="K1114" s="24" t="s">
        <v>45</v>
      </c>
      <c r="L1114" s="24" t="s">
        <v>95</v>
      </c>
      <c r="M1114" s="24" t="s">
        <v>47</v>
      </c>
      <c r="N1114" s="75">
        <v>0.12</v>
      </c>
      <c r="O1114" s="24">
        <v>949</v>
      </c>
      <c r="P1114" s="24">
        <v>949</v>
      </c>
      <c r="Q1114" s="59">
        <f t="shared" si="70"/>
        <v>474.5</v>
      </c>
      <c r="R1114" s="59">
        <f t="shared" si="71"/>
        <v>474.5</v>
      </c>
      <c r="S1114" s="24">
        <v>1</v>
      </c>
    </row>
    <row r="1115" spans="1:19" x14ac:dyDescent="0.25">
      <c r="A1115" s="25"/>
      <c r="B1115" s="25">
        <v>10001812</v>
      </c>
      <c r="C1115" s="24" t="s">
        <v>40</v>
      </c>
      <c r="D1115" s="24" t="s">
        <v>41</v>
      </c>
      <c r="E1115" s="24" t="s">
        <v>772</v>
      </c>
      <c r="F1115" s="25" t="s">
        <v>743</v>
      </c>
      <c r="G1115" s="24" t="s">
        <v>44</v>
      </c>
      <c r="H1115" s="24" t="s">
        <v>44</v>
      </c>
      <c r="I1115" s="24" t="str">
        <f>C1115&amp;"/"&amp;D1115&amp;"/"&amp;F1115&amp;"/"&amp;H1115</f>
        <v>MINIKIDZZ/TOYS/SD 8190/NA</v>
      </c>
      <c r="J1115" s="24">
        <v>9503</v>
      </c>
      <c r="K1115" s="24" t="s">
        <v>45</v>
      </c>
      <c r="L1115" s="24" t="s">
        <v>95</v>
      </c>
      <c r="M1115" s="24" t="s">
        <v>47</v>
      </c>
      <c r="N1115" s="75">
        <v>0.12</v>
      </c>
      <c r="O1115" s="24">
        <v>399</v>
      </c>
      <c r="P1115" s="24">
        <v>399</v>
      </c>
      <c r="Q1115" s="59">
        <f t="shared" si="70"/>
        <v>199.5</v>
      </c>
      <c r="R1115" s="59">
        <f t="shared" si="71"/>
        <v>199.5</v>
      </c>
      <c r="S1115" s="24">
        <v>1</v>
      </c>
    </row>
    <row r="1116" spans="1:19" x14ac:dyDescent="0.25">
      <c r="A1116" s="25"/>
      <c r="B1116" s="25">
        <v>10001813</v>
      </c>
      <c r="C1116" s="24" t="s">
        <v>40</v>
      </c>
      <c r="D1116" s="24" t="s">
        <v>41</v>
      </c>
      <c r="E1116" s="24" t="s">
        <v>772</v>
      </c>
      <c r="F1116" s="25" t="s">
        <v>744</v>
      </c>
      <c r="G1116" s="24" t="s">
        <v>44</v>
      </c>
      <c r="H1116" s="24" t="s">
        <v>44</v>
      </c>
      <c r="I1116" s="24" t="str">
        <f>C1116&amp;"/"&amp;D1116&amp;"/"&amp;F1116&amp;"/"&amp;H1116</f>
        <v>MINIKIDZZ/TOYS/HH 9170/NA</v>
      </c>
      <c r="J1116" s="24">
        <v>9503</v>
      </c>
      <c r="K1116" s="24" t="s">
        <v>45</v>
      </c>
      <c r="L1116" s="24" t="s">
        <v>95</v>
      </c>
      <c r="M1116" s="24" t="s">
        <v>47</v>
      </c>
      <c r="N1116" s="75">
        <v>0.12</v>
      </c>
      <c r="O1116" s="24">
        <v>299</v>
      </c>
      <c r="P1116" s="24">
        <v>299</v>
      </c>
      <c r="Q1116" s="59">
        <f t="shared" si="70"/>
        <v>149.5</v>
      </c>
      <c r="R1116" s="59">
        <f t="shared" si="71"/>
        <v>149.5</v>
      </c>
      <c r="S1116" s="24">
        <v>2</v>
      </c>
    </row>
    <row r="1117" spans="1:19" x14ac:dyDescent="0.25">
      <c r="A1117" s="25"/>
      <c r="B1117" s="25">
        <v>10001814</v>
      </c>
      <c r="C1117" s="24" t="s">
        <v>40</v>
      </c>
      <c r="D1117" s="24" t="s">
        <v>41</v>
      </c>
      <c r="E1117" s="24" t="s">
        <v>772</v>
      </c>
      <c r="F1117" s="25" t="s">
        <v>745</v>
      </c>
      <c r="G1117" s="24" t="s">
        <v>44</v>
      </c>
      <c r="H1117" s="24" t="s">
        <v>44</v>
      </c>
      <c r="I1117" s="24" t="str">
        <f>C1117&amp;"/"&amp;D1117&amp;"/"&amp;F1117&amp;"/"&amp;H1117</f>
        <v>MINIKIDZZ/TOYS/DNC 8790/NA</v>
      </c>
      <c r="J1117" s="24">
        <v>9503</v>
      </c>
      <c r="K1117" s="24" t="s">
        <v>45</v>
      </c>
      <c r="L1117" s="24" t="s">
        <v>95</v>
      </c>
      <c r="M1117" s="24" t="s">
        <v>47</v>
      </c>
      <c r="N1117" s="75">
        <v>0.12</v>
      </c>
      <c r="O1117" s="24">
        <v>1199</v>
      </c>
      <c r="P1117" s="24">
        <v>1199</v>
      </c>
      <c r="Q1117" s="59">
        <f t="shared" si="70"/>
        <v>599.5</v>
      </c>
      <c r="R1117" s="59">
        <f t="shared" si="71"/>
        <v>599.5</v>
      </c>
      <c r="S1117" s="24">
        <v>1</v>
      </c>
    </row>
    <row r="1118" spans="1:19" x14ac:dyDescent="0.25">
      <c r="A1118" s="25"/>
      <c r="B1118" s="25">
        <v>10001815</v>
      </c>
      <c r="C1118" s="24" t="s">
        <v>40</v>
      </c>
      <c r="D1118" s="24" t="s">
        <v>41</v>
      </c>
      <c r="E1118" s="24" t="s">
        <v>772</v>
      </c>
      <c r="F1118" s="25" t="s">
        <v>746</v>
      </c>
      <c r="G1118" s="24" t="s">
        <v>44</v>
      </c>
      <c r="H1118" s="24" t="s">
        <v>44</v>
      </c>
      <c r="I1118" s="24" t="str">
        <f>C1118&amp;"/"&amp;D1118&amp;"/"&amp;F1118&amp;"/"&amp;H1118</f>
        <v>MINIKIDZZ/TOYS/HN 9180/NA</v>
      </c>
      <c r="J1118" s="24">
        <v>9503</v>
      </c>
      <c r="K1118" s="24" t="s">
        <v>45</v>
      </c>
      <c r="L1118" s="24" t="s">
        <v>95</v>
      </c>
      <c r="M1118" s="24" t="s">
        <v>47</v>
      </c>
      <c r="N1118" s="75">
        <v>0.12</v>
      </c>
      <c r="O1118" s="24">
        <v>299</v>
      </c>
      <c r="P1118" s="24">
        <v>299</v>
      </c>
      <c r="Q1118" s="59">
        <f t="shared" si="70"/>
        <v>149.5</v>
      </c>
      <c r="R1118" s="59">
        <f t="shared" si="71"/>
        <v>149.5</v>
      </c>
      <c r="S1118" s="24">
        <v>1</v>
      </c>
    </row>
    <row r="1119" spans="1:19" x14ac:dyDescent="0.25">
      <c r="A1119" s="25"/>
      <c r="B1119" s="25">
        <v>10001816</v>
      </c>
      <c r="C1119" s="24" t="s">
        <v>40</v>
      </c>
      <c r="D1119" s="24" t="s">
        <v>41</v>
      </c>
      <c r="E1119" s="24" t="s">
        <v>766</v>
      </c>
      <c r="F1119" s="25" t="s">
        <v>747</v>
      </c>
      <c r="G1119" s="24" t="s">
        <v>44</v>
      </c>
      <c r="H1119" s="24" t="s">
        <v>44</v>
      </c>
      <c r="I1119" s="24" t="str">
        <f>C1119&amp;"/"&amp;D1119&amp;"/"&amp;F1119&amp;"/"&amp;H1119</f>
        <v>MINIKIDZZ/TOYS/EE 930/NA</v>
      </c>
      <c r="J1119" s="24">
        <v>9503</v>
      </c>
      <c r="K1119" s="24" t="s">
        <v>45</v>
      </c>
      <c r="L1119" s="24" t="s">
        <v>95</v>
      </c>
      <c r="M1119" s="24" t="s">
        <v>47</v>
      </c>
      <c r="N1119" s="75">
        <v>0.12</v>
      </c>
      <c r="O1119" s="24">
        <v>49</v>
      </c>
      <c r="P1119" s="24">
        <v>49</v>
      </c>
      <c r="Q1119" s="59">
        <f t="shared" si="70"/>
        <v>24.5</v>
      </c>
      <c r="R1119" s="59">
        <f t="shared" si="71"/>
        <v>24.5</v>
      </c>
      <c r="S1119" s="24">
        <v>24</v>
      </c>
    </row>
    <row r="1120" spans="1:19" x14ac:dyDescent="0.25">
      <c r="A1120" s="25"/>
      <c r="B1120" s="25">
        <v>10001817</v>
      </c>
      <c r="C1120" s="24" t="s">
        <v>40</v>
      </c>
      <c r="D1120" s="24" t="s">
        <v>71</v>
      </c>
      <c r="E1120" s="24" t="s">
        <v>767</v>
      </c>
      <c r="F1120" s="25" t="s">
        <v>66</v>
      </c>
      <c r="G1120" s="24" t="s">
        <v>44</v>
      </c>
      <c r="H1120" s="24" t="s">
        <v>44</v>
      </c>
      <c r="I1120" s="24" t="str">
        <f>C1120&amp;"/"&amp;D1120&amp;"/"&amp;F1120&amp;"/"&amp;H1120</f>
        <v>MINIKIDZZ/ACCESSORIES/LEATHER PURSE/NA</v>
      </c>
      <c r="J1120" s="24">
        <v>33030010</v>
      </c>
      <c r="K1120" s="24" t="s">
        <v>65</v>
      </c>
      <c r="L1120" s="24" t="s">
        <v>95</v>
      </c>
      <c r="M1120" s="24" t="s">
        <v>47</v>
      </c>
      <c r="N1120" s="75">
        <v>0.18</v>
      </c>
      <c r="O1120" s="24">
        <v>2999</v>
      </c>
      <c r="P1120" s="24">
        <v>2999</v>
      </c>
      <c r="Q1120" s="59">
        <f t="shared" si="70"/>
        <v>1499.5</v>
      </c>
      <c r="R1120" s="59">
        <f t="shared" si="71"/>
        <v>1499.5</v>
      </c>
      <c r="S1120" s="24">
        <v>9</v>
      </c>
    </row>
    <row r="1121" spans="1:19" x14ac:dyDescent="0.25">
      <c r="A1121" s="25"/>
      <c r="B1121" s="25">
        <v>10001818</v>
      </c>
      <c r="C1121" s="24" t="s">
        <v>40</v>
      </c>
      <c r="D1121" s="24" t="s">
        <v>71</v>
      </c>
      <c r="E1121" s="24" t="s">
        <v>767</v>
      </c>
      <c r="F1121" s="25" t="s">
        <v>748</v>
      </c>
      <c r="G1121" s="24" t="s">
        <v>44</v>
      </c>
      <c r="H1121" s="24" t="s">
        <v>44</v>
      </c>
      <c r="I1121" s="24" t="str">
        <f>C1121&amp;"/"&amp;D1121&amp;"/"&amp;F1121&amp;"/"&amp;H1121</f>
        <v>MINIKIDZZ/ACCESSORIES/VERSSE PURSE/NA</v>
      </c>
      <c r="J1121" s="24">
        <v>33030010</v>
      </c>
      <c r="K1121" s="24" t="s">
        <v>65</v>
      </c>
      <c r="L1121" s="24" t="s">
        <v>95</v>
      </c>
      <c r="M1121" s="24" t="s">
        <v>47</v>
      </c>
      <c r="N1121" s="75">
        <v>0.18</v>
      </c>
      <c r="O1121" s="24">
        <v>4999</v>
      </c>
      <c r="P1121" s="24">
        <v>4999</v>
      </c>
      <c r="Q1121" s="59">
        <f t="shared" si="70"/>
        <v>2499.5</v>
      </c>
      <c r="R1121" s="59">
        <f t="shared" si="71"/>
        <v>2499.5</v>
      </c>
      <c r="S1121" s="24">
        <v>8</v>
      </c>
    </row>
    <row r="1122" spans="1:19" x14ac:dyDescent="0.25">
      <c r="A1122" s="25"/>
      <c r="B1122" s="25">
        <v>10001819</v>
      </c>
      <c r="C1122" s="24" t="s">
        <v>40</v>
      </c>
      <c r="D1122" s="24" t="s">
        <v>71</v>
      </c>
      <c r="E1122" s="24" t="s">
        <v>66</v>
      </c>
      <c r="F1122" s="25" t="s">
        <v>66</v>
      </c>
      <c r="G1122" s="24" t="s">
        <v>44</v>
      </c>
      <c r="H1122" s="24" t="s">
        <v>44</v>
      </c>
      <c r="I1122" s="24" t="str">
        <f>C1122&amp;"/"&amp;D1122&amp;"/"&amp;F1122&amp;"/"&amp;H1122</f>
        <v>MINIKIDZZ/ACCESSORIES/LEATHER PURSE/NA</v>
      </c>
      <c r="J1122" s="24">
        <v>33030010</v>
      </c>
      <c r="K1122" s="24" t="s">
        <v>65</v>
      </c>
      <c r="L1122" s="24" t="s">
        <v>95</v>
      </c>
      <c r="M1122" s="24" t="s">
        <v>47</v>
      </c>
      <c r="N1122" s="75">
        <v>0.18</v>
      </c>
      <c r="O1122" s="24">
        <v>2199</v>
      </c>
      <c r="P1122" s="24">
        <v>2199</v>
      </c>
      <c r="Q1122" s="59">
        <f t="shared" si="70"/>
        <v>1099.5</v>
      </c>
      <c r="R1122" s="59">
        <f t="shared" si="71"/>
        <v>1099.5</v>
      </c>
      <c r="S1122" s="24">
        <v>11</v>
      </c>
    </row>
    <row r="1123" spans="1:19" x14ac:dyDescent="0.25">
      <c r="A1123" s="25"/>
      <c r="B1123" s="25">
        <v>10001820</v>
      </c>
      <c r="C1123" s="24" t="s">
        <v>40</v>
      </c>
      <c r="D1123" s="24" t="s">
        <v>71</v>
      </c>
      <c r="E1123" s="25" t="s">
        <v>749</v>
      </c>
      <c r="F1123" s="25" t="s">
        <v>749</v>
      </c>
      <c r="G1123" s="24" t="s">
        <v>44</v>
      </c>
      <c r="H1123" s="24" t="s">
        <v>44</v>
      </c>
      <c r="I1123" s="24" t="str">
        <f>C1123&amp;"/"&amp;D1123&amp;"/"&amp;F1123&amp;"/"&amp;H1123</f>
        <v>MINIKIDZZ/ACCESSORIES/BOTTLE MRP-599/NA</v>
      </c>
      <c r="J1123" s="24">
        <v>33030010</v>
      </c>
      <c r="K1123" s="24" t="s">
        <v>45</v>
      </c>
      <c r="L1123" s="24" t="s">
        <v>95</v>
      </c>
      <c r="M1123" s="24" t="s">
        <v>47</v>
      </c>
      <c r="N1123" s="75">
        <v>0.18</v>
      </c>
      <c r="O1123" s="24">
        <v>599</v>
      </c>
      <c r="P1123" s="24">
        <v>599</v>
      </c>
      <c r="Q1123" s="59">
        <f t="shared" si="70"/>
        <v>299.5</v>
      </c>
      <c r="R1123" s="59">
        <f t="shared" si="71"/>
        <v>299.5</v>
      </c>
      <c r="S1123" s="24">
        <v>5</v>
      </c>
    </row>
    <row r="1124" spans="1:19" x14ac:dyDescent="0.25">
      <c r="A1124" s="25"/>
      <c r="B1124" s="25">
        <v>10001821</v>
      </c>
      <c r="C1124" s="24" t="s">
        <v>40</v>
      </c>
      <c r="D1124" s="24" t="s">
        <v>71</v>
      </c>
      <c r="E1124" s="25" t="s">
        <v>750</v>
      </c>
      <c r="F1124" s="25" t="s">
        <v>750</v>
      </c>
      <c r="G1124" s="24" t="s">
        <v>44</v>
      </c>
      <c r="H1124" s="24" t="s">
        <v>44</v>
      </c>
      <c r="I1124" s="24" t="str">
        <f>C1124&amp;"/"&amp;D1124&amp;"/"&amp;F1124&amp;"/"&amp;H1124</f>
        <v>MINIKIDZZ/ACCESSORIES/BOTTLE MRP-299/NA</v>
      </c>
      <c r="J1124" s="24">
        <v>33030010</v>
      </c>
      <c r="K1124" s="24" t="s">
        <v>45</v>
      </c>
      <c r="L1124" s="24" t="s">
        <v>95</v>
      </c>
      <c r="M1124" s="24" t="s">
        <v>47</v>
      </c>
      <c r="N1124" s="75">
        <v>0.18</v>
      </c>
      <c r="O1124" s="24">
        <v>299</v>
      </c>
      <c r="P1124" s="24">
        <v>299</v>
      </c>
      <c r="Q1124" s="59">
        <f t="shared" si="70"/>
        <v>149.5</v>
      </c>
      <c r="R1124" s="59">
        <f t="shared" si="71"/>
        <v>149.5</v>
      </c>
      <c r="S1124" s="24">
        <v>10</v>
      </c>
    </row>
    <row r="1125" spans="1:19" x14ac:dyDescent="0.25">
      <c r="A1125" s="25"/>
      <c r="B1125" s="25">
        <v>10001822</v>
      </c>
      <c r="C1125" s="24" t="s">
        <v>40</v>
      </c>
      <c r="D1125" s="24" t="s">
        <v>71</v>
      </c>
      <c r="E1125" s="24" t="s">
        <v>768</v>
      </c>
      <c r="F1125" s="25" t="s">
        <v>751</v>
      </c>
      <c r="G1125" s="24" t="s">
        <v>44</v>
      </c>
      <c r="H1125" s="24" t="s">
        <v>44</v>
      </c>
      <c r="I1125" s="24" t="str">
        <f>C1125&amp;"/"&amp;D1125&amp;"/"&amp;F1125&amp;"/"&amp;H1125</f>
        <v>MINIKIDZZ/ACCESSORIES/EPZ 9450/NA</v>
      </c>
      <c r="J1125" s="24">
        <v>33030010</v>
      </c>
      <c r="K1125" s="24" t="s">
        <v>45</v>
      </c>
      <c r="L1125" s="24" t="s">
        <v>95</v>
      </c>
      <c r="M1125" s="24" t="s">
        <v>47</v>
      </c>
      <c r="N1125" s="75">
        <v>0.18</v>
      </c>
      <c r="O1125" s="24">
        <v>599</v>
      </c>
      <c r="P1125" s="24">
        <v>599</v>
      </c>
      <c r="Q1125" s="59">
        <f t="shared" si="70"/>
        <v>299.5</v>
      </c>
      <c r="R1125" s="59">
        <f t="shared" si="71"/>
        <v>299.5</v>
      </c>
      <c r="S1125" s="24">
        <v>4</v>
      </c>
    </row>
    <row r="1126" spans="1:19" x14ac:dyDescent="0.25">
      <c r="A1126" s="25"/>
      <c r="B1126" s="25">
        <v>10001823</v>
      </c>
      <c r="C1126" s="24" t="s">
        <v>40</v>
      </c>
      <c r="D1126" s="24" t="s">
        <v>71</v>
      </c>
      <c r="E1126" s="24" t="s">
        <v>768</v>
      </c>
      <c r="F1126" s="25" t="s">
        <v>752</v>
      </c>
      <c r="G1126" s="24" t="s">
        <v>44</v>
      </c>
      <c r="H1126" s="24" t="s">
        <v>44</v>
      </c>
      <c r="I1126" s="24" t="str">
        <f>C1126&amp;"/"&amp;D1126&amp;"/"&amp;F1126&amp;"/"&amp;H1126</f>
        <v>MINIKIDZZ/ACCESSORIES/EDC 9350/NA</v>
      </c>
      <c r="J1126" s="24">
        <v>33030010</v>
      </c>
      <c r="K1126" s="24" t="s">
        <v>45</v>
      </c>
      <c r="L1126" s="24" t="s">
        <v>95</v>
      </c>
      <c r="M1126" s="24" t="s">
        <v>47</v>
      </c>
      <c r="N1126" s="75">
        <v>0.18</v>
      </c>
      <c r="O1126" s="24">
        <v>499</v>
      </c>
      <c r="P1126" s="24">
        <v>499</v>
      </c>
      <c r="Q1126" s="59">
        <f t="shared" si="70"/>
        <v>249.5</v>
      </c>
      <c r="R1126" s="59">
        <f t="shared" si="71"/>
        <v>249.5</v>
      </c>
      <c r="S1126" s="24">
        <v>3</v>
      </c>
    </row>
    <row r="1127" spans="1:19" x14ac:dyDescent="0.25">
      <c r="A1127" s="25"/>
      <c r="B1127" s="25">
        <v>10001824</v>
      </c>
      <c r="C1127" s="24" t="s">
        <v>640</v>
      </c>
      <c r="D1127" s="24" t="s">
        <v>71</v>
      </c>
      <c r="E1127" s="24" t="s">
        <v>767</v>
      </c>
      <c r="F1127" s="25" t="s">
        <v>753</v>
      </c>
      <c r="G1127" s="24" t="s">
        <v>44</v>
      </c>
      <c r="H1127" s="24" t="s">
        <v>44</v>
      </c>
      <c r="I1127" s="24" t="str">
        <f>C1127&amp;"/"&amp;D1127&amp;"/"&amp;F1127&amp;"/"&amp;H1127</f>
        <v>ROYALS/ACCESSORIES/DZH 9620/NA</v>
      </c>
      <c r="J1127" s="24">
        <v>33030010</v>
      </c>
      <c r="K1127" s="24" t="s">
        <v>22</v>
      </c>
      <c r="L1127" s="24" t="s">
        <v>95</v>
      </c>
      <c r="M1127" s="24" t="s">
        <v>47</v>
      </c>
      <c r="N1127" s="75">
        <v>0.18</v>
      </c>
      <c r="O1127" s="24">
        <v>849</v>
      </c>
      <c r="P1127" s="24">
        <v>849</v>
      </c>
      <c r="Q1127" s="59">
        <f t="shared" si="70"/>
        <v>424.5</v>
      </c>
      <c r="R1127" s="59">
        <f t="shared" si="71"/>
        <v>424.5</v>
      </c>
      <c r="S1127" s="24">
        <v>1</v>
      </c>
    </row>
    <row r="1128" spans="1:19" x14ac:dyDescent="0.25">
      <c r="A1128" s="25"/>
      <c r="B1128" s="25">
        <v>10001825</v>
      </c>
      <c r="C1128" s="24" t="s">
        <v>640</v>
      </c>
      <c r="D1128" s="24" t="s">
        <v>71</v>
      </c>
      <c r="E1128" s="24" t="s">
        <v>767</v>
      </c>
      <c r="F1128" s="25" t="s">
        <v>754</v>
      </c>
      <c r="G1128" s="24" t="s">
        <v>44</v>
      </c>
      <c r="H1128" s="24" t="s">
        <v>44</v>
      </c>
      <c r="I1128" s="24" t="str">
        <f>C1128&amp;"/"&amp;D1128&amp;"/"&amp;F1128&amp;"/"&amp;H1128</f>
        <v>ROYALS/ACCESSORIES/DEH 9650/NA</v>
      </c>
      <c r="J1128" s="24">
        <v>33030010</v>
      </c>
      <c r="K1128" s="24" t="s">
        <v>22</v>
      </c>
      <c r="L1128" s="24" t="s">
        <v>95</v>
      </c>
      <c r="M1128" s="24" t="s">
        <v>47</v>
      </c>
      <c r="N1128" s="75">
        <v>0.18</v>
      </c>
      <c r="O1128" s="24">
        <v>899</v>
      </c>
      <c r="P1128" s="24">
        <v>899</v>
      </c>
      <c r="Q1128" s="59">
        <f t="shared" si="70"/>
        <v>449.5</v>
      </c>
      <c r="R1128" s="59">
        <f t="shared" si="71"/>
        <v>449.5</v>
      </c>
      <c r="S1128" s="24">
        <v>6</v>
      </c>
    </row>
    <row r="1129" spans="1:19" x14ac:dyDescent="0.25">
      <c r="A1129" s="25"/>
      <c r="B1129" s="25">
        <v>10001826</v>
      </c>
      <c r="C1129" s="24" t="s">
        <v>640</v>
      </c>
      <c r="D1129" s="24" t="s">
        <v>71</v>
      </c>
      <c r="E1129" s="24" t="s">
        <v>767</v>
      </c>
      <c r="F1129" s="25" t="s">
        <v>755</v>
      </c>
      <c r="G1129" s="24" t="s">
        <v>44</v>
      </c>
      <c r="H1129" s="24" t="s">
        <v>44</v>
      </c>
      <c r="I1129" s="24" t="str">
        <f>C1129&amp;"/"&amp;D1129&amp;"/"&amp;F1129&amp;"/"&amp;H1129</f>
        <v>ROYALS/ACCESSORIES/DZZ 9600/NA</v>
      </c>
      <c r="J1129" s="24">
        <v>33030010</v>
      </c>
      <c r="K1129" s="24" t="s">
        <v>22</v>
      </c>
      <c r="L1129" s="24" t="s">
        <v>95</v>
      </c>
      <c r="M1129" s="24" t="s">
        <v>47</v>
      </c>
      <c r="N1129" s="75">
        <v>0.18</v>
      </c>
      <c r="O1129" s="24">
        <v>799</v>
      </c>
      <c r="P1129" s="24">
        <v>799</v>
      </c>
      <c r="Q1129" s="59">
        <f t="shared" si="70"/>
        <v>399.5</v>
      </c>
      <c r="R1129" s="59">
        <f t="shared" si="71"/>
        <v>399.5</v>
      </c>
      <c r="S1129" s="24">
        <v>2</v>
      </c>
    </row>
    <row r="1130" spans="1:19" x14ac:dyDescent="0.25">
      <c r="A1130" s="25"/>
      <c r="B1130" s="25">
        <v>10001827</v>
      </c>
      <c r="C1130" s="24" t="s">
        <v>640</v>
      </c>
      <c r="D1130" s="24" t="s">
        <v>71</v>
      </c>
      <c r="E1130" s="24" t="s">
        <v>133</v>
      </c>
      <c r="F1130" s="25" t="s">
        <v>756</v>
      </c>
      <c r="G1130" s="24" t="s">
        <v>44</v>
      </c>
      <c r="H1130" s="24" t="s">
        <v>44</v>
      </c>
      <c r="I1130" s="24" t="str">
        <f>C1130&amp;"/"&amp;D1130&amp;"/"&amp;F1130&amp;"/"&amp;H1130</f>
        <v>ROYALS/ACCESSORIES/SZ 9200/NA</v>
      </c>
      <c r="J1130" s="24">
        <v>33030010</v>
      </c>
      <c r="K1130" s="24" t="s">
        <v>45</v>
      </c>
      <c r="L1130" s="24" t="s">
        <v>95</v>
      </c>
      <c r="M1130" s="24" t="s">
        <v>47</v>
      </c>
      <c r="N1130" s="75">
        <v>0.18</v>
      </c>
      <c r="O1130" s="24">
        <v>279</v>
      </c>
      <c r="P1130" s="24">
        <v>279</v>
      </c>
      <c r="Q1130" s="59">
        <f t="shared" si="70"/>
        <v>139.5</v>
      </c>
      <c r="R1130" s="59">
        <f t="shared" si="71"/>
        <v>139.5</v>
      </c>
      <c r="S1130" s="24">
        <v>3</v>
      </c>
    </row>
    <row r="1131" spans="1:19" x14ac:dyDescent="0.25">
      <c r="A1131" s="25"/>
      <c r="B1131" s="25">
        <v>10001828</v>
      </c>
      <c r="C1131" s="24" t="s">
        <v>640</v>
      </c>
      <c r="D1131" s="24" t="s">
        <v>71</v>
      </c>
      <c r="E1131" s="24" t="s">
        <v>133</v>
      </c>
      <c r="F1131" s="25" t="s">
        <v>757</v>
      </c>
      <c r="G1131" s="24" t="s">
        <v>44</v>
      </c>
      <c r="H1131" s="24" t="s">
        <v>44</v>
      </c>
      <c r="I1131" s="24" t="str">
        <f>C1131&amp;"/"&amp;D1131&amp;"/"&amp;F1131&amp;"/"&amp;H1131</f>
        <v>ROYALS/ACCESSORIES/HZ 9180/NA</v>
      </c>
      <c r="J1131" s="24">
        <v>33030010</v>
      </c>
      <c r="K1131" s="24" t="s">
        <v>45</v>
      </c>
      <c r="L1131" s="24" t="s">
        <v>95</v>
      </c>
      <c r="M1131" s="24" t="s">
        <v>47</v>
      </c>
      <c r="N1131" s="75">
        <v>0.18</v>
      </c>
      <c r="O1131" s="24">
        <v>250</v>
      </c>
      <c r="P1131" s="24">
        <v>250</v>
      </c>
      <c r="Q1131" s="59">
        <f t="shared" si="70"/>
        <v>125</v>
      </c>
      <c r="R1131" s="59">
        <f t="shared" si="71"/>
        <v>125</v>
      </c>
      <c r="S1131" s="24">
        <v>2</v>
      </c>
    </row>
    <row r="1132" spans="1:19" x14ac:dyDescent="0.25">
      <c r="A1132" s="25"/>
      <c r="B1132" s="25">
        <v>10001829</v>
      </c>
      <c r="C1132" s="24" t="s">
        <v>640</v>
      </c>
      <c r="D1132" s="24" t="s">
        <v>71</v>
      </c>
      <c r="E1132" s="24" t="s">
        <v>133</v>
      </c>
      <c r="F1132" s="25" t="s">
        <v>758</v>
      </c>
      <c r="G1132" s="24" t="s">
        <v>44</v>
      </c>
      <c r="H1132" s="24" t="s">
        <v>44</v>
      </c>
      <c r="I1132" s="24" t="str">
        <f>C1132&amp;"/"&amp;D1132&amp;"/"&amp;F1132&amp;"/"&amp;H1132</f>
        <v>ROYALS/ACCESSORIES/SD 9200/NA</v>
      </c>
      <c r="J1132" s="24">
        <v>33030010</v>
      </c>
      <c r="K1132" s="24" t="s">
        <v>45</v>
      </c>
      <c r="L1132" s="24" t="s">
        <v>95</v>
      </c>
      <c r="M1132" s="24" t="s">
        <v>47</v>
      </c>
      <c r="N1132" s="75">
        <v>0.18</v>
      </c>
      <c r="O1132" s="24">
        <v>288</v>
      </c>
      <c r="P1132" s="24">
        <v>288</v>
      </c>
      <c r="Q1132" s="59">
        <f t="shared" si="70"/>
        <v>144</v>
      </c>
      <c r="R1132" s="59">
        <f t="shared" si="71"/>
        <v>144</v>
      </c>
      <c r="S1132" s="24">
        <v>2</v>
      </c>
    </row>
    <row r="1133" spans="1:19" x14ac:dyDescent="0.25">
      <c r="A1133" s="25"/>
      <c r="B1133" s="25">
        <v>10001830</v>
      </c>
      <c r="C1133" s="24" t="s">
        <v>640</v>
      </c>
      <c r="D1133" s="24" t="s">
        <v>71</v>
      </c>
      <c r="E1133" s="24" t="s">
        <v>133</v>
      </c>
      <c r="F1133" s="25" t="s">
        <v>759</v>
      </c>
      <c r="G1133" s="24" t="s">
        <v>44</v>
      </c>
      <c r="H1133" s="24" t="s">
        <v>44</v>
      </c>
      <c r="I1133" s="24" t="str">
        <f>C1133&amp;"/"&amp;D1133&amp;"/"&amp;F1133&amp;"/"&amp;H1133</f>
        <v>ROYALS/ACCESSORIES/SZ 9180/NA</v>
      </c>
      <c r="J1133" s="24">
        <v>33030010</v>
      </c>
      <c r="K1133" s="24" t="s">
        <v>45</v>
      </c>
      <c r="L1133" s="24" t="s">
        <v>95</v>
      </c>
      <c r="M1133" s="24" t="s">
        <v>47</v>
      </c>
      <c r="N1133" s="75">
        <v>0.18</v>
      </c>
      <c r="O1133" s="24">
        <v>220</v>
      </c>
      <c r="P1133" s="24">
        <v>220</v>
      </c>
      <c r="Q1133" s="59">
        <f t="shared" si="70"/>
        <v>110</v>
      </c>
      <c r="R1133" s="59">
        <f t="shared" si="71"/>
        <v>110</v>
      </c>
      <c r="S1133" s="24">
        <v>3</v>
      </c>
    </row>
    <row r="1134" spans="1:19" x14ac:dyDescent="0.25">
      <c r="A1134" s="25"/>
      <c r="B1134" s="25">
        <v>10001831</v>
      </c>
      <c r="C1134" s="24" t="s">
        <v>640</v>
      </c>
      <c r="D1134" s="24" t="s">
        <v>71</v>
      </c>
      <c r="E1134" s="24" t="s">
        <v>133</v>
      </c>
      <c r="F1134" s="25" t="s">
        <v>760</v>
      </c>
      <c r="G1134" s="24" t="s">
        <v>44</v>
      </c>
      <c r="H1134" s="24" t="s">
        <v>44</v>
      </c>
      <c r="I1134" s="24" t="str">
        <f>C1134&amp;"/"&amp;D1134&amp;"/"&amp;F1134&amp;"/"&amp;H1134</f>
        <v>ROYALS/ACCESSORIES/EZZ 9320/NA</v>
      </c>
      <c r="J1134" s="24">
        <v>33030010</v>
      </c>
      <c r="K1134" s="24" t="s">
        <v>45</v>
      </c>
      <c r="L1134" s="24" t="s">
        <v>95</v>
      </c>
      <c r="M1134" s="24" t="s">
        <v>47</v>
      </c>
      <c r="N1134" s="75">
        <v>0.18</v>
      </c>
      <c r="O1134" s="24">
        <v>400</v>
      </c>
      <c r="P1134" s="24">
        <v>400</v>
      </c>
      <c r="Q1134" s="59">
        <f t="shared" si="70"/>
        <v>200</v>
      </c>
      <c r="R1134" s="59">
        <f t="shared" si="71"/>
        <v>200</v>
      </c>
      <c r="S1134" s="24">
        <v>5</v>
      </c>
    </row>
    <row r="1135" spans="1:19" x14ac:dyDescent="0.25">
      <c r="A1135" s="25"/>
      <c r="B1135" s="25">
        <v>10001832</v>
      </c>
      <c r="C1135" s="24" t="s">
        <v>640</v>
      </c>
      <c r="D1135" s="24" t="s">
        <v>71</v>
      </c>
      <c r="E1135" s="24" t="s">
        <v>133</v>
      </c>
      <c r="F1135" s="25" t="s">
        <v>682</v>
      </c>
      <c r="G1135" s="24" t="s">
        <v>44</v>
      </c>
      <c r="H1135" s="24" t="s">
        <v>44</v>
      </c>
      <c r="I1135" s="24" t="str">
        <f>C1135&amp;"/"&amp;D1135&amp;"/"&amp;F1135&amp;"/"&amp;H1135</f>
        <v>ROYALS/ACCESSORIES/AE 9216/NA</v>
      </c>
      <c r="J1135" s="24">
        <v>33030010</v>
      </c>
      <c r="K1135" s="24" t="s">
        <v>45</v>
      </c>
      <c r="L1135" s="24" t="s">
        <v>95</v>
      </c>
      <c r="M1135" s="24" t="s">
        <v>47</v>
      </c>
      <c r="N1135" s="75">
        <v>0.18</v>
      </c>
      <c r="O1135" s="24">
        <v>270</v>
      </c>
      <c r="P1135" s="24">
        <v>270</v>
      </c>
      <c r="Q1135" s="59">
        <f t="shared" si="70"/>
        <v>135</v>
      </c>
      <c r="R1135" s="59">
        <f t="shared" si="71"/>
        <v>135</v>
      </c>
      <c r="S1135" s="24">
        <v>3</v>
      </c>
    </row>
    <row r="1136" spans="1:19" x14ac:dyDescent="0.25">
      <c r="A1136" s="25"/>
      <c r="B1136" s="25">
        <v>10001833</v>
      </c>
      <c r="C1136" s="24" t="s">
        <v>640</v>
      </c>
      <c r="D1136" s="24" t="s">
        <v>71</v>
      </c>
      <c r="E1136" s="24" t="s">
        <v>133</v>
      </c>
      <c r="F1136" s="25" t="s">
        <v>757</v>
      </c>
      <c r="G1136" s="24" t="s">
        <v>44</v>
      </c>
      <c r="H1136" s="24" t="s">
        <v>44</v>
      </c>
      <c r="I1136" s="24" t="str">
        <f>C1136&amp;"/"&amp;D1136&amp;"/"&amp;F1136&amp;"/"&amp;H1136</f>
        <v>ROYALS/ACCESSORIES/HZ 9180/NA</v>
      </c>
      <c r="J1136" s="24">
        <v>33030010</v>
      </c>
      <c r="K1136" s="24" t="s">
        <v>45</v>
      </c>
      <c r="L1136" s="24" t="s">
        <v>95</v>
      </c>
      <c r="M1136" s="24" t="s">
        <v>47</v>
      </c>
      <c r="N1136" s="75">
        <v>0.18</v>
      </c>
      <c r="O1136" s="24">
        <v>225</v>
      </c>
      <c r="P1136" s="24">
        <v>225</v>
      </c>
      <c r="Q1136" s="59">
        <f t="shared" si="70"/>
        <v>112.5</v>
      </c>
      <c r="R1136" s="59">
        <f t="shared" si="71"/>
        <v>112.5</v>
      </c>
      <c r="S1136" s="24">
        <v>2</v>
      </c>
    </row>
    <row r="1137" spans="1:19" x14ac:dyDescent="0.25">
      <c r="A1137" s="25"/>
      <c r="B1137" s="25">
        <v>10001834</v>
      </c>
      <c r="C1137" s="24" t="s">
        <v>640</v>
      </c>
      <c r="D1137" s="24" t="s">
        <v>71</v>
      </c>
      <c r="E1137" s="24" t="s">
        <v>769</v>
      </c>
      <c r="F1137" s="25" t="s">
        <v>761</v>
      </c>
      <c r="G1137" s="24" t="s">
        <v>44</v>
      </c>
      <c r="H1137" s="24" t="s">
        <v>44</v>
      </c>
      <c r="I1137" s="24" t="str">
        <f>C1137&amp;"/"&amp;D1137&amp;"/"&amp;F1137&amp;"/"&amp;H1137</f>
        <v>ROYALS/ACCESSORIES/TSZ 9120/NA</v>
      </c>
      <c r="J1137" s="24">
        <v>33030010</v>
      </c>
      <c r="K1137" s="24" t="s">
        <v>22</v>
      </c>
      <c r="L1137" s="24" t="s">
        <v>95</v>
      </c>
      <c r="M1137" s="24" t="s">
        <v>47</v>
      </c>
      <c r="N1137" s="75">
        <v>0.18</v>
      </c>
      <c r="O1137" s="24">
        <v>2599</v>
      </c>
      <c r="P1137" s="24">
        <v>2599</v>
      </c>
      <c r="Q1137" s="59">
        <f t="shared" si="70"/>
        <v>1299.5</v>
      </c>
      <c r="R1137" s="59">
        <f t="shared" si="71"/>
        <v>1299.5</v>
      </c>
      <c r="S1137" s="24">
        <v>1</v>
      </c>
    </row>
    <row r="1138" spans="1:19" x14ac:dyDescent="0.25">
      <c r="A1138" s="25"/>
      <c r="B1138" s="25">
        <v>10001835</v>
      </c>
      <c r="C1138" s="24" t="s">
        <v>640</v>
      </c>
      <c r="D1138" s="24" t="s">
        <v>71</v>
      </c>
      <c r="E1138" s="24" t="s">
        <v>770</v>
      </c>
      <c r="F1138" s="25" t="s">
        <v>762</v>
      </c>
      <c r="G1138" s="24" t="s">
        <v>44</v>
      </c>
      <c r="H1138" s="24" t="s">
        <v>44</v>
      </c>
      <c r="I1138" s="24" t="str">
        <f>C1138&amp;"/"&amp;D1138&amp;"/"&amp;F1138&amp;"/"&amp;H1138</f>
        <v>ROYALS/ACCESSORIES/END 9580/NA</v>
      </c>
      <c r="J1138" s="24">
        <v>33030010</v>
      </c>
      <c r="K1138" s="24" t="s">
        <v>22</v>
      </c>
      <c r="L1138" s="24" t="s">
        <v>95</v>
      </c>
      <c r="M1138" s="24" t="s">
        <v>47</v>
      </c>
      <c r="N1138" s="75">
        <v>0.18</v>
      </c>
      <c r="O1138" s="24">
        <v>2199</v>
      </c>
      <c r="P1138" s="24">
        <v>2199</v>
      </c>
      <c r="Q1138" s="59">
        <f t="shared" si="70"/>
        <v>1099.5</v>
      </c>
      <c r="R1138" s="59">
        <f t="shared" si="71"/>
        <v>1099.5</v>
      </c>
      <c r="S1138" s="24">
        <v>6</v>
      </c>
    </row>
    <row r="1139" spans="1:19" x14ac:dyDescent="0.25">
      <c r="A1139" s="25"/>
      <c r="B1139" s="25">
        <v>10001836</v>
      </c>
      <c r="C1139" s="24" t="s">
        <v>40</v>
      </c>
      <c r="D1139" s="24" t="s">
        <v>267</v>
      </c>
      <c r="E1139" s="24" t="s">
        <v>771</v>
      </c>
      <c r="F1139" s="21" t="str">
        <f>E1139&amp;""</f>
        <v>NB SWEATER</v>
      </c>
      <c r="G1139" s="24" t="s">
        <v>44</v>
      </c>
      <c r="H1139" s="24" t="s">
        <v>44</v>
      </c>
      <c r="I1139" s="24" t="str">
        <f>C1139&amp;"/"&amp;D1139&amp;"/"&amp;F1139&amp;"/"&amp;H1139</f>
        <v>MINIKIDZZ/APPAREL/NB SWEATER/NA</v>
      </c>
      <c r="J1139" s="24">
        <v>6111</v>
      </c>
      <c r="K1139" s="24" t="s">
        <v>45</v>
      </c>
      <c r="L1139" s="24" t="s">
        <v>95</v>
      </c>
      <c r="M1139" s="24" t="s">
        <v>47</v>
      </c>
      <c r="N1139" s="75">
        <v>0.05</v>
      </c>
      <c r="O1139" s="24">
        <v>999</v>
      </c>
      <c r="P1139" s="24">
        <v>999</v>
      </c>
      <c r="Q1139" s="59">
        <f t="shared" si="70"/>
        <v>499.5</v>
      </c>
      <c r="R1139" s="59">
        <f t="shared" si="71"/>
        <v>499.5</v>
      </c>
      <c r="S1139" s="24">
        <v>42</v>
      </c>
    </row>
    <row r="1140" spans="1:19" x14ac:dyDescent="0.25">
      <c r="A1140" s="34"/>
      <c r="B1140" s="25">
        <v>10001837</v>
      </c>
      <c r="C1140" s="24" t="s">
        <v>40</v>
      </c>
      <c r="D1140" s="24" t="s">
        <v>59</v>
      </c>
      <c r="E1140" s="24" t="s">
        <v>774</v>
      </c>
      <c r="F1140" s="21" t="str">
        <f t="shared" ref="F1140:F1156" si="72">"KIDS SHOE -"&amp;O1140</f>
        <v>KIDS SHOE -699</v>
      </c>
      <c r="G1140" s="24" t="s">
        <v>44</v>
      </c>
      <c r="H1140" s="34">
        <v>9</v>
      </c>
      <c r="I1140" s="24" t="str">
        <f>C1140&amp;"/"&amp;D1140&amp;"/"&amp;F1140&amp;"/"&amp;H1140</f>
        <v>MINIKIDZZ/FOOTWEAR/KIDS SHOE -699/9</v>
      </c>
      <c r="J1140" s="24">
        <v>6402</v>
      </c>
      <c r="K1140" s="24" t="s">
        <v>45</v>
      </c>
      <c r="L1140" s="24" t="s">
        <v>95</v>
      </c>
      <c r="M1140" s="24" t="s">
        <v>47</v>
      </c>
      <c r="N1140" s="83">
        <v>0.12</v>
      </c>
      <c r="O1140" s="28">
        <v>699</v>
      </c>
      <c r="P1140" s="28">
        <v>699</v>
      </c>
      <c r="Q1140" s="59">
        <v>279.60000000000002</v>
      </c>
      <c r="R1140" s="59">
        <v>279.60000000000002</v>
      </c>
      <c r="S1140" s="28">
        <v>1</v>
      </c>
    </row>
    <row r="1141" spans="1:19" x14ac:dyDescent="0.25">
      <c r="A1141" s="34"/>
      <c r="B1141" s="25">
        <v>10001838</v>
      </c>
      <c r="C1141" s="24" t="s">
        <v>40</v>
      </c>
      <c r="D1141" s="24" t="s">
        <v>59</v>
      </c>
      <c r="E1141" s="24" t="s">
        <v>774</v>
      </c>
      <c r="F1141" s="21" t="str">
        <f t="shared" si="72"/>
        <v>KIDS SHOE -699</v>
      </c>
      <c r="G1141" s="24" t="s">
        <v>44</v>
      </c>
      <c r="H1141" s="34">
        <v>10</v>
      </c>
      <c r="I1141" s="24" t="str">
        <f>C1141&amp;"/"&amp;D1141&amp;"/"&amp;F1141&amp;"/"&amp;H1141</f>
        <v>MINIKIDZZ/FOOTWEAR/KIDS SHOE -699/10</v>
      </c>
      <c r="J1141" s="24">
        <v>6402</v>
      </c>
      <c r="K1141" s="24" t="s">
        <v>45</v>
      </c>
      <c r="L1141" s="24" t="s">
        <v>95</v>
      </c>
      <c r="M1141" s="24" t="s">
        <v>47</v>
      </c>
      <c r="N1141" s="83">
        <v>0.12</v>
      </c>
      <c r="O1141" s="28">
        <v>699</v>
      </c>
      <c r="P1141" s="28">
        <v>699</v>
      </c>
      <c r="Q1141" s="59">
        <v>279.60000000000002</v>
      </c>
      <c r="R1141" s="59">
        <v>279.60000000000002</v>
      </c>
      <c r="S1141" s="28">
        <v>1</v>
      </c>
    </row>
    <row r="1142" spans="1:19" x14ac:dyDescent="0.25">
      <c r="A1142" s="34"/>
      <c r="B1142" s="25">
        <v>10001839</v>
      </c>
      <c r="C1142" s="24" t="s">
        <v>40</v>
      </c>
      <c r="D1142" s="24" t="s">
        <v>59</v>
      </c>
      <c r="E1142" s="24" t="s">
        <v>774</v>
      </c>
      <c r="F1142" s="21" t="str">
        <f t="shared" si="72"/>
        <v>KIDS SHOE -999</v>
      </c>
      <c r="G1142" s="24" t="s">
        <v>44</v>
      </c>
      <c r="H1142" s="34">
        <v>7</v>
      </c>
      <c r="I1142" s="24" t="str">
        <f>C1142&amp;"/"&amp;D1142&amp;"/"&amp;F1142&amp;"/"&amp;H1142</f>
        <v>MINIKIDZZ/FOOTWEAR/KIDS SHOE -999/7</v>
      </c>
      <c r="J1142" s="24">
        <v>6402</v>
      </c>
      <c r="K1142" s="24" t="s">
        <v>45</v>
      </c>
      <c r="L1142" s="24" t="s">
        <v>95</v>
      </c>
      <c r="M1142" s="24" t="s">
        <v>47</v>
      </c>
      <c r="N1142" s="83">
        <v>0.12</v>
      </c>
      <c r="O1142" s="28">
        <v>999</v>
      </c>
      <c r="P1142" s="28">
        <v>999</v>
      </c>
      <c r="Q1142" s="59">
        <v>399.6</v>
      </c>
      <c r="R1142" s="59">
        <v>399.6</v>
      </c>
      <c r="S1142" s="28">
        <v>5</v>
      </c>
    </row>
    <row r="1143" spans="1:19" x14ac:dyDescent="0.25">
      <c r="A1143" s="34"/>
      <c r="B1143" s="25">
        <v>10001840</v>
      </c>
      <c r="C1143" s="24" t="s">
        <v>40</v>
      </c>
      <c r="D1143" s="24" t="s">
        <v>59</v>
      </c>
      <c r="E1143" s="24" t="s">
        <v>774</v>
      </c>
      <c r="F1143" s="21" t="str">
        <f t="shared" si="72"/>
        <v>KIDS SHOE -999</v>
      </c>
      <c r="G1143" s="24" t="s">
        <v>44</v>
      </c>
      <c r="H1143" s="34">
        <v>8</v>
      </c>
      <c r="I1143" s="24" t="str">
        <f>C1143&amp;"/"&amp;D1143&amp;"/"&amp;F1143&amp;"/"&amp;H1143</f>
        <v>MINIKIDZZ/FOOTWEAR/KIDS SHOE -999/8</v>
      </c>
      <c r="J1143" s="24">
        <v>6402</v>
      </c>
      <c r="K1143" s="24" t="s">
        <v>45</v>
      </c>
      <c r="L1143" s="24" t="s">
        <v>95</v>
      </c>
      <c r="M1143" s="24" t="s">
        <v>47</v>
      </c>
      <c r="N1143" s="83">
        <v>0.12</v>
      </c>
      <c r="O1143" s="28">
        <v>999</v>
      </c>
      <c r="P1143" s="28">
        <v>999</v>
      </c>
      <c r="Q1143" s="59">
        <v>399.6</v>
      </c>
      <c r="R1143" s="59">
        <v>399.6</v>
      </c>
      <c r="S1143" s="28">
        <v>5</v>
      </c>
    </row>
    <row r="1144" spans="1:19" x14ac:dyDescent="0.25">
      <c r="A1144" s="34"/>
      <c r="B1144" s="25">
        <v>10001841</v>
      </c>
      <c r="C1144" s="24" t="s">
        <v>40</v>
      </c>
      <c r="D1144" s="24" t="s">
        <v>59</v>
      </c>
      <c r="E1144" s="24" t="s">
        <v>774</v>
      </c>
      <c r="F1144" s="21" t="str">
        <f t="shared" si="72"/>
        <v>KIDS SHOE -999</v>
      </c>
      <c r="G1144" s="24" t="s">
        <v>44</v>
      </c>
      <c r="H1144" s="34">
        <v>9</v>
      </c>
      <c r="I1144" s="24" t="str">
        <f>C1144&amp;"/"&amp;D1144&amp;"/"&amp;F1144&amp;"/"&amp;H1144</f>
        <v>MINIKIDZZ/FOOTWEAR/KIDS SHOE -999/9</v>
      </c>
      <c r="J1144" s="24">
        <v>6402</v>
      </c>
      <c r="K1144" s="24" t="s">
        <v>45</v>
      </c>
      <c r="L1144" s="24" t="s">
        <v>95</v>
      </c>
      <c r="M1144" s="24" t="s">
        <v>47</v>
      </c>
      <c r="N1144" s="83">
        <v>0.12</v>
      </c>
      <c r="O1144" s="28">
        <v>999</v>
      </c>
      <c r="P1144" s="28">
        <v>999</v>
      </c>
      <c r="Q1144" s="59">
        <v>399.6</v>
      </c>
      <c r="R1144" s="59">
        <v>399.6</v>
      </c>
      <c r="S1144" s="28">
        <v>6</v>
      </c>
    </row>
    <row r="1145" spans="1:19" x14ac:dyDescent="0.25">
      <c r="A1145" s="34"/>
      <c r="B1145" s="25">
        <v>10001842</v>
      </c>
      <c r="C1145" s="24" t="s">
        <v>40</v>
      </c>
      <c r="D1145" s="24" t="s">
        <v>59</v>
      </c>
      <c r="E1145" s="24" t="s">
        <v>774</v>
      </c>
      <c r="F1145" s="21" t="str">
        <f t="shared" si="72"/>
        <v>KIDS SHOE -999</v>
      </c>
      <c r="G1145" s="24" t="s">
        <v>44</v>
      </c>
      <c r="H1145" s="34">
        <v>10</v>
      </c>
      <c r="I1145" s="24" t="str">
        <f>C1145&amp;"/"&amp;D1145&amp;"/"&amp;F1145&amp;"/"&amp;H1145</f>
        <v>MINIKIDZZ/FOOTWEAR/KIDS SHOE -999/10</v>
      </c>
      <c r="J1145" s="24">
        <v>6402</v>
      </c>
      <c r="K1145" s="24" t="s">
        <v>45</v>
      </c>
      <c r="L1145" s="24" t="s">
        <v>95</v>
      </c>
      <c r="M1145" s="24" t="s">
        <v>47</v>
      </c>
      <c r="N1145" s="83">
        <v>0.12</v>
      </c>
      <c r="O1145" s="28">
        <v>999</v>
      </c>
      <c r="P1145" s="28">
        <v>999</v>
      </c>
      <c r="Q1145" s="59">
        <v>399.6</v>
      </c>
      <c r="R1145" s="59">
        <v>399.6</v>
      </c>
      <c r="S1145" s="28">
        <v>4</v>
      </c>
    </row>
    <row r="1146" spans="1:19" x14ac:dyDescent="0.25">
      <c r="A1146" s="34"/>
      <c r="B1146" s="25">
        <v>10001843</v>
      </c>
      <c r="C1146" s="24" t="s">
        <v>40</v>
      </c>
      <c r="D1146" s="24" t="s">
        <v>59</v>
      </c>
      <c r="E1146" s="24" t="s">
        <v>774</v>
      </c>
      <c r="F1146" s="21" t="str">
        <f t="shared" si="72"/>
        <v>KIDS SHOE -999</v>
      </c>
      <c r="G1146" s="24" t="s">
        <v>44</v>
      </c>
      <c r="H1146" s="34">
        <v>11</v>
      </c>
      <c r="I1146" s="24" t="str">
        <f>C1146&amp;"/"&amp;D1146&amp;"/"&amp;F1146&amp;"/"&amp;H1146</f>
        <v>MINIKIDZZ/FOOTWEAR/KIDS SHOE -999/11</v>
      </c>
      <c r="J1146" s="24">
        <v>6402</v>
      </c>
      <c r="K1146" s="24" t="s">
        <v>45</v>
      </c>
      <c r="L1146" s="24" t="s">
        <v>95</v>
      </c>
      <c r="M1146" s="24" t="s">
        <v>47</v>
      </c>
      <c r="N1146" s="83">
        <v>0.12</v>
      </c>
      <c r="O1146" s="28">
        <v>999</v>
      </c>
      <c r="P1146" s="28">
        <v>999</v>
      </c>
      <c r="Q1146" s="59">
        <v>399.6</v>
      </c>
      <c r="R1146" s="59">
        <v>399.6</v>
      </c>
      <c r="S1146" s="28">
        <v>4</v>
      </c>
    </row>
    <row r="1147" spans="1:19" x14ac:dyDescent="0.25">
      <c r="A1147" s="34"/>
      <c r="B1147" s="25">
        <v>10001844</v>
      </c>
      <c r="C1147" s="24" t="s">
        <v>40</v>
      </c>
      <c r="D1147" s="24" t="s">
        <v>59</v>
      </c>
      <c r="E1147" s="24" t="s">
        <v>774</v>
      </c>
      <c r="F1147" s="21" t="str">
        <f t="shared" si="72"/>
        <v>KIDS SHOE -1299</v>
      </c>
      <c r="G1147" s="24" t="s">
        <v>44</v>
      </c>
      <c r="H1147" s="34">
        <v>1</v>
      </c>
      <c r="I1147" s="24" t="str">
        <f>C1147&amp;"/"&amp;D1147&amp;"/"&amp;F1147&amp;"/"&amp;H1147</f>
        <v>MINIKIDZZ/FOOTWEAR/KIDS SHOE -1299/1</v>
      </c>
      <c r="J1147" s="24">
        <v>6402</v>
      </c>
      <c r="K1147" s="24" t="s">
        <v>45</v>
      </c>
      <c r="L1147" s="24" t="s">
        <v>95</v>
      </c>
      <c r="M1147" s="24" t="s">
        <v>47</v>
      </c>
      <c r="N1147" s="83">
        <v>0.12</v>
      </c>
      <c r="O1147" s="28">
        <v>1299</v>
      </c>
      <c r="P1147" s="28">
        <v>1299</v>
      </c>
      <c r="Q1147" s="59">
        <v>519.6</v>
      </c>
      <c r="R1147" s="59">
        <v>519.6</v>
      </c>
      <c r="S1147" s="28">
        <v>2</v>
      </c>
    </row>
    <row r="1148" spans="1:19" x14ac:dyDescent="0.25">
      <c r="A1148" s="34"/>
      <c r="B1148" s="25">
        <v>10001845</v>
      </c>
      <c r="C1148" s="24" t="s">
        <v>40</v>
      </c>
      <c r="D1148" s="24" t="s">
        <v>59</v>
      </c>
      <c r="E1148" s="24" t="s">
        <v>774</v>
      </c>
      <c r="F1148" s="21" t="str">
        <f t="shared" si="72"/>
        <v>KIDS SHOE -1299</v>
      </c>
      <c r="G1148" s="24" t="s">
        <v>44</v>
      </c>
      <c r="H1148" s="34">
        <v>5</v>
      </c>
      <c r="I1148" s="24" t="str">
        <f>C1148&amp;"/"&amp;D1148&amp;"/"&amp;F1148&amp;"/"&amp;H1148</f>
        <v>MINIKIDZZ/FOOTWEAR/KIDS SHOE -1299/5</v>
      </c>
      <c r="J1148" s="24">
        <v>6402</v>
      </c>
      <c r="K1148" s="24" t="s">
        <v>45</v>
      </c>
      <c r="L1148" s="24" t="s">
        <v>95</v>
      </c>
      <c r="M1148" s="24" t="s">
        <v>47</v>
      </c>
      <c r="N1148" s="83">
        <v>0.12</v>
      </c>
      <c r="O1148" s="28">
        <v>1299</v>
      </c>
      <c r="P1148" s="28">
        <v>1299</v>
      </c>
      <c r="Q1148" s="59">
        <v>519.6</v>
      </c>
      <c r="R1148" s="59">
        <v>519.6</v>
      </c>
      <c r="S1148" s="28">
        <v>1</v>
      </c>
    </row>
    <row r="1149" spans="1:19" x14ac:dyDescent="0.25">
      <c r="A1149" s="34"/>
      <c r="B1149" s="25">
        <v>10001846</v>
      </c>
      <c r="C1149" s="24" t="s">
        <v>40</v>
      </c>
      <c r="D1149" s="24" t="s">
        <v>59</v>
      </c>
      <c r="E1149" s="24" t="s">
        <v>774</v>
      </c>
      <c r="F1149" s="21" t="str">
        <f t="shared" si="72"/>
        <v>KIDS SHOE -1299</v>
      </c>
      <c r="G1149" s="24" t="s">
        <v>44</v>
      </c>
      <c r="H1149" s="34">
        <v>6</v>
      </c>
      <c r="I1149" s="24" t="str">
        <f>C1149&amp;"/"&amp;D1149&amp;"/"&amp;F1149&amp;"/"&amp;H1149</f>
        <v>MINIKIDZZ/FOOTWEAR/KIDS SHOE -1299/6</v>
      </c>
      <c r="J1149" s="24">
        <v>6402</v>
      </c>
      <c r="K1149" s="24" t="s">
        <v>45</v>
      </c>
      <c r="L1149" s="24" t="s">
        <v>95</v>
      </c>
      <c r="M1149" s="24" t="s">
        <v>47</v>
      </c>
      <c r="N1149" s="83">
        <v>0.12</v>
      </c>
      <c r="O1149" s="28">
        <v>1299</v>
      </c>
      <c r="P1149" s="28">
        <v>1299</v>
      </c>
      <c r="Q1149" s="59">
        <v>519.6</v>
      </c>
      <c r="R1149" s="59">
        <v>519.6</v>
      </c>
      <c r="S1149" s="28">
        <v>2</v>
      </c>
    </row>
    <row r="1150" spans="1:19" x14ac:dyDescent="0.25">
      <c r="A1150" s="34"/>
      <c r="B1150" s="25">
        <v>10001847</v>
      </c>
      <c r="C1150" s="24" t="s">
        <v>40</v>
      </c>
      <c r="D1150" s="24" t="s">
        <v>59</v>
      </c>
      <c r="E1150" s="24" t="s">
        <v>774</v>
      </c>
      <c r="F1150" s="21" t="str">
        <f t="shared" si="72"/>
        <v>KIDS SHOE -1299</v>
      </c>
      <c r="G1150" s="24" t="s">
        <v>44</v>
      </c>
      <c r="H1150" s="34">
        <v>7</v>
      </c>
      <c r="I1150" s="24" t="str">
        <f>C1150&amp;"/"&amp;D1150&amp;"/"&amp;F1150&amp;"/"&amp;H1150</f>
        <v>MINIKIDZZ/FOOTWEAR/KIDS SHOE -1299/7</v>
      </c>
      <c r="J1150" s="24">
        <v>6402</v>
      </c>
      <c r="K1150" s="24" t="s">
        <v>45</v>
      </c>
      <c r="L1150" s="24" t="s">
        <v>95</v>
      </c>
      <c r="M1150" s="24" t="s">
        <v>47</v>
      </c>
      <c r="N1150" s="83">
        <v>0.12</v>
      </c>
      <c r="O1150" s="28">
        <v>1299</v>
      </c>
      <c r="P1150" s="28">
        <v>1299</v>
      </c>
      <c r="Q1150" s="59">
        <v>519.6</v>
      </c>
      <c r="R1150" s="59">
        <v>519.6</v>
      </c>
      <c r="S1150" s="28">
        <v>2</v>
      </c>
    </row>
    <row r="1151" spans="1:19" x14ac:dyDescent="0.25">
      <c r="A1151" s="34"/>
      <c r="B1151" s="25">
        <v>10001848</v>
      </c>
      <c r="C1151" s="24" t="s">
        <v>40</v>
      </c>
      <c r="D1151" s="24" t="s">
        <v>59</v>
      </c>
      <c r="E1151" s="24" t="s">
        <v>774</v>
      </c>
      <c r="F1151" s="21" t="str">
        <f t="shared" si="72"/>
        <v>KIDS SHOE -1299</v>
      </c>
      <c r="G1151" s="24" t="s">
        <v>44</v>
      </c>
      <c r="H1151" s="34">
        <v>8</v>
      </c>
      <c r="I1151" s="24" t="str">
        <f>C1151&amp;"/"&amp;D1151&amp;"/"&amp;F1151&amp;"/"&amp;H1151</f>
        <v>MINIKIDZZ/FOOTWEAR/KIDS SHOE -1299/8</v>
      </c>
      <c r="J1151" s="24">
        <v>6402</v>
      </c>
      <c r="K1151" s="24" t="s">
        <v>45</v>
      </c>
      <c r="L1151" s="24" t="s">
        <v>95</v>
      </c>
      <c r="M1151" s="24" t="s">
        <v>47</v>
      </c>
      <c r="N1151" s="83">
        <v>0.12</v>
      </c>
      <c r="O1151" s="28">
        <v>1299</v>
      </c>
      <c r="P1151" s="28">
        <v>1299</v>
      </c>
      <c r="Q1151" s="59">
        <v>519.6</v>
      </c>
      <c r="R1151" s="59">
        <v>519.6</v>
      </c>
      <c r="S1151" s="28">
        <v>2</v>
      </c>
    </row>
    <row r="1152" spans="1:19" x14ac:dyDescent="0.25">
      <c r="A1152" s="34"/>
      <c r="B1152" s="25">
        <v>10001849</v>
      </c>
      <c r="C1152" s="24" t="s">
        <v>40</v>
      </c>
      <c r="D1152" s="24" t="s">
        <v>59</v>
      </c>
      <c r="E1152" s="24" t="s">
        <v>774</v>
      </c>
      <c r="F1152" s="21" t="str">
        <f t="shared" si="72"/>
        <v>KIDS SHOE -1299</v>
      </c>
      <c r="G1152" s="24" t="s">
        <v>44</v>
      </c>
      <c r="H1152" s="34">
        <v>9</v>
      </c>
      <c r="I1152" s="24" t="str">
        <f>C1152&amp;"/"&amp;D1152&amp;"/"&amp;F1152&amp;"/"&amp;H1152</f>
        <v>MINIKIDZZ/FOOTWEAR/KIDS SHOE -1299/9</v>
      </c>
      <c r="J1152" s="24">
        <v>6402</v>
      </c>
      <c r="K1152" s="24" t="s">
        <v>45</v>
      </c>
      <c r="L1152" s="24" t="s">
        <v>95</v>
      </c>
      <c r="M1152" s="24" t="s">
        <v>47</v>
      </c>
      <c r="N1152" s="83">
        <v>0.12</v>
      </c>
      <c r="O1152" s="28">
        <v>1299</v>
      </c>
      <c r="P1152" s="28">
        <v>1299</v>
      </c>
      <c r="Q1152" s="59">
        <v>519.6</v>
      </c>
      <c r="R1152" s="59">
        <v>519.6</v>
      </c>
      <c r="S1152" s="28">
        <v>2</v>
      </c>
    </row>
    <row r="1153" spans="1:19" x14ac:dyDescent="0.25">
      <c r="A1153" s="34"/>
      <c r="B1153" s="25">
        <v>10001850</v>
      </c>
      <c r="C1153" s="24" t="s">
        <v>40</v>
      </c>
      <c r="D1153" s="24" t="s">
        <v>59</v>
      </c>
      <c r="E1153" s="24" t="s">
        <v>774</v>
      </c>
      <c r="F1153" s="21" t="str">
        <f t="shared" si="72"/>
        <v>KIDS SHOE -1299</v>
      </c>
      <c r="G1153" s="24" t="s">
        <v>44</v>
      </c>
      <c r="H1153" s="34">
        <v>10</v>
      </c>
      <c r="I1153" s="24" t="str">
        <f>C1153&amp;"/"&amp;D1153&amp;"/"&amp;F1153&amp;"/"&amp;H1153</f>
        <v>MINIKIDZZ/FOOTWEAR/KIDS SHOE -1299/10</v>
      </c>
      <c r="J1153" s="24">
        <v>6402</v>
      </c>
      <c r="K1153" s="24" t="s">
        <v>45</v>
      </c>
      <c r="L1153" s="24" t="s">
        <v>95</v>
      </c>
      <c r="M1153" s="24" t="s">
        <v>47</v>
      </c>
      <c r="N1153" s="83">
        <v>0.12</v>
      </c>
      <c r="O1153" s="28">
        <v>1299</v>
      </c>
      <c r="P1153" s="28">
        <v>1299</v>
      </c>
      <c r="Q1153" s="59">
        <v>519.6</v>
      </c>
      <c r="R1153" s="59">
        <v>519.6</v>
      </c>
      <c r="S1153" s="28">
        <v>2</v>
      </c>
    </row>
    <row r="1154" spans="1:19" x14ac:dyDescent="0.25">
      <c r="A1154" s="34"/>
      <c r="B1154" s="25">
        <v>10001851</v>
      </c>
      <c r="C1154" s="24" t="s">
        <v>40</v>
      </c>
      <c r="D1154" s="24" t="s">
        <v>59</v>
      </c>
      <c r="E1154" s="24" t="s">
        <v>774</v>
      </c>
      <c r="F1154" s="21" t="str">
        <f t="shared" si="72"/>
        <v>KIDS SHOE -1299</v>
      </c>
      <c r="G1154" s="24" t="s">
        <v>44</v>
      </c>
      <c r="H1154" s="34">
        <v>11</v>
      </c>
      <c r="I1154" s="24" t="str">
        <f>C1154&amp;"/"&amp;D1154&amp;"/"&amp;F1154&amp;"/"&amp;H1154</f>
        <v>MINIKIDZZ/FOOTWEAR/KIDS SHOE -1299/11</v>
      </c>
      <c r="J1154" s="24">
        <v>6402</v>
      </c>
      <c r="K1154" s="24" t="s">
        <v>45</v>
      </c>
      <c r="L1154" s="24" t="s">
        <v>95</v>
      </c>
      <c r="M1154" s="24" t="s">
        <v>47</v>
      </c>
      <c r="N1154" s="83">
        <v>0.12</v>
      </c>
      <c r="O1154" s="28">
        <v>1299</v>
      </c>
      <c r="P1154" s="28">
        <v>1299</v>
      </c>
      <c r="Q1154" s="59">
        <v>519.6</v>
      </c>
      <c r="R1154" s="59">
        <v>519.6</v>
      </c>
      <c r="S1154" s="28">
        <v>2</v>
      </c>
    </row>
    <row r="1155" spans="1:19" x14ac:dyDescent="0.25">
      <c r="A1155" s="34"/>
      <c r="B1155" s="25">
        <v>10001852</v>
      </c>
      <c r="C1155" s="24" t="s">
        <v>40</v>
      </c>
      <c r="D1155" s="24" t="s">
        <v>59</v>
      </c>
      <c r="E1155" s="24" t="s">
        <v>774</v>
      </c>
      <c r="F1155" s="21" t="str">
        <f t="shared" si="72"/>
        <v>KIDS SHOE -1299</v>
      </c>
      <c r="G1155" s="24" t="s">
        <v>44</v>
      </c>
      <c r="H1155" s="34">
        <v>12</v>
      </c>
      <c r="I1155" s="24" t="str">
        <f>C1155&amp;"/"&amp;D1155&amp;"/"&amp;F1155&amp;"/"&amp;H1155</f>
        <v>MINIKIDZZ/FOOTWEAR/KIDS SHOE -1299/12</v>
      </c>
      <c r="J1155" s="24">
        <v>6402</v>
      </c>
      <c r="K1155" s="24" t="s">
        <v>45</v>
      </c>
      <c r="L1155" s="24" t="s">
        <v>95</v>
      </c>
      <c r="M1155" s="24" t="s">
        <v>47</v>
      </c>
      <c r="N1155" s="83">
        <v>0.12</v>
      </c>
      <c r="O1155" s="28">
        <v>1299</v>
      </c>
      <c r="P1155" s="28">
        <v>1299</v>
      </c>
      <c r="Q1155" s="59">
        <v>519.6</v>
      </c>
      <c r="R1155" s="59">
        <v>519.6</v>
      </c>
      <c r="S1155" s="28">
        <v>2</v>
      </c>
    </row>
    <row r="1156" spans="1:19" x14ac:dyDescent="0.25">
      <c r="A1156" s="34"/>
      <c r="B1156" s="25">
        <v>10001853</v>
      </c>
      <c r="C1156" s="24" t="s">
        <v>40</v>
      </c>
      <c r="D1156" s="24" t="s">
        <v>59</v>
      </c>
      <c r="E1156" s="24" t="s">
        <v>774</v>
      </c>
      <c r="F1156" s="21" t="str">
        <f t="shared" si="72"/>
        <v>KIDS SHOE -1299</v>
      </c>
      <c r="G1156" s="24" t="s">
        <v>44</v>
      </c>
      <c r="H1156" s="34">
        <v>13</v>
      </c>
      <c r="I1156" s="24" t="str">
        <f>C1156&amp;"/"&amp;D1156&amp;"/"&amp;F1156&amp;"/"&amp;H1156</f>
        <v>MINIKIDZZ/FOOTWEAR/KIDS SHOE -1299/13</v>
      </c>
      <c r="J1156" s="24">
        <v>6402</v>
      </c>
      <c r="K1156" s="24" t="s">
        <v>45</v>
      </c>
      <c r="L1156" s="24" t="s">
        <v>95</v>
      </c>
      <c r="M1156" s="24" t="s">
        <v>47</v>
      </c>
      <c r="N1156" s="83">
        <v>0.12</v>
      </c>
      <c r="O1156" s="28">
        <v>1299</v>
      </c>
      <c r="P1156" s="28">
        <v>1299</v>
      </c>
      <c r="Q1156" s="59">
        <v>519.6</v>
      </c>
      <c r="R1156" s="59">
        <v>519.6</v>
      </c>
      <c r="S1156" s="28">
        <v>2</v>
      </c>
    </row>
    <row r="1157" spans="1:19" x14ac:dyDescent="0.25">
      <c r="A1157" s="34"/>
      <c r="B1157" s="25">
        <v>10001854</v>
      </c>
      <c r="C1157" s="24" t="s">
        <v>407</v>
      </c>
      <c r="D1157" s="24" t="s">
        <v>71</v>
      </c>
      <c r="E1157" s="24" t="s">
        <v>90</v>
      </c>
      <c r="F1157" s="21" t="str">
        <f>E1157&amp;""</f>
        <v>QUILT SET</v>
      </c>
      <c r="G1157" s="24" t="s">
        <v>44</v>
      </c>
      <c r="H1157" s="34" t="s">
        <v>44</v>
      </c>
      <c r="I1157" s="24" t="str">
        <f>C1157&amp;"/"&amp;D1157&amp;"/"&amp;F1157&amp;"/"&amp;H1157</f>
        <v>MOMSPET/ACCESSORIES/QUILT SET/NA</v>
      </c>
      <c r="J1157" s="28">
        <v>6301</v>
      </c>
      <c r="K1157" s="24" t="s">
        <v>45</v>
      </c>
      <c r="L1157" s="24" t="s">
        <v>95</v>
      </c>
      <c r="M1157" s="24" t="s">
        <v>47</v>
      </c>
      <c r="N1157" s="83">
        <v>0.12</v>
      </c>
      <c r="O1157" s="28">
        <v>2695</v>
      </c>
      <c r="P1157" s="28">
        <v>2695</v>
      </c>
      <c r="Q1157" s="91">
        <v>1617</v>
      </c>
      <c r="R1157" s="91">
        <v>1617</v>
      </c>
      <c r="S1157" s="28">
        <v>1</v>
      </c>
    </row>
    <row r="1158" spans="1:19" x14ac:dyDescent="0.25">
      <c r="A1158" s="34"/>
      <c r="B1158" s="25">
        <v>10001855</v>
      </c>
      <c r="C1158" s="24" t="s">
        <v>407</v>
      </c>
      <c r="D1158" s="24" t="s">
        <v>71</v>
      </c>
      <c r="E1158" s="24" t="s">
        <v>90</v>
      </c>
      <c r="F1158" s="21" t="str">
        <f>E1158&amp;""</f>
        <v>QUILT SET</v>
      </c>
      <c r="G1158" s="24" t="s">
        <v>44</v>
      </c>
      <c r="H1158" s="34" t="s">
        <v>44</v>
      </c>
      <c r="I1158" s="24" t="str">
        <f>C1158&amp;"/"&amp;D1158&amp;"/"&amp;F1158&amp;"/"&amp;H1158</f>
        <v>MOMSPET/ACCESSORIES/QUILT SET/NA</v>
      </c>
      <c r="J1158" s="28">
        <v>6301</v>
      </c>
      <c r="K1158" s="24" t="s">
        <v>45</v>
      </c>
      <c r="L1158" s="24" t="s">
        <v>95</v>
      </c>
      <c r="M1158" s="24" t="s">
        <v>47</v>
      </c>
      <c r="N1158" s="83">
        <v>0.12</v>
      </c>
      <c r="O1158" s="28">
        <v>2295</v>
      </c>
      <c r="P1158" s="28">
        <v>2295</v>
      </c>
      <c r="Q1158" s="91">
        <v>1377</v>
      </c>
      <c r="R1158" s="91">
        <v>1377</v>
      </c>
      <c r="S1158" s="28">
        <v>1</v>
      </c>
    </row>
    <row r="1159" spans="1:19" x14ac:dyDescent="0.25">
      <c r="A1159" s="34"/>
      <c r="B1159" s="25">
        <v>10001856</v>
      </c>
      <c r="C1159" s="24" t="s">
        <v>407</v>
      </c>
      <c r="D1159" s="24" t="s">
        <v>71</v>
      </c>
      <c r="E1159" s="24" t="s">
        <v>89</v>
      </c>
      <c r="F1159" s="21" t="str">
        <f>E1159&amp;""</f>
        <v>GADDA NET</v>
      </c>
      <c r="G1159" s="24" t="s">
        <v>44</v>
      </c>
      <c r="H1159" s="34" t="s">
        <v>44</v>
      </c>
      <c r="I1159" s="24" t="str">
        <f>C1159&amp;"/"&amp;D1159&amp;"/"&amp;F1159&amp;"/"&amp;H1159</f>
        <v>MOMSPET/ACCESSORIES/GADDA NET/NA</v>
      </c>
      <c r="J1159" s="28">
        <v>6301</v>
      </c>
      <c r="K1159" s="24" t="s">
        <v>45</v>
      </c>
      <c r="L1159" s="24" t="s">
        <v>95</v>
      </c>
      <c r="M1159" s="24" t="s">
        <v>47</v>
      </c>
      <c r="N1159" s="83">
        <v>0.12</v>
      </c>
      <c r="O1159" s="28">
        <v>1145</v>
      </c>
      <c r="P1159" s="28">
        <v>1145</v>
      </c>
      <c r="Q1159" s="91">
        <v>687</v>
      </c>
      <c r="R1159" s="91">
        <v>687</v>
      </c>
      <c r="S1159" s="28">
        <v>1</v>
      </c>
    </row>
    <row r="1160" spans="1:19" x14ac:dyDescent="0.25">
      <c r="A1160" s="34"/>
      <c r="B1160" s="25">
        <v>10001857</v>
      </c>
      <c r="C1160" s="24" t="s">
        <v>40</v>
      </c>
      <c r="D1160" s="24" t="s">
        <v>71</v>
      </c>
      <c r="E1160" s="24" t="s">
        <v>85</v>
      </c>
      <c r="F1160" s="21" t="str">
        <f t="shared" ref="F1160" si="73">C1160&amp;"/"&amp;E1160&amp;""</f>
        <v>MINIKIDZZ/BAG</v>
      </c>
      <c r="G1160" s="24" t="s">
        <v>44</v>
      </c>
      <c r="H1160" s="34" t="s">
        <v>44</v>
      </c>
      <c r="I1160" s="24" t="str">
        <f>C1160&amp;"/"&amp;D1160&amp;"/"&amp;F1160&amp;"/"&amp;H1160</f>
        <v>MINIKIDZZ/ACCESSORIES/MINIKIDZZ/BAG/NA</v>
      </c>
      <c r="J1160" s="28">
        <v>3809</v>
      </c>
      <c r="K1160" s="24" t="s">
        <v>45</v>
      </c>
      <c r="L1160" s="24" t="s">
        <v>95</v>
      </c>
      <c r="M1160" s="24" t="s">
        <v>47</v>
      </c>
      <c r="N1160" s="83">
        <v>0.18</v>
      </c>
      <c r="O1160" s="28">
        <v>999</v>
      </c>
      <c r="P1160" s="28">
        <v>999</v>
      </c>
      <c r="Q1160" s="91">
        <v>499</v>
      </c>
      <c r="R1160" s="91">
        <v>499</v>
      </c>
      <c r="S1160" s="28">
        <v>1</v>
      </c>
    </row>
    <row r="1161" spans="1:19" x14ac:dyDescent="0.25">
      <c r="A1161" s="34"/>
      <c r="B1161" s="29">
        <v>8058664150243</v>
      </c>
      <c r="C1161" s="24" t="s">
        <v>112</v>
      </c>
      <c r="D1161" s="24" t="s">
        <v>71</v>
      </c>
      <c r="E1161" s="24" t="s">
        <v>775</v>
      </c>
      <c r="F1161" s="34" t="str">
        <f>E1161&amp;""</f>
        <v>FEEDING BOTTLE</v>
      </c>
      <c r="G1161" s="24" t="s">
        <v>44</v>
      </c>
      <c r="H1161" s="34" t="s">
        <v>44</v>
      </c>
      <c r="I1161" s="24" t="str">
        <f>C1161&amp;"/"&amp;D1161&amp;"/"&amp;F1161&amp;"/"&amp;H1161</f>
        <v>CHICCO/ACCESSORIES/FEEDING BOTTLE/NA</v>
      </c>
      <c r="J1161" s="28">
        <v>33049990</v>
      </c>
      <c r="K1161" s="24" t="s">
        <v>45</v>
      </c>
      <c r="L1161" s="24" t="s">
        <v>95</v>
      </c>
      <c r="M1161" s="24" t="s">
        <v>47</v>
      </c>
      <c r="N1161" s="83">
        <v>0.12</v>
      </c>
      <c r="O1161" s="28">
        <v>319</v>
      </c>
      <c r="P1161" s="28">
        <v>319</v>
      </c>
      <c r="Q1161" s="91">
        <v>191</v>
      </c>
      <c r="R1161" s="91">
        <v>191</v>
      </c>
      <c r="S1161" s="28">
        <v>1</v>
      </c>
    </row>
    <row r="1162" spans="1:19" x14ac:dyDescent="0.25">
      <c r="A1162" s="34"/>
      <c r="B1162" s="25">
        <v>10001858</v>
      </c>
      <c r="C1162" s="24" t="s">
        <v>40</v>
      </c>
      <c r="D1162" s="24" t="s">
        <v>41</v>
      </c>
      <c r="E1162" s="24" t="s">
        <v>765</v>
      </c>
      <c r="F1162" s="34" t="s">
        <v>776</v>
      </c>
      <c r="G1162" s="24" t="s">
        <v>44</v>
      </c>
      <c r="H1162" s="34" t="s">
        <v>44</v>
      </c>
      <c r="I1162" s="24" t="str">
        <f>C1162&amp;"/"&amp;D1162&amp;"/"&amp;F1162&amp;"/"&amp;H1162</f>
        <v>MINIKIDZZ/TOYS/DCH 8690/NA</v>
      </c>
      <c r="J1162" s="28">
        <v>9503</v>
      </c>
      <c r="K1162" s="24" t="s">
        <v>45</v>
      </c>
      <c r="L1162" s="24" t="s">
        <v>95</v>
      </c>
      <c r="M1162" s="24" t="s">
        <v>47</v>
      </c>
      <c r="N1162" s="83">
        <v>0.12</v>
      </c>
      <c r="O1162" s="28">
        <v>999</v>
      </c>
      <c r="P1162" s="28">
        <v>999</v>
      </c>
      <c r="Q1162" s="91">
        <v>499</v>
      </c>
      <c r="R1162" s="91">
        <v>499</v>
      </c>
      <c r="S1162" s="28">
        <v>1</v>
      </c>
    </row>
    <row r="1163" spans="1:19" x14ac:dyDescent="0.25">
      <c r="A1163" s="34"/>
      <c r="B1163" s="25">
        <v>10001859</v>
      </c>
      <c r="C1163" s="24" t="s">
        <v>40</v>
      </c>
      <c r="D1163" s="24" t="s">
        <v>71</v>
      </c>
      <c r="E1163" s="24" t="s">
        <v>85</v>
      </c>
      <c r="F1163" s="21" t="str">
        <f t="shared" ref="F1163:F1185" si="74">C1163&amp;"/"&amp;E1163&amp;""</f>
        <v>MINIKIDZZ/BAG</v>
      </c>
      <c r="G1163" s="24" t="s">
        <v>44</v>
      </c>
      <c r="H1163" s="34" t="s">
        <v>44</v>
      </c>
      <c r="I1163" s="24" t="str">
        <f>C1163&amp;"/"&amp;D1163&amp;"/"&amp;F1163&amp;"/"&amp;H1163</f>
        <v>MINIKIDZZ/ACCESSORIES/MINIKIDZZ/BAG/NA</v>
      </c>
      <c r="J1163" s="28">
        <v>3809</v>
      </c>
      <c r="K1163" s="24" t="s">
        <v>45</v>
      </c>
      <c r="L1163" s="24" t="s">
        <v>95</v>
      </c>
      <c r="M1163" s="24" t="s">
        <v>47</v>
      </c>
      <c r="N1163" s="83">
        <v>0.18</v>
      </c>
      <c r="O1163" s="28">
        <v>199</v>
      </c>
      <c r="P1163" s="28">
        <v>199</v>
      </c>
      <c r="Q1163" s="91">
        <v>99</v>
      </c>
      <c r="R1163" s="91">
        <v>99</v>
      </c>
      <c r="S1163" s="28">
        <v>1</v>
      </c>
    </row>
    <row r="1164" spans="1:19" x14ac:dyDescent="0.25">
      <c r="A1164" s="34"/>
      <c r="B1164" s="25">
        <v>10001860</v>
      </c>
      <c r="C1164" s="24" t="s">
        <v>23</v>
      </c>
      <c r="D1164" s="24" t="s">
        <v>71</v>
      </c>
      <c r="E1164" s="24" t="s">
        <v>83</v>
      </c>
      <c r="F1164" s="34" t="str">
        <f t="shared" si="74"/>
        <v>S-MART/BELT</v>
      </c>
      <c r="G1164" s="24" t="s">
        <v>44</v>
      </c>
      <c r="H1164" s="34" t="s">
        <v>44</v>
      </c>
      <c r="I1164" s="24" t="str">
        <f>C1164&amp;"/"&amp;D1164&amp;"/"&amp;F1164&amp;"/"&amp;H1164</f>
        <v>S-MART/ACCESSORIES/S-MART/BELT/NA</v>
      </c>
      <c r="J1164" s="28">
        <v>3809</v>
      </c>
      <c r="K1164" s="28" t="s">
        <v>22</v>
      </c>
      <c r="L1164" s="24" t="s">
        <v>95</v>
      </c>
      <c r="M1164" s="24" t="s">
        <v>47</v>
      </c>
      <c r="N1164" s="83">
        <v>0.18</v>
      </c>
      <c r="O1164" s="28">
        <v>1999</v>
      </c>
      <c r="P1164" s="28">
        <v>1999</v>
      </c>
      <c r="Q1164" s="91">
        <v>508</v>
      </c>
      <c r="R1164" s="91">
        <v>508</v>
      </c>
      <c r="S1164" s="28">
        <v>1</v>
      </c>
    </row>
    <row r="1165" spans="1:19" x14ac:dyDescent="0.25">
      <c r="A1165" s="34"/>
      <c r="B1165" s="25">
        <v>10001861</v>
      </c>
      <c r="C1165" s="24" t="s">
        <v>40</v>
      </c>
      <c r="D1165" s="24" t="s">
        <v>267</v>
      </c>
      <c r="E1165" s="24" t="s">
        <v>542</v>
      </c>
      <c r="F1165" s="34" t="str">
        <f>E1165&amp;""</f>
        <v>DL DRESS</v>
      </c>
      <c r="G1165" s="24" t="s">
        <v>44</v>
      </c>
      <c r="H1165" s="34" t="s">
        <v>514</v>
      </c>
      <c r="I1165" s="24" t="str">
        <f>C1165&amp;"/"&amp;D1165&amp;"/"&amp;F1165&amp;"/"&amp;H1165</f>
        <v>MINIKIDZZ/APPAREL/DL DRESS/5-6 Y</v>
      </c>
      <c r="J1165" s="28">
        <v>6111</v>
      </c>
      <c r="K1165" s="24" t="s">
        <v>45</v>
      </c>
      <c r="L1165" s="24" t="s">
        <v>95</v>
      </c>
      <c r="M1165" s="24" t="s">
        <v>47</v>
      </c>
      <c r="N1165" s="83">
        <v>0.12</v>
      </c>
      <c r="O1165" s="28">
        <v>1199</v>
      </c>
      <c r="P1165" s="28">
        <v>1199</v>
      </c>
      <c r="Q1165" s="91">
        <v>719</v>
      </c>
      <c r="R1165" s="91">
        <v>719</v>
      </c>
      <c r="S1165" s="28">
        <v>1</v>
      </c>
    </row>
    <row r="1166" spans="1:19" x14ac:dyDescent="0.25">
      <c r="A1166" s="34"/>
      <c r="B1166" s="25">
        <v>10001862</v>
      </c>
      <c r="C1166" s="24" t="s">
        <v>780</v>
      </c>
      <c r="D1166" s="24" t="s">
        <v>267</v>
      </c>
      <c r="E1166" s="24" t="s">
        <v>777</v>
      </c>
      <c r="F1166" s="34" t="str">
        <f t="shared" si="74"/>
        <v>KT/KT KURTA</v>
      </c>
      <c r="G1166" s="24" t="s">
        <v>44</v>
      </c>
      <c r="H1166" s="34">
        <v>26</v>
      </c>
      <c r="I1166" s="24" t="str">
        <f>C1166&amp;"/"&amp;D1166&amp;"/"&amp;F1166&amp;"/"&amp;H1166</f>
        <v>KT/APPAREL/KT/KT KURTA/26</v>
      </c>
      <c r="J1166" s="28">
        <v>6209</v>
      </c>
      <c r="K1166" s="24" t="s">
        <v>45</v>
      </c>
      <c r="L1166" s="24" t="s">
        <v>95</v>
      </c>
      <c r="M1166" s="24" t="s">
        <v>47</v>
      </c>
      <c r="N1166" s="83">
        <v>0.12</v>
      </c>
      <c r="O1166" s="28">
        <v>1399</v>
      </c>
      <c r="P1166" s="28">
        <v>1399</v>
      </c>
      <c r="Q1166" s="91">
        <v>839.4</v>
      </c>
      <c r="R1166" s="91">
        <v>839.4</v>
      </c>
      <c r="S1166" s="28">
        <v>1</v>
      </c>
    </row>
    <row r="1167" spans="1:19" x14ac:dyDescent="0.25">
      <c r="A1167" s="34"/>
      <c r="B1167" s="25">
        <v>10001863</v>
      </c>
      <c r="C1167" s="24" t="s">
        <v>255</v>
      </c>
      <c r="D1167" s="24" t="s">
        <v>267</v>
      </c>
      <c r="E1167" s="24" t="s">
        <v>487</v>
      </c>
      <c r="F1167" s="34" t="str">
        <f t="shared" si="74"/>
        <v>ZOLA/TOP</v>
      </c>
      <c r="G1167" s="24" t="s">
        <v>44</v>
      </c>
      <c r="H1167" s="34">
        <v>36</v>
      </c>
      <c r="I1167" s="24" t="str">
        <f>C1167&amp;"/"&amp;D1167&amp;"/"&amp;F1167&amp;"/"&amp;H1167</f>
        <v>ZOLA/APPAREL/ZOLA/TOP/36</v>
      </c>
      <c r="J1167" s="28">
        <v>610839</v>
      </c>
      <c r="K1167" s="28" t="s">
        <v>249</v>
      </c>
      <c r="L1167" s="24" t="s">
        <v>95</v>
      </c>
      <c r="M1167" s="24" t="s">
        <v>47</v>
      </c>
      <c r="N1167" s="83">
        <v>0.05</v>
      </c>
      <c r="O1167" s="28">
        <v>999</v>
      </c>
      <c r="P1167" s="28">
        <v>999</v>
      </c>
      <c r="Q1167" s="91">
        <v>599.4</v>
      </c>
      <c r="R1167" s="91">
        <v>599.4</v>
      </c>
      <c r="S1167" s="28">
        <v>1</v>
      </c>
    </row>
    <row r="1168" spans="1:19" x14ac:dyDescent="0.25">
      <c r="A1168" s="34"/>
      <c r="B1168" s="25">
        <v>10001864</v>
      </c>
      <c r="C1168" s="24" t="s">
        <v>407</v>
      </c>
      <c r="D1168" s="24" t="s">
        <v>267</v>
      </c>
      <c r="E1168" s="24" t="s">
        <v>248</v>
      </c>
      <c r="F1168" s="34" t="str">
        <f t="shared" si="74"/>
        <v>MOMSPET/FROCK</v>
      </c>
      <c r="G1168" s="24" t="s">
        <v>44</v>
      </c>
      <c r="H1168" s="34" t="s">
        <v>305</v>
      </c>
      <c r="I1168" s="24" t="str">
        <f>C1168&amp;"/"&amp;D1168&amp;"/"&amp;F1168&amp;"/"&amp;H1168</f>
        <v>MOMSPET/APPAREL/MOMSPET/FROCK/12-18 M</v>
      </c>
      <c r="J1168" s="28">
        <v>62041100</v>
      </c>
      <c r="K1168" s="28" t="s">
        <v>249</v>
      </c>
      <c r="L1168" s="24" t="s">
        <v>95</v>
      </c>
      <c r="M1168" s="24" t="s">
        <v>47</v>
      </c>
      <c r="N1168" s="83">
        <v>0.05</v>
      </c>
      <c r="O1168" s="28">
        <v>799</v>
      </c>
      <c r="P1168" s="28">
        <v>799</v>
      </c>
      <c r="Q1168" s="91">
        <v>479.4</v>
      </c>
      <c r="R1168" s="91">
        <v>479.4</v>
      </c>
      <c r="S1168" s="28">
        <v>1</v>
      </c>
    </row>
    <row r="1169" spans="1:21" x14ac:dyDescent="0.25">
      <c r="A1169" s="34"/>
      <c r="B1169" s="29">
        <v>8901097411040</v>
      </c>
      <c r="C1169" s="24" t="s">
        <v>779</v>
      </c>
      <c r="D1169" s="24" t="s">
        <v>71</v>
      </c>
      <c r="E1169" s="24" t="s">
        <v>778</v>
      </c>
      <c r="F1169" s="34" t="str">
        <f t="shared" si="74"/>
        <v>MORISONS/TEATHER</v>
      </c>
      <c r="G1169" s="24" t="s">
        <v>44</v>
      </c>
      <c r="H1169" s="34" t="s">
        <v>44</v>
      </c>
      <c r="I1169" s="24" t="str">
        <f>C1169&amp;"/"&amp;D1169&amp;"/"&amp;F1169&amp;"/"&amp;H1169</f>
        <v>MORISONS/ACCESSORIES/MORISONS/TEATHER/NA</v>
      </c>
      <c r="J1169" s="28">
        <v>96032900</v>
      </c>
      <c r="K1169" s="28" t="s">
        <v>45</v>
      </c>
      <c r="L1169" s="24" t="s">
        <v>95</v>
      </c>
      <c r="M1169" s="24" t="s">
        <v>47</v>
      </c>
      <c r="N1169" s="83">
        <v>0.12</v>
      </c>
      <c r="O1169" s="28">
        <v>130</v>
      </c>
      <c r="P1169" s="28">
        <v>130</v>
      </c>
      <c r="Q1169" s="91">
        <v>78</v>
      </c>
      <c r="R1169" s="91">
        <v>78</v>
      </c>
      <c r="S1169" s="28">
        <v>2</v>
      </c>
    </row>
    <row r="1170" spans="1:21" x14ac:dyDescent="0.25">
      <c r="A1170" s="34"/>
      <c r="B1170" s="29">
        <v>8058664152216</v>
      </c>
      <c r="C1170" s="24" t="s">
        <v>112</v>
      </c>
      <c r="D1170" s="24" t="s">
        <v>71</v>
      </c>
      <c r="E1170" s="24" t="s">
        <v>122</v>
      </c>
      <c r="F1170" s="34" t="str">
        <f t="shared" si="74"/>
        <v>CHICCO/BABY CREAM</v>
      </c>
      <c r="G1170" s="24" t="s">
        <v>44</v>
      </c>
      <c r="H1170" s="34" t="s">
        <v>44</v>
      </c>
      <c r="I1170" s="24" t="str">
        <f>C1170&amp;"/"&amp;D1170&amp;"/"&amp;F1170&amp;"/"&amp;H1170</f>
        <v>CHICCO/ACCESSORIES/CHICCO/BABY CREAM/NA</v>
      </c>
      <c r="J1170" s="28">
        <v>33049990</v>
      </c>
      <c r="K1170" s="28" t="s">
        <v>45</v>
      </c>
      <c r="L1170" s="24" t="s">
        <v>95</v>
      </c>
      <c r="M1170" s="24" t="s">
        <v>47</v>
      </c>
      <c r="N1170" s="83">
        <v>0.12</v>
      </c>
      <c r="O1170" s="28">
        <v>199</v>
      </c>
      <c r="P1170" s="28">
        <v>199</v>
      </c>
      <c r="Q1170" s="91">
        <v>119.39999999999999</v>
      </c>
      <c r="R1170" s="91">
        <v>119.39999999999999</v>
      </c>
      <c r="S1170" s="28">
        <v>1</v>
      </c>
    </row>
    <row r="1171" spans="1:21" x14ac:dyDescent="0.25">
      <c r="A1171" s="34"/>
      <c r="B1171" s="29">
        <v>4049067848558</v>
      </c>
      <c r="C1171" s="24" t="s">
        <v>23</v>
      </c>
      <c r="D1171" s="24" t="s">
        <v>71</v>
      </c>
      <c r="E1171" s="24" t="s">
        <v>80</v>
      </c>
      <c r="F1171" s="34" t="str">
        <f t="shared" si="74"/>
        <v>S-MART/IMPORTED SOCKS</v>
      </c>
      <c r="G1171" s="24" t="s">
        <v>44</v>
      </c>
      <c r="H1171" s="34" t="s">
        <v>44</v>
      </c>
      <c r="I1171" s="24" t="str">
        <f>C1171&amp;"/"&amp;D1171&amp;"/"&amp;F1171&amp;"/"&amp;H1171</f>
        <v>S-MART/ACCESSORIES/S-MART/IMPORTED SOCKS/NA</v>
      </c>
      <c r="J1171" s="28">
        <v>3809</v>
      </c>
      <c r="K1171" s="28" t="s">
        <v>65</v>
      </c>
      <c r="L1171" s="24" t="s">
        <v>95</v>
      </c>
      <c r="M1171" s="24" t="s">
        <v>47</v>
      </c>
      <c r="N1171" s="83">
        <v>0.05</v>
      </c>
      <c r="O1171" s="28">
        <v>249</v>
      </c>
      <c r="P1171" s="28">
        <v>249</v>
      </c>
      <c r="Q1171" s="91">
        <v>124.5</v>
      </c>
      <c r="R1171" s="91">
        <v>124.5</v>
      </c>
      <c r="S1171" s="28">
        <v>12</v>
      </c>
    </row>
    <row r="1172" spans="1:21" x14ac:dyDescent="0.25">
      <c r="A1172" s="34"/>
      <c r="B1172" s="29">
        <v>8985578850658</v>
      </c>
      <c r="C1172" s="24" t="s">
        <v>23</v>
      </c>
      <c r="D1172" s="24" t="s">
        <v>71</v>
      </c>
      <c r="E1172" s="24" t="s">
        <v>80</v>
      </c>
      <c r="F1172" s="34" t="str">
        <f t="shared" si="74"/>
        <v>S-MART/IMPORTED SOCKS</v>
      </c>
      <c r="G1172" s="24" t="s">
        <v>44</v>
      </c>
      <c r="H1172" s="34" t="s">
        <v>44</v>
      </c>
      <c r="I1172" s="24" t="str">
        <f>C1172&amp;"/"&amp;D1172&amp;"/"&amp;F1172&amp;"/"&amp;H1172</f>
        <v>S-MART/ACCESSORIES/S-MART/IMPORTED SOCKS/NA</v>
      </c>
      <c r="J1172" s="28">
        <v>3809</v>
      </c>
      <c r="K1172" s="28" t="s">
        <v>65</v>
      </c>
      <c r="L1172" s="24" t="s">
        <v>95</v>
      </c>
      <c r="M1172" s="24" t="s">
        <v>47</v>
      </c>
      <c r="N1172" s="83">
        <v>0.05</v>
      </c>
      <c r="O1172" s="28">
        <v>399</v>
      </c>
      <c r="P1172" s="28">
        <v>399</v>
      </c>
      <c r="Q1172" s="91">
        <v>199.5</v>
      </c>
      <c r="R1172" s="91">
        <v>199.5</v>
      </c>
      <c r="S1172" s="28">
        <v>11</v>
      </c>
    </row>
    <row r="1173" spans="1:21" s="6" customFormat="1" x14ac:dyDescent="0.25">
      <c r="A1173" s="20"/>
      <c r="B1173" s="66"/>
      <c r="C1173" s="22"/>
      <c r="D1173" s="22"/>
      <c r="E1173" s="22"/>
      <c r="F1173" s="20"/>
      <c r="G1173" s="22"/>
      <c r="H1173" s="20"/>
      <c r="I1173" s="22"/>
      <c r="J1173" s="22"/>
      <c r="K1173" s="22"/>
      <c r="L1173" s="22"/>
      <c r="M1173" s="22"/>
      <c r="N1173" s="76"/>
      <c r="O1173" s="22"/>
      <c r="P1173" s="22"/>
      <c r="Q1173" s="90"/>
      <c r="R1173" s="90"/>
      <c r="S1173" s="22"/>
    </row>
    <row r="1174" spans="1:21" x14ac:dyDescent="0.25">
      <c r="A1174" s="25" t="s">
        <v>10</v>
      </c>
      <c r="B1174" s="25">
        <v>10001865</v>
      </c>
      <c r="C1174" s="24" t="s">
        <v>91</v>
      </c>
      <c r="D1174" s="24" t="s">
        <v>71</v>
      </c>
      <c r="E1174" s="24" t="s">
        <v>781</v>
      </c>
      <c r="F1174" s="25" t="str">
        <f>E1174&amp;""</f>
        <v>CHANGING MAT</v>
      </c>
      <c r="G1174" s="24" t="s">
        <v>44</v>
      </c>
      <c r="H1174" s="24" t="s">
        <v>44</v>
      </c>
      <c r="I1174" s="24" t="str">
        <f>C1174&amp;"/"&amp;D1174&amp;"/"&amp;F1174&amp;"/"&amp;H1174</f>
        <v>TIDY SLEEP/ACCESSORIES/CHANGING MAT/NA</v>
      </c>
      <c r="J1174" s="24">
        <v>94049000</v>
      </c>
      <c r="K1174" s="24" t="s">
        <v>45</v>
      </c>
      <c r="L1174" s="24" t="s">
        <v>190</v>
      </c>
      <c r="M1174" s="24" t="s">
        <v>47</v>
      </c>
      <c r="N1174" s="75">
        <v>0.05</v>
      </c>
      <c r="O1174" s="24">
        <v>749</v>
      </c>
      <c r="P1174" s="24"/>
      <c r="Q1174" s="59">
        <v>392.476</v>
      </c>
      <c r="R1174" s="59">
        <v>392.476</v>
      </c>
      <c r="S1174" s="24">
        <v>12</v>
      </c>
      <c r="U1174" s="18"/>
    </row>
    <row r="1175" spans="1:21" x14ac:dyDescent="0.25">
      <c r="A1175" s="25" t="s">
        <v>190</v>
      </c>
      <c r="B1175" s="25">
        <v>10001866</v>
      </c>
      <c r="C1175" s="24" t="s">
        <v>91</v>
      </c>
      <c r="D1175" s="24" t="s">
        <v>71</v>
      </c>
      <c r="E1175" s="24" t="s">
        <v>92</v>
      </c>
      <c r="F1175" s="24" t="s">
        <v>788</v>
      </c>
      <c r="G1175" s="24" t="s">
        <v>44</v>
      </c>
      <c r="H1175" s="24" t="s">
        <v>44</v>
      </c>
      <c r="I1175" s="24" t="str">
        <f>C1175&amp;"/"&amp;D1175&amp;"/"&amp;E1175&amp;"/"&amp;F1175&amp;"/"&amp;H1175</f>
        <v>TIDY SLEEP/ACCESSORIES/GADDA SET/MOSQUITO NET/NA</v>
      </c>
      <c r="J1175" s="24">
        <v>94049000</v>
      </c>
      <c r="K1175" s="24" t="s">
        <v>45</v>
      </c>
      <c r="L1175" s="24" t="s">
        <v>190</v>
      </c>
      <c r="M1175" s="24" t="s">
        <v>47</v>
      </c>
      <c r="N1175" s="75">
        <v>0.05</v>
      </c>
      <c r="O1175" s="24">
        <v>1299</v>
      </c>
      <c r="P1175" s="24"/>
      <c r="Q1175" s="59">
        <v>680.67600000000004</v>
      </c>
      <c r="R1175" s="59">
        <v>680.67600000000004</v>
      </c>
      <c r="S1175" s="24">
        <v>12</v>
      </c>
      <c r="U1175" s="18"/>
    </row>
    <row r="1176" spans="1:21" x14ac:dyDescent="0.25">
      <c r="A1176" s="25"/>
      <c r="B1176" s="25">
        <v>10001867</v>
      </c>
      <c r="C1176" s="24" t="s">
        <v>91</v>
      </c>
      <c r="D1176" s="24" t="s">
        <v>71</v>
      </c>
      <c r="E1176" s="24" t="s">
        <v>782</v>
      </c>
      <c r="F1176" s="25" t="str">
        <f t="shared" si="74"/>
        <v>TIDY SLEEP/DRY SHEET</v>
      </c>
      <c r="G1176" s="24" t="s">
        <v>44</v>
      </c>
      <c r="H1176" s="24" t="s">
        <v>44</v>
      </c>
      <c r="I1176" s="24" t="str">
        <f>C1176&amp;"/"&amp;D1176&amp;"/"&amp;F1176&amp;"/"&amp;H1176</f>
        <v>TIDY SLEEP/ACCESSORIES/TIDY SLEEP/DRY SHEET/NA</v>
      </c>
      <c r="J1176" s="24">
        <v>6304</v>
      </c>
      <c r="K1176" s="24" t="s">
        <v>45</v>
      </c>
      <c r="L1176" s="24" t="s">
        <v>190</v>
      </c>
      <c r="M1176" s="24" t="s">
        <v>47</v>
      </c>
      <c r="N1176" s="75">
        <v>0.05</v>
      </c>
      <c r="O1176" s="24">
        <v>199</v>
      </c>
      <c r="P1176" s="24"/>
      <c r="Q1176" s="59">
        <v>104.27600000000001</v>
      </c>
      <c r="R1176" s="59">
        <v>104.27600000000001</v>
      </c>
      <c r="S1176" s="24">
        <v>22</v>
      </c>
      <c r="U1176" s="18"/>
    </row>
    <row r="1177" spans="1:21" x14ac:dyDescent="0.25">
      <c r="A1177" s="25" t="s">
        <v>257</v>
      </c>
      <c r="B1177" s="25">
        <v>10001868</v>
      </c>
      <c r="C1177" s="24" t="s">
        <v>91</v>
      </c>
      <c r="D1177" s="24" t="s">
        <v>71</v>
      </c>
      <c r="E1177" s="24" t="s">
        <v>782</v>
      </c>
      <c r="F1177" s="25" t="str">
        <f t="shared" si="74"/>
        <v>TIDY SLEEP/DRY SHEET</v>
      </c>
      <c r="G1177" s="24" t="s">
        <v>44</v>
      </c>
      <c r="H1177" s="24" t="s">
        <v>44</v>
      </c>
      <c r="I1177" s="24" t="str">
        <f>C1177&amp;"/"&amp;D1177&amp;"/"&amp;F1177&amp;"/"&amp;H1177</f>
        <v>TIDY SLEEP/ACCESSORIES/TIDY SLEEP/DRY SHEET/NA</v>
      </c>
      <c r="J1177" s="24">
        <v>63041990</v>
      </c>
      <c r="K1177" s="24" t="s">
        <v>45</v>
      </c>
      <c r="L1177" s="24" t="s">
        <v>190</v>
      </c>
      <c r="M1177" s="24" t="s">
        <v>47</v>
      </c>
      <c r="N1177" s="75">
        <v>0.05</v>
      </c>
      <c r="O1177" s="24">
        <v>349</v>
      </c>
      <c r="P1177" s="24"/>
      <c r="Q1177" s="59">
        <v>182.876</v>
      </c>
      <c r="R1177" s="59">
        <v>182.876</v>
      </c>
      <c r="S1177" s="24">
        <v>30</v>
      </c>
      <c r="U1177" s="18"/>
    </row>
    <row r="1178" spans="1:21" x14ac:dyDescent="0.25">
      <c r="A1178" s="25" t="s">
        <v>787</v>
      </c>
      <c r="B1178" s="25">
        <v>10001869</v>
      </c>
      <c r="C1178" s="24" t="s">
        <v>91</v>
      </c>
      <c r="D1178" s="24" t="s">
        <v>71</v>
      </c>
      <c r="E1178" s="24" t="s">
        <v>782</v>
      </c>
      <c r="F1178" s="25" t="str">
        <f t="shared" si="74"/>
        <v>TIDY SLEEP/DRY SHEET</v>
      </c>
      <c r="G1178" s="24" t="s">
        <v>44</v>
      </c>
      <c r="H1178" s="24" t="s">
        <v>44</v>
      </c>
      <c r="I1178" s="24" t="str">
        <f>C1178&amp;"/"&amp;D1178&amp;"/"&amp;F1178&amp;"/"&amp;H1178</f>
        <v>TIDY SLEEP/ACCESSORIES/TIDY SLEEP/DRY SHEET/NA</v>
      </c>
      <c r="J1178" s="24">
        <v>63041990</v>
      </c>
      <c r="K1178" s="24" t="s">
        <v>45</v>
      </c>
      <c r="L1178" s="24" t="s">
        <v>190</v>
      </c>
      <c r="M1178" s="24" t="s">
        <v>47</v>
      </c>
      <c r="N1178" s="75">
        <v>0.05</v>
      </c>
      <c r="O1178" s="24">
        <v>649</v>
      </c>
      <c r="P1178" s="24"/>
      <c r="Q1178" s="59">
        <v>340.07600000000002</v>
      </c>
      <c r="R1178" s="59">
        <v>340.07600000000002</v>
      </c>
      <c r="S1178" s="24">
        <v>20</v>
      </c>
      <c r="U1178" s="18"/>
    </row>
    <row r="1179" spans="1:21" x14ac:dyDescent="0.25">
      <c r="A1179" s="25"/>
      <c r="B1179" s="25">
        <v>10001870</v>
      </c>
      <c r="C1179" s="24" t="s">
        <v>91</v>
      </c>
      <c r="D1179" s="24" t="s">
        <v>71</v>
      </c>
      <c r="E1179" s="24" t="s">
        <v>783</v>
      </c>
      <c r="F1179" s="25" t="str">
        <f t="shared" si="74"/>
        <v>TIDY SLEEP/BABY BATH TOWEL</v>
      </c>
      <c r="G1179" s="24" t="s">
        <v>44</v>
      </c>
      <c r="H1179" s="24" t="s">
        <v>44</v>
      </c>
      <c r="I1179" s="24" t="str">
        <f>C1179&amp;"/"&amp;D1179&amp;"/"&amp;F1179&amp;"/"&amp;H1179</f>
        <v>TIDY SLEEP/ACCESSORIES/TIDY SLEEP/BABY BATH TOWEL/NA</v>
      </c>
      <c r="J1179" s="24">
        <v>63049260</v>
      </c>
      <c r="K1179" s="24" t="s">
        <v>45</v>
      </c>
      <c r="L1179" s="24" t="s">
        <v>190</v>
      </c>
      <c r="M1179" s="24" t="s">
        <v>47</v>
      </c>
      <c r="N1179" s="75">
        <v>0.05</v>
      </c>
      <c r="O1179" s="24">
        <v>579</v>
      </c>
      <c r="P1179" s="24"/>
      <c r="Q1179" s="59">
        <v>303.39600000000002</v>
      </c>
      <c r="R1179" s="59">
        <v>303.39600000000002</v>
      </c>
      <c r="S1179" s="24">
        <v>12</v>
      </c>
      <c r="U1179" s="18"/>
    </row>
    <row r="1180" spans="1:21" x14ac:dyDescent="0.25">
      <c r="A1180" s="25" t="s">
        <v>884</v>
      </c>
      <c r="B1180" s="25">
        <v>10001871</v>
      </c>
      <c r="C1180" s="24" t="s">
        <v>91</v>
      </c>
      <c r="D1180" s="24" t="s">
        <v>71</v>
      </c>
      <c r="E1180" s="24" t="s">
        <v>783</v>
      </c>
      <c r="F1180" s="25" t="str">
        <f t="shared" si="74"/>
        <v>TIDY SLEEP/BABY BATH TOWEL</v>
      </c>
      <c r="G1180" s="24" t="s">
        <v>44</v>
      </c>
      <c r="H1180" s="24" t="s">
        <v>44</v>
      </c>
      <c r="I1180" s="24" t="str">
        <f>C1180&amp;"/"&amp;D1180&amp;"/"&amp;F1180&amp;"/"&amp;H1180</f>
        <v>TIDY SLEEP/ACCESSORIES/TIDY SLEEP/BABY BATH TOWEL/NA</v>
      </c>
      <c r="J1180" s="24">
        <v>63049260</v>
      </c>
      <c r="K1180" s="24" t="s">
        <v>45</v>
      </c>
      <c r="L1180" s="24" t="s">
        <v>190</v>
      </c>
      <c r="M1180" s="24" t="s">
        <v>47</v>
      </c>
      <c r="N1180" s="75">
        <v>0.05</v>
      </c>
      <c r="O1180" s="24">
        <v>379</v>
      </c>
      <c r="P1180" s="24"/>
      <c r="Q1180" s="59">
        <v>198.596</v>
      </c>
      <c r="R1180" s="59">
        <v>198.596</v>
      </c>
      <c r="S1180" s="24">
        <v>12</v>
      </c>
      <c r="U1180" s="18"/>
    </row>
    <row r="1181" spans="1:21" x14ac:dyDescent="0.25">
      <c r="A1181" s="25"/>
      <c r="B1181" s="25">
        <v>10001872</v>
      </c>
      <c r="C1181" s="24" t="s">
        <v>91</v>
      </c>
      <c r="D1181" s="24" t="s">
        <v>71</v>
      </c>
      <c r="E1181" s="24" t="s">
        <v>784</v>
      </c>
      <c r="F1181" s="25" t="str">
        <f t="shared" si="74"/>
        <v>TIDY SLEEP/BABY FEEDING BIBS</v>
      </c>
      <c r="G1181" s="24" t="s">
        <v>44</v>
      </c>
      <c r="H1181" s="24" t="s">
        <v>44</v>
      </c>
      <c r="I1181" s="24" t="str">
        <f>C1181&amp;"/"&amp;D1181&amp;"/"&amp;F1181&amp;"/"&amp;H1181</f>
        <v>TIDY SLEEP/ACCESSORIES/TIDY SLEEP/BABY FEEDING BIBS/NA</v>
      </c>
      <c r="J1181" s="24">
        <v>61119090</v>
      </c>
      <c r="K1181" s="24" t="s">
        <v>45</v>
      </c>
      <c r="L1181" s="24" t="s">
        <v>190</v>
      </c>
      <c r="M1181" s="24" t="s">
        <v>47</v>
      </c>
      <c r="N1181" s="75">
        <v>0.05</v>
      </c>
      <c r="O1181" s="24">
        <v>399</v>
      </c>
      <c r="P1181" s="24"/>
      <c r="Q1181" s="59">
        <v>209.07600000000002</v>
      </c>
      <c r="R1181" s="59">
        <v>209.07600000000002</v>
      </c>
      <c r="S1181" s="24">
        <v>12</v>
      </c>
      <c r="U1181" s="18"/>
    </row>
    <row r="1182" spans="1:21" x14ac:dyDescent="0.25">
      <c r="A1182" s="25" t="s">
        <v>259</v>
      </c>
      <c r="B1182" s="25">
        <v>10001873</v>
      </c>
      <c r="C1182" s="24" t="s">
        <v>91</v>
      </c>
      <c r="D1182" s="24" t="s">
        <v>71</v>
      </c>
      <c r="E1182" s="24" t="s">
        <v>94</v>
      </c>
      <c r="F1182" s="25" t="str">
        <f t="shared" si="74"/>
        <v>TIDY SLEEP/SLEEPING BAG</v>
      </c>
      <c r="G1182" s="24" t="s">
        <v>44</v>
      </c>
      <c r="H1182" s="24" t="s">
        <v>44</v>
      </c>
      <c r="I1182" s="24" t="str">
        <f>C1182&amp;"/"&amp;D1182&amp;"/"&amp;F1182&amp;"/"&amp;H1182</f>
        <v>TIDY SLEEP/ACCESSORIES/TIDY SLEEP/SLEEPING BAG/NA</v>
      </c>
      <c r="J1182" s="24">
        <v>62092090</v>
      </c>
      <c r="K1182" s="24" t="s">
        <v>45</v>
      </c>
      <c r="L1182" s="24" t="s">
        <v>190</v>
      </c>
      <c r="M1182" s="24" t="s">
        <v>47</v>
      </c>
      <c r="N1182" s="75">
        <v>0.05</v>
      </c>
      <c r="O1182" s="24">
        <v>999</v>
      </c>
      <c r="P1182" s="24"/>
      <c r="Q1182" s="59">
        <v>523.476</v>
      </c>
      <c r="R1182" s="59">
        <v>523.476</v>
      </c>
      <c r="S1182" s="24">
        <v>12</v>
      </c>
      <c r="U1182" s="18"/>
    </row>
    <row r="1183" spans="1:21" x14ac:dyDescent="0.25">
      <c r="A1183" s="25"/>
      <c r="B1183" s="25">
        <v>10001874</v>
      </c>
      <c r="C1183" s="24" t="s">
        <v>91</v>
      </c>
      <c r="D1183" s="24" t="s">
        <v>71</v>
      </c>
      <c r="E1183" s="24" t="s">
        <v>785</v>
      </c>
      <c r="F1183" s="25" t="str">
        <f t="shared" si="74"/>
        <v>TIDY SLEEP/NAP NEST HOODED BLANKET</v>
      </c>
      <c r="G1183" s="24" t="s">
        <v>44</v>
      </c>
      <c r="H1183" s="24" t="s">
        <v>44</v>
      </c>
      <c r="I1183" s="24" t="str">
        <f>C1183&amp;"/"&amp;D1183&amp;"/"&amp;F1183&amp;"/"&amp;H1183</f>
        <v>TIDY SLEEP/ACCESSORIES/TIDY SLEEP/NAP NEST HOODED BLANKET/NA</v>
      </c>
      <c r="J1183" s="24">
        <v>62092090</v>
      </c>
      <c r="K1183" s="24" t="s">
        <v>45</v>
      </c>
      <c r="L1183" s="24" t="s">
        <v>190</v>
      </c>
      <c r="M1183" s="24" t="s">
        <v>47</v>
      </c>
      <c r="N1183" s="75">
        <v>0.05</v>
      </c>
      <c r="O1183" s="24">
        <v>649</v>
      </c>
      <c r="P1183" s="24"/>
      <c r="Q1183" s="59">
        <v>340.07600000000002</v>
      </c>
      <c r="R1183" s="59">
        <v>340.07600000000002</v>
      </c>
      <c r="S1183" s="24">
        <v>12</v>
      </c>
      <c r="U1183" s="18"/>
    </row>
    <row r="1184" spans="1:21" x14ac:dyDescent="0.25">
      <c r="A1184" s="25"/>
      <c r="B1184" s="25">
        <v>10001875</v>
      </c>
      <c r="C1184" s="24" t="s">
        <v>91</v>
      </c>
      <c r="D1184" s="24" t="s">
        <v>71</v>
      </c>
      <c r="E1184" s="24" t="s">
        <v>786</v>
      </c>
      <c r="F1184" s="25" t="str">
        <f t="shared" si="74"/>
        <v>TIDY SLEEP/DRYSEL</v>
      </c>
      <c r="G1184" s="24" t="s">
        <v>44</v>
      </c>
      <c r="H1184" s="24" t="s">
        <v>44</v>
      </c>
      <c r="I1184" s="24" t="str">
        <f>C1184&amp;"/"&amp;D1184&amp;"/"&amp;F1184&amp;"/"&amp;H1184</f>
        <v>TIDY SLEEP/ACCESSORIES/TIDY SLEEP/DRYSEL/NA</v>
      </c>
      <c r="J1184" s="24">
        <v>62092090</v>
      </c>
      <c r="K1184" s="24" t="s">
        <v>45</v>
      </c>
      <c r="L1184" s="24" t="s">
        <v>190</v>
      </c>
      <c r="M1184" s="24" t="s">
        <v>47</v>
      </c>
      <c r="N1184" s="75">
        <v>0.05</v>
      </c>
      <c r="O1184" s="24">
        <v>189</v>
      </c>
      <c r="P1184" s="24"/>
      <c r="Q1184" s="59">
        <v>99.036000000000001</v>
      </c>
      <c r="R1184" s="59">
        <v>99.036000000000001</v>
      </c>
      <c r="S1184" s="24">
        <v>1</v>
      </c>
      <c r="U1184" s="18"/>
    </row>
    <row r="1185" spans="1:21" x14ac:dyDescent="0.25">
      <c r="A1185" s="25"/>
      <c r="B1185" s="23">
        <v>8906106994460</v>
      </c>
      <c r="C1185" s="24" t="s">
        <v>167</v>
      </c>
      <c r="D1185" s="24" t="s">
        <v>71</v>
      </c>
      <c r="E1185" s="24" t="s">
        <v>174</v>
      </c>
      <c r="F1185" s="25" t="str">
        <f t="shared" si="74"/>
        <v>R FOR RABBIT/BUGGY</v>
      </c>
      <c r="G1185" s="24" t="s">
        <v>44</v>
      </c>
      <c r="H1185" s="24" t="s">
        <v>44</v>
      </c>
      <c r="I1185" s="24" t="str">
        <f>C1185&amp;"/"&amp;D1185&amp;"/"&amp;F1185&amp;"/"&amp;H1185</f>
        <v>R FOR RABBIT/ACCESSORIES/R FOR RABBIT/BUGGY/NA</v>
      </c>
      <c r="J1185" s="24">
        <v>87150010</v>
      </c>
      <c r="K1185" s="24" t="s">
        <v>45</v>
      </c>
      <c r="L1185" s="24" t="s">
        <v>190</v>
      </c>
      <c r="M1185" s="24" t="s">
        <v>47</v>
      </c>
      <c r="N1185" s="75">
        <v>0.18</v>
      </c>
      <c r="O1185" s="24">
        <v>3996</v>
      </c>
      <c r="P1185" s="24"/>
      <c r="Q1185" s="59">
        <v>2049.9479999999999</v>
      </c>
      <c r="R1185" s="59">
        <v>2049.9479999999999</v>
      </c>
      <c r="S1185" s="24">
        <v>1</v>
      </c>
      <c r="U1185" s="18"/>
    </row>
    <row r="1187" spans="1:21" x14ac:dyDescent="0.25">
      <c r="A1187" s="31" t="s">
        <v>10</v>
      </c>
      <c r="B1187" s="31">
        <v>10001876</v>
      </c>
      <c r="C1187" s="36" t="s">
        <v>794</v>
      </c>
      <c r="D1187" s="36" t="s">
        <v>59</v>
      </c>
      <c r="E1187" s="36" t="s">
        <v>61</v>
      </c>
      <c r="F1187" s="31" t="s">
        <v>791</v>
      </c>
      <c r="G1187" s="36" t="s">
        <v>789</v>
      </c>
      <c r="H1187" s="31">
        <v>6</v>
      </c>
      <c r="I1187" s="36" t="str">
        <f>C1187&amp;"/"&amp;D1187&amp;"/"&amp;F1187&amp;"/"&amp;H1187</f>
        <v>K1to/FOOTWEAR/ROLEX/6</v>
      </c>
      <c r="J1187" s="36">
        <v>64041910</v>
      </c>
      <c r="K1187" s="36" t="s">
        <v>22</v>
      </c>
      <c r="L1187" s="36" t="s">
        <v>820</v>
      </c>
      <c r="M1187" s="36" t="s">
        <v>47</v>
      </c>
      <c r="N1187" s="79">
        <v>0.12</v>
      </c>
      <c r="O1187" s="36">
        <v>1999</v>
      </c>
      <c r="P1187" s="36">
        <v>1999</v>
      </c>
      <c r="Q1187" s="94">
        <v>599.69999999999993</v>
      </c>
      <c r="R1187" s="94">
        <v>599.69999999999993</v>
      </c>
      <c r="S1187" s="36">
        <v>2</v>
      </c>
      <c r="U1187" s="18"/>
    </row>
    <row r="1188" spans="1:21" x14ac:dyDescent="0.25">
      <c r="A1188" s="31" t="s">
        <v>820</v>
      </c>
      <c r="B1188" s="31">
        <v>10001877</v>
      </c>
      <c r="C1188" s="36" t="s">
        <v>794</v>
      </c>
      <c r="D1188" s="36" t="s">
        <v>59</v>
      </c>
      <c r="E1188" s="36" t="s">
        <v>61</v>
      </c>
      <c r="F1188" s="31" t="s">
        <v>791</v>
      </c>
      <c r="G1188" s="36" t="s">
        <v>789</v>
      </c>
      <c r="H1188" s="31">
        <v>7</v>
      </c>
      <c r="I1188" s="36" t="str">
        <f>C1188&amp;"/"&amp;D1188&amp;"/"&amp;F1188&amp;"/"&amp;H1188</f>
        <v>K1to/FOOTWEAR/ROLEX/7</v>
      </c>
      <c r="J1188" s="36">
        <v>64041910</v>
      </c>
      <c r="K1188" s="36" t="s">
        <v>22</v>
      </c>
      <c r="L1188" s="36" t="s">
        <v>820</v>
      </c>
      <c r="M1188" s="36" t="s">
        <v>47</v>
      </c>
      <c r="N1188" s="79">
        <v>0.12</v>
      </c>
      <c r="O1188" s="36">
        <v>1999</v>
      </c>
      <c r="P1188" s="36">
        <v>1999</v>
      </c>
      <c r="Q1188" s="94">
        <v>599.69999999999993</v>
      </c>
      <c r="R1188" s="94">
        <v>599.69999999999993</v>
      </c>
      <c r="S1188" s="36">
        <v>2</v>
      </c>
      <c r="U1188" s="18"/>
    </row>
    <row r="1189" spans="1:21" x14ac:dyDescent="0.25">
      <c r="A1189" s="31"/>
      <c r="B1189" s="31">
        <v>10001878</v>
      </c>
      <c r="C1189" s="36" t="s">
        <v>794</v>
      </c>
      <c r="D1189" s="36" t="s">
        <v>59</v>
      </c>
      <c r="E1189" s="36" t="s">
        <v>61</v>
      </c>
      <c r="F1189" s="31" t="s">
        <v>791</v>
      </c>
      <c r="G1189" s="36" t="s">
        <v>789</v>
      </c>
      <c r="H1189" s="31">
        <v>8</v>
      </c>
      <c r="I1189" s="36" t="str">
        <f>C1189&amp;"/"&amp;D1189&amp;"/"&amp;F1189&amp;"/"&amp;H1189</f>
        <v>K1to/FOOTWEAR/ROLEX/8</v>
      </c>
      <c r="J1189" s="36">
        <v>64041910</v>
      </c>
      <c r="K1189" s="36" t="s">
        <v>22</v>
      </c>
      <c r="L1189" s="36" t="s">
        <v>820</v>
      </c>
      <c r="M1189" s="36" t="s">
        <v>47</v>
      </c>
      <c r="N1189" s="79">
        <v>0.12</v>
      </c>
      <c r="O1189" s="36">
        <v>1999</v>
      </c>
      <c r="P1189" s="36">
        <v>1999</v>
      </c>
      <c r="Q1189" s="94">
        <v>599.69999999999993</v>
      </c>
      <c r="R1189" s="94">
        <v>599.69999999999993</v>
      </c>
      <c r="S1189" s="36">
        <v>2</v>
      </c>
      <c r="T1189" s="19"/>
    </row>
    <row r="1190" spans="1:21" x14ac:dyDescent="0.25">
      <c r="A1190" s="31" t="s">
        <v>257</v>
      </c>
      <c r="B1190" s="31">
        <v>10001879</v>
      </c>
      <c r="C1190" s="36" t="s">
        <v>794</v>
      </c>
      <c r="D1190" s="36" t="s">
        <v>59</v>
      </c>
      <c r="E1190" s="36" t="s">
        <v>61</v>
      </c>
      <c r="F1190" s="31" t="s">
        <v>791</v>
      </c>
      <c r="G1190" s="36" t="s">
        <v>789</v>
      </c>
      <c r="H1190" s="31">
        <v>9</v>
      </c>
      <c r="I1190" s="36" t="str">
        <f>C1190&amp;"/"&amp;D1190&amp;"/"&amp;F1190&amp;"/"&amp;H1190</f>
        <v>K1to/FOOTWEAR/ROLEX/9</v>
      </c>
      <c r="J1190" s="36">
        <v>64041910</v>
      </c>
      <c r="K1190" s="36" t="s">
        <v>22</v>
      </c>
      <c r="L1190" s="36" t="s">
        <v>820</v>
      </c>
      <c r="M1190" s="36" t="s">
        <v>47</v>
      </c>
      <c r="N1190" s="79">
        <v>0.12</v>
      </c>
      <c r="O1190" s="36">
        <v>1999</v>
      </c>
      <c r="P1190" s="36">
        <v>1999</v>
      </c>
      <c r="Q1190" s="94">
        <v>599.69999999999993</v>
      </c>
      <c r="R1190" s="94">
        <v>599.69999999999993</v>
      </c>
      <c r="S1190" s="36">
        <v>2</v>
      </c>
    </row>
    <row r="1191" spans="1:21" x14ac:dyDescent="0.25">
      <c r="A1191" s="31">
        <v>123</v>
      </c>
      <c r="B1191" s="31">
        <v>10001880</v>
      </c>
      <c r="C1191" s="36" t="s">
        <v>794</v>
      </c>
      <c r="D1191" s="36" t="s">
        <v>59</v>
      </c>
      <c r="E1191" s="36" t="s">
        <v>61</v>
      </c>
      <c r="F1191" s="31" t="s">
        <v>791</v>
      </c>
      <c r="G1191" s="36" t="s">
        <v>789</v>
      </c>
      <c r="H1191" s="31">
        <v>10</v>
      </c>
      <c r="I1191" s="36" t="str">
        <f>C1191&amp;"/"&amp;D1191&amp;"/"&amp;F1191&amp;"/"&amp;H1191</f>
        <v>K1to/FOOTWEAR/ROLEX/10</v>
      </c>
      <c r="J1191" s="36">
        <v>64041910</v>
      </c>
      <c r="K1191" s="36" t="s">
        <v>22</v>
      </c>
      <c r="L1191" s="36" t="s">
        <v>820</v>
      </c>
      <c r="M1191" s="36" t="s">
        <v>47</v>
      </c>
      <c r="N1191" s="79">
        <v>0.12</v>
      </c>
      <c r="O1191" s="36">
        <v>1999</v>
      </c>
      <c r="P1191" s="36">
        <v>1999</v>
      </c>
      <c r="Q1191" s="94">
        <v>599.69999999999993</v>
      </c>
      <c r="R1191" s="94">
        <v>599.69999999999993</v>
      </c>
      <c r="S1191" s="36">
        <v>1</v>
      </c>
    </row>
    <row r="1192" spans="1:21" x14ac:dyDescent="0.25">
      <c r="A1192" s="31"/>
      <c r="B1192" s="31">
        <v>10001881</v>
      </c>
      <c r="C1192" s="36" t="s">
        <v>794</v>
      </c>
      <c r="D1192" s="36" t="s">
        <v>59</v>
      </c>
      <c r="E1192" s="36" t="s">
        <v>61</v>
      </c>
      <c r="F1192" s="31" t="s">
        <v>791</v>
      </c>
      <c r="G1192" s="36" t="s">
        <v>33</v>
      </c>
      <c r="H1192" s="31">
        <v>6</v>
      </c>
      <c r="I1192" s="36" t="str">
        <f>C1192&amp;"/"&amp;D1192&amp;"/"&amp;F1192&amp;"/"&amp;H1192</f>
        <v>K1to/FOOTWEAR/ROLEX/6</v>
      </c>
      <c r="J1192" s="36">
        <v>64041910</v>
      </c>
      <c r="K1192" s="36" t="s">
        <v>22</v>
      </c>
      <c r="L1192" s="36" t="s">
        <v>820</v>
      </c>
      <c r="M1192" s="36" t="s">
        <v>47</v>
      </c>
      <c r="N1192" s="79">
        <v>0.12</v>
      </c>
      <c r="O1192" s="36">
        <v>1999</v>
      </c>
      <c r="P1192" s="36">
        <v>1999</v>
      </c>
      <c r="Q1192" s="94">
        <v>599.69999999999993</v>
      </c>
      <c r="R1192" s="94">
        <v>599.69999999999993</v>
      </c>
      <c r="S1192" s="36">
        <v>2</v>
      </c>
    </row>
    <row r="1193" spans="1:21" x14ac:dyDescent="0.25">
      <c r="A1193" s="31" t="s">
        <v>883</v>
      </c>
      <c r="B1193" s="31">
        <v>10001882</v>
      </c>
      <c r="C1193" s="36" t="s">
        <v>794</v>
      </c>
      <c r="D1193" s="36" t="s">
        <v>59</v>
      </c>
      <c r="E1193" s="36" t="s">
        <v>61</v>
      </c>
      <c r="F1193" s="31" t="s">
        <v>791</v>
      </c>
      <c r="G1193" s="36" t="s">
        <v>33</v>
      </c>
      <c r="H1193" s="31">
        <v>7</v>
      </c>
      <c r="I1193" s="36" t="str">
        <f>C1193&amp;"/"&amp;D1193&amp;"/"&amp;F1193&amp;"/"&amp;H1193</f>
        <v>K1to/FOOTWEAR/ROLEX/7</v>
      </c>
      <c r="J1193" s="36">
        <v>64041910</v>
      </c>
      <c r="K1193" s="36" t="s">
        <v>22</v>
      </c>
      <c r="L1193" s="36" t="s">
        <v>820</v>
      </c>
      <c r="M1193" s="36" t="s">
        <v>47</v>
      </c>
      <c r="N1193" s="79">
        <v>0.12</v>
      </c>
      <c r="O1193" s="36">
        <v>1999</v>
      </c>
      <c r="P1193" s="36">
        <v>1999</v>
      </c>
      <c r="Q1193" s="94">
        <v>599.69999999999993</v>
      </c>
      <c r="R1193" s="94">
        <v>599.69999999999993</v>
      </c>
      <c r="S1193" s="36">
        <v>2</v>
      </c>
    </row>
    <row r="1194" spans="1:21" x14ac:dyDescent="0.25">
      <c r="A1194" s="31"/>
      <c r="B1194" s="31">
        <v>10001883</v>
      </c>
      <c r="C1194" s="36" t="s">
        <v>794</v>
      </c>
      <c r="D1194" s="36" t="s">
        <v>59</v>
      </c>
      <c r="E1194" s="36" t="s">
        <v>61</v>
      </c>
      <c r="F1194" s="31" t="s">
        <v>791</v>
      </c>
      <c r="G1194" s="36" t="s">
        <v>33</v>
      </c>
      <c r="H1194" s="31">
        <v>8</v>
      </c>
      <c r="I1194" s="36" t="str">
        <f>C1194&amp;"/"&amp;D1194&amp;"/"&amp;F1194&amp;"/"&amp;H1194</f>
        <v>K1to/FOOTWEAR/ROLEX/8</v>
      </c>
      <c r="J1194" s="36">
        <v>64041910</v>
      </c>
      <c r="K1194" s="36" t="s">
        <v>22</v>
      </c>
      <c r="L1194" s="36" t="s">
        <v>820</v>
      </c>
      <c r="M1194" s="36" t="s">
        <v>47</v>
      </c>
      <c r="N1194" s="79">
        <v>0.12</v>
      </c>
      <c r="O1194" s="36">
        <v>1999</v>
      </c>
      <c r="P1194" s="36">
        <v>1999</v>
      </c>
      <c r="Q1194" s="94">
        <v>599.69999999999993</v>
      </c>
      <c r="R1194" s="94">
        <v>599.69999999999993</v>
      </c>
      <c r="S1194" s="36">
        <v>2</v>
      </c>
    </row>
    <row r="1195" spans="1:21" x14ac:dyDescent="0.25">
      <c r="A1195" s="31" t="s">
        <v>259</v>
      </c>
      <c r="B1195" s="31">
        <v>10001884</v>
      </c>
      <c r="C1195" s="36" t="s">
        <v>794</v>
      </c>
      <c r="D1195" s="36" t="s">
        <v>59</v>
      </c>
      <c r="E1195" s="36" t="s">
        <v>61</v>
      </c>
      <c r="F1195" s="31" t="s">
        <v>791</v>
      </c>
      <c r="G1195" s="36" t="s">
        <v>33</v>
      </c>
      <c r="H1195" s="31">
        <v>9</v>
      </c>
      <c r="I1195" s="36" t="str">
        <f>C1195&amp;"/"&amp;D1195&amp;"/"&amp;F1195&amp;"/"&amp;H1195</f>
        <v>K1to/FOOTWEAR/ROLEX/9</v>
      </c>
      <c r="J1195" s="36">
        <v>64041910</v>
      </c>
      <c r="K1195" s="36" t="s">
        <v>22</v>
      </c>
      <c r="L1195" s="36" t="s">
        <v>820</v>
      </c>
      <c r="M1195" s="36" t="s">
        <v>47</v>
      </c>
      <c r="N1195" s="79">
        <v>0.12</v>
      </c>
      <c r="O1195" s="36">
        <v>1999</v>
      </c>
      <c r="P1195" s="36">
        <v>1999</v>
      </c>
      <c r="Q1195" s="94">
        <v>599.69999999999993</v>
      </c>
      <c r="R1195" s="94">
        <v>599.69999999999993</v>
      </c>
      <c r="S1195" s="36">
        <v>2</v>
      </c>
    </row>
    <row r="1196" spans="1:21" x14ac:dyDescent="0.25">
      <c r="A1196" s="31"/>
      <c r="B1196" s="31">
        <v>10001885</v>
      </c>
      <c r="C1196" s="36" t="s">
        <v>794</v>
      </c>
      <c r="D1196" s="36" t="s">
        <v>59</v>
      </c>
      <c r="E1196" s="36" t="s">
        <v>61</v>
      </c>
      <c r="F1196" s="31" t="s">
        <v>791</v>
      </c>
      <c r="G1196" s="36" t="s">
        <v>33</v>
      </c>
      <c r="H1196" s="31">
        <v>10</v>
      </c>
      <c r="I1196" s="36" t="str">
        <f>C1196&amp;"/"&amp;D1196&amp;"/"&amp;F1196&amp;"/"&amp;H1196</f>
        <v>K1to/FOOTWEAR/ROLEX/10</v>
      </c>
      <c r="J1196" s="36">
        <v>64041910</v>
      </c>
      <c r="K1196" s="36" t="s">
        <v>22</v>
      </c>
      <c r="L1196" s="36" t="s">
        <v>820</v>
      </c>
      <c r="M1196" s="36" t="s">
        <v>47</v>
      </c>
      <c r="N1196" s="79">
        <v>0.12</v>
      </c>
      <c r="O1196" s="36">
        <v>1999</v>
      </c>
      <c r="P1196" s="36">
        <v>1999</v>
      </c>
      <c r="Q1196" s="94">
        <v>599.69999999999993</v>
      </c>
      <c r="R1196" s="94">
        <v>599.69999999999993</v>
      </c>
      <c r="S1196" s="36">
        <v>1</v>
      </c>
    </row>
    <row r="1197" spans="1:21" x14ac:dyDescent="0.25">
      <c r="A1197" s="31"/>
      <c r="B1197" s="31">
        <v>10001886</v>
      </c>
      <c r="C1197" s="36" t="s">
        <v>794</v>
      </c>
      <c r="D1197" s="36" t="s">
        <v>59</v>
      </c>
      <c r="E1197" s="36" t="s">
        <v>61</v>
      </c>
      <c r="F1197" s="31" t="s">
        <v>792</v>
      </c>
      <c r="G1197" s="36" t="s">
        <v>21</v>
      </c>
      <c r="H1197" s="31">
        <v>5</v>
      </c>
      <c r="I1197" s="36" t="str">
        <f>C1197&amp;"/"&amp;D1197&amp;"/"&amp;F1197&amp;"/"&amp;H1197</f>
        <v>K1to/FOOTWEAR/EM-1/5</v>
      </c>
      <c r="J1197" s="36">
        <v>64041910</v>
      </c>
      <c r="K1197" s="36" t="s">
        <v>22</v>
      </c>
      <c r="L1197" s="36" t="s">
        <v>820</v>
      </c>
      <c r="M1197" s="36" t="s">
        <v>47</v>
      </c>
      <c r="N1197" s="79">
        <v>0.12</v>
      </c>
      <c r="O1197" s="36">
        <v>1999</v>
      </c>
      <c r="P1197" s="36">
        <v>1999</v>
      </c>
      <c r="Q1197" s="94">
        <v>599.69999999999993</v>
      </c>
      <c r="R1197" s="94">
        <v>599.69999999999993</v>
      </c>
      <c r="S1197" s="36">
        <v>1</v>
      </c>
    </row>
    <row r="1198" spans="1:21" x14ac:dyDescent="0.25">
      <c r="A1198" s="31"/>
      <c r="B1198" s="31">
        <v>10001887</v>
      </c>
      <c r="C1198" s="36" t="s">
        <v>794</v>
      </c>
      <c r="D1198" s="36" t="s">
        <v>59</v>
      </c>
      <c r="E1198" s="36" t="s">
        <v>61</v>
      </c>
      <c r="F1198" s="31" t="s">
        <v>792</v>
      </c>
      <c r="G1198" s="36" t="s">
        <v>21</v>
      </c>
      <c r="H1198" s="31">
        <v>6</v>
      </c>
      <c r="I1198" s="36" t="str">
        <f>C1198&amp;"/"&amp;D1198&amp;"/"&amp;F1198&amp;"/"&amp;H1198</f>
        <v>K1to/FOOTWEAR/EM-1/6</v>
      </c>
      <c r="J1198" s="36">
        <v>64041910</v>
      </c>
      <c r="K1198" s="36" t="s">
        <v>22</v>
      </c>
      <c r="L1198" s="36" t="s">
        <v>820</v>
      </c>
      <c r="M1198" s="36" t="s">
        <v>47</v>
      </c>
      <c r="N1198" s="79">
        <v>0.12</v>
      </c>
      <c r="O1198" s="36">
        <v>1999</v>
      </c>
      <c r="P1198" s="36">
        <v>1999</v>
      </c>
      <c r="Q1198" s="94">
        <v>599.69999999999993</v>
      </c>
      <c r="R1198" s="94">
        <v>599.69999999999993</v>
      </c>
      <c r="S1198" s="36">
        <v>2</v>
      </c>
    </row>
    <row r="1199" spans="1:21" x14ac:dyDescent="0.25">
      <c r="A1199" s="31"/>
      <c r="B1199" s="31">
        <v>10001888</v>
      </c>
      <c r="C1199" s="36" t="s">
        <v>794</v>
      </c>
      <c r="D1199" s="36" t="s">
        <v>59</v>
      </c>
      <c r="E1199" s="36" t="s">
        <v>61</v>
      </c>
      <c r="F1199" s="31" t="s">
        <v>792</v>
      </c>
      <c r="G1199" s="36" t="s">
        <v>21</v>
      </c>
      <c r="H1199" s="31">
        <v>7</v>
      </c>
      <c r="I1199" s="36" t="str">
        <f>C1199&amp;"/"&amp;D1199&amp;"/"&amp;F1199&amp;"/"&amp;H1199</f>
        <v>K1to/FOOTWEAR/EM-1/7</v>
      </c>
      <c r="J1199" s="36">
        <v>64041910</v>
      </c>
      <c r="K1199" s="36" t="s">
        <v>22</v>
      </c>
      <c r="L1199" s="36" t="s">
        <v>820</v>
      </c>
      <c r="M1199" s="36" t="s">
        <v>47</v>
      </c>
      <c r="N1199" s="79">
        <v>0.12</v>
      </c>
      <c r="O1199" s="36">
        <v>1999</v>
      </c>
      <c r="P1199" s="36">
        <v>1999</v>
      </c>
      <c r="Q1199" s="94">
        <v>599.69999999999993</v>
      </c>
      <c r="R1199" s="94">
        <v>599.69999999999993</v>
      </c>
      <c r="S1199" s="36">
        <v>2</v>
      </c>
    </row>
    <row r="1200" spans="1:21" x14ac:dyDescent="0.25">
      <c r="A1200" s="31"/>
      <c r="B1200" s="31">
        <v>10001889</v>
      </c>
      <c r="C1200" s="36" t="s">
        <v>794</v>
      </c>
      <c r="D1200" s="36" t="s">
        <v>59</v>
      </c>
      <c r="E1200" s="36" t="s">
        <v>61</v>
      </c>
      <c r="F1200" s="31" t="s">
        <v>792</v>
      </c>
      <c r="G1200" s="36" t="s">
        <v>21</v>
      </c>
      <c r="H1200" s="31">
        <v>8</v>
      </c>
      <c r="I1200" s="36" t="str">
        <f>C1200&amp;"/"&amp;D1200&amp;"/"&amp;F1200&amp;"/"&amp;H1200</f>
        <v>K1to/FOOTWEAR/EM-1/8</v>
      </c>
      <c r="J1200" s="36">
        <v>64041910</v>
      </c>
      <c r="K1200" s="36" t="s">
        <v>22</v>
      </c>
      <c r="L1200" s="36" t="s">
        <v>820</v>
      </c>
      <c r="M1200" s="36" t="s">
        <v>47</v>
      </c>
      <c r="N1200" s="79">
        <v>0.12</v>
      </c>
      <c r="O1200" s="36">
        <v>1999</v>
      </c>
      <c r="P1200" s="36">
        <v>1999</v>
      </c>
      <c r="Q1200" s="94">
        <v>599.69999999999993</v>
      </c>
      <c r="R1200" s="94">
        <v>599.69999999999993</v>
      </c>
      <c r="S1200" s="36">
        <v>3</v>
      </c>
    </row>
    <row r="1201" spans="1:19" x14ac:dyDescent="0.25">
      <c r="A1201" s="31"/>
      <c r="B1201" s="31">
        <v>10001890</v>
      </c>
      <c r="C1201" s="36" t="s">
        <v>794</v>
      </c>
      <c r="D1201" s="36" t="s">
        <v>59</v>
      </c>
      <c r="E1201" s="36" t="s">
        <v>61</v>
      </c>
      <c r="F1201" s="31" t="s">
        <v>792</v>
      </c>
      <c r="G1201" s="36" t="s">
        <v>21</v>
      </c>
      <c r="H1201" s="31">
        <v>9</v>
      </c>
      <c r="I1201" s="36" t="str">
        <f>C1201&amp;"/"&amp;D1201&amp;"/"&amp;F1201&amp;"/"&amp;H1201</f>
        <v>K1to/FOOTWEAR/EM-1/9</v>
      </c>
      <c r="J1201" s="36">
        <v>64041910</v>
      </c>
      <c r="K1201" s="36" t="s">
        <v>22</v>
      </c>
      <c r="L1201" s="36" t="s">
        <v>820</v>
      </c>
      <c r="M1201" s="36" t="s">
        <v>47</v>
      </c>
      <c r="N1201" s="79">
        <v>0.12</v>
      </c>
      <c r="O1201" s="36">
        <v>1999</v>
      </c>
      <c r="P1201" s="36">
        <v>1999</v>
      </c>
      <c r="Q1201" s="94">
        <v>599.69999999999993</v>
      </c>
      <c r="R1201" s="94">
        <v>599.69999999999993</v>
      </c>
      <c r="S1201" s="36">
        <v>2</v>
      </c>
    </row>
    <row r="1202" spans="1:19" x14ac:dyDescent="0.25">
      <c r="A1202" s="31"/>
      <c r="B1202" s="31">
        <v>10001891</v>
      </c>
      <c r="C1202" s="36" t="s">
        <v>794</v>
      </c>
      <c r="D1202" s="36" t="s">
        <v>59</v>
      </c>
      <c r="E1202" s="36" t="s">
        <v>61</v>
      </c>
      <c r="F1202" s="31" t="s">
        <v>792</v>
      </c>
      <c r="G1202" s="36" t="s">
        <v>21</v>
      </c>
      <c r="H1202" s="31">
        <v>10</v>
      </c>
      <c r="I1202" s="36" t="str">
        <f>C1202&amp;"/"&amp;D1202&amp;"/"&amp;F1202&amp;"/"&amp;H1202</f>
        <v>K1to/FOOTWEAR/EM-1/10</v>
      </c>
      <c r="J1202" s="36">
        <v>64041910</v>
      </c>
      <c r="K1202" s="36" t="s">
        <v>22</v>
      </c>
      <c r="L1202" s="36" t="s">
        <v>820</v>
      </c>
      <c r="M1202" s="36" t="s">
        <v>47</v>
      </c>
      <c r="N1202" s="79">
        <v>0.12</v>
      </c>
      <c r="O1202" s="36">
        <v>1999</v>
      </c>
      <c r="P1202" s="36">
        <v>1999</v>
      </c>
      <c r="Q1202" s="94">
        <v>599.69999999999993</v>
      </c>
      <c r="R1202" s="94">
        <v>599.69999999999993</v>
      </c>
      <c r="S1202" s="36">
        <v>1</v>
      </c>
    </row>
    <row r="1203" spans="1:19" x14ac:dyDescent="0.25">
      <c r="A1203" s="31"/>
      <c r="B1203" s="31">
        <v>10001892</v>
      </c>
      <c r="C1203" s="36" t="s">
        <v>794</v>
      </c>
      <c r="D1203" s="36" t="s">
        <v>59</v>
      </c>
      <c r="E1203" s="36" t="s">
        <v>61</v>
      </c>
      <c r="F1203" s="31" t="s">
        <v>791</v>
      </c>
      <c r="G1203" s="36" t="s">
        <v>21</v>
      </c>
      <c r="H1203" s="31">
        <v>6</v>
      </c>
      <c r="I1203" s="36" t="str">
        <f>C1203&amp;"/"&amp;D1203&amp;"/"&amp;F1203&amp;"/"&amp;H1203</f>
        <v>K1to/FOOTWEAR/ROLEX/6</v>
      </c>
      <c r="J1203" s="36">
        <v>64041910</v>
      </c>
      <c r="K1203" s="36" t="s">
        <v>22</v>
      </c>
      <c r="L1203" s="36" t="s">
        <v>820</v>
      </c>
      <c r="M1203" s="36" t="s">
        <v>47</v>
      </c>
      <c r="N1203" s="79">
        <v>0.12</v>
      </c>
      <c r="O1203" s="36">
        <v>1999</v>
      </c>
      <c r="P1203" s="36">
        <v>1999</v>
      </c>
      <c r="Q1203" s="94">
        <v>599.69999999999993</v>
      </c>
      <c r="R1203" s="94">
        <v>599.69999999999993</v>
      </c>
      <c r="S1203" s="36">
        <v>2</v>
      </c>
    </row>
    <row r="1204" spans="1:19" x14ac:dyDescent="0.25">
      <c r="A1204" s="31"/>
      <c r="B1204" s="31">
        <v>10001893</v>
      </c>
      <c r="C1204" s="36" t="s">
        <v>794</v>
      </c>
      <c r="D1204" s="36" t="s">
        <v>59</v>
      </c>
      <c r="E1204" s="36" t="s">
        <v>61</v>
      </c>
      <c r="F1204" s="31" t="s">
        <v>791</v>
      </c>
      <c r="G1204" s="36" t="s">
        <v>21</v>
      </c>
      <c r="H1204" s="31">
        <v>7</v>
      </c>
      <c r="I1204" s="36" t="str">
        <f>C1204&amp;"/"&amp;D1204&amp;"/"&amp;F1204&amp;"/"&amp;H1204</f>
        <v>K1to/FOOTWEAR/ROLEX/7</v>
      </c>
      <c r="J1204" s="36">
        <v>64041910</v>
      </c>
      <c r="K1204" s="36" t="s">
        <v>22</v>
      </c>
      <c r="L1204" s="36" t="s">
        <v>820</v>
      </c>
      <c r="M1204" s="36" t="s">
        <v>47</v>
      </c>
      <c r="N1204" s="79">
        <v>0.12</v>
      </c>
      <c r="O1204" s="36">
        <v>1999</v>
      </c>
      <c r="P1204" s="36">
        <v>1999</v>
      </c>
      <c r="Q1204" s="94">
        <v>599.69999999999993</v>
      </c>
      <c r="R1204" s="94">
        <v>599.69999999999993</v>
      </c>
      <c r="S1204" s="36">
        <v>2</v>
      </c>
    </row>
    <row r="1205" spans="1:19" x14ac:dyDescent="0.25">
      <c r="A1205" s="31"/>
      <c r="B1205" s="31">
        <v>10001894</v>
      </c>
      <c r="C1205" s="36" t="s">
        <v>794</v>
      </c>
      <c r="D1205" s="36" t="s">
        <v>59</v>
      </c>
      <c r="E1205" s="36" t="s">
        <v>61</v>
      </c>
      <c r="F1205" s="31" t="s">
        <v>791</v>
      </c>
      <c r="G1205" s="36" t="s">
        <v>21</v>
      </c>
      <c r="H1205" s="31">
        <v>8</v>
      </c>
      <c r="I1205" s="36" t="str">
        <f>C1205&amp;"/"&amp;D1205&amp;"/"&amp;F1205&amp;"/"&amp;H1205</f>
        <v>K1to/FOOTWEAR/ROLEX/8</v>
      </c>
      <c r="J1205" s="36">
        <v>64041910</v>
      </c>
      <c r="K1205" s="36" t="s">
        <v>22</v>
      </c>
      <c r="L1205" s="36" t="s">
        <v>820</v>
      </c>
      <c r="M1205" s="36" t="s">
        <v>47</v>
      </c>
      <c r="N1205" s="79">
        <v>0.12</v>
      </c>
      <c r="O1205" s="36">
        <v>1999</v>
      </c>
      <c r="P1205" s="36">
        <v>1999</v>
      </c>
      <c r="Q1205" s="94">
        <v>599.69999999999993</v>
      </c>
      <c r="R1205" s="94">
        <v>599.69999999999993</v>
      </c>
      <c r="S1205" s="36">
        <v>1</v>
      </c>
    </row>
    <row r="1206" spans="1:19" x14ac:dyDescent="0.25">
      <c r="A1206" s="31"/>
      <c r="B1206" s="31">
        <v>10001895</v>
      </c>
      <c r="C1206" s="36" t="s">
        <v>794</v>
      </c>
      <c r="D1206" s="36" t="s">
        <v>59</v>
      </c>
      <c r="E1206" s="36" t="s">
        <v>61</v>
      </c>
      <c r="F1206" s="31" t="s">
        <v>791</v>
      </c>
      <c r="G1206" s="36" t="s">
        <v>21</v>
      </c>
      <c r="H1206" s="31">
        <v>9</v>
      </c>
      <c r="I1206" s="36" t="str">
        <f>C1206&amp;"/"&amp;D1206&amp;"/"&amp;F1206&amp;"/"&amp;H1206</f>
        <v>K1to/FOOTWEAR/ROLEX/9</v>
      </c>
      <c r="J1206" s="36">
        <v>64041910</v>
      </c>
      <c r="K1206" s="36" t="s">
        <v>22</v>
      </c>
      <c r="L1206" s="36" t="s">
        <v>820</v>
      </c>
      <c r="M1206" s="36" t="s">
        <v>47</v>
      </c>
      <c r="N1206" s="79">
        <v>0.12</v>
      </c>
      <c r="O1206" s="36">
        <v>1999</v>
      </c>
      <c r="P1206" s="36">
        <v>1999</v>
      </c>
      <c r="Q1206" s="94">
        <v>599.69999999999993</v>
      </c>
      <c r="R1206" s="94">
        <v>599.69999999999993</v>
      </c>
      <c r="S1206" s="36">
        <v>1</v>
      </c>
    </row>
    <row r="1207" spans="1:19" x14ac:dyDescent="0.25">
      <c r="A1207" s="31"/>
      <c r="B1207" s="31">
        <v>10001896</v>
      </c>
      <c r="C1207" s="36" t="s">
        <v>794</v>
      </c>
      <c r="D1207" s="36" t="s">
        <v>59</v>
      </c>
      <c r="E1207" s="36" t="s">
        <v>61</v>
      </c>
      <c r="F1207" s="31" t="s">
        <v>791</v>
      </c>
      <c r="G1207" s="36" t="s">
        <v>21</v>
      </c>
      <c r="H1207" s="31">
        <v>10</v>
      </c>
      <c r="I1207" s="36" t="str">
        <f>C1207&amp;"/"&amp;D1207&amp;"/"&amp;F1207&amp;"/"&amp;H1207</f>
        <v>K1to/FOOTWEAR/ROLEX/10</v>
      </c>
      <c r="J1207" s="36">
        <v>64041910</v>
      </c>
      <c r="K1207" s="36" t="s">
        <v>22</v>
      </c>
      <c r="L1207" s="36" t="s">
        <v>820</v>
      </c>
      <c r="M1207" s="36" t="s">
        <v>47</v>
      </c>
      <c r="N1207" s="79">
        <v>0.12</v>
      </c>
      <c r="O1207" s="36">
        <v>1999</v>
      </c>
      <c r="P1207" s="36">
        <v>1999</v>
      </c>
      <c r="Q1207" s="94">
        <v>599.69999999999993</v>
      </c>
      <c r="R1207" s="94">
        <v>599.69999999999993</v>
      </c>
      <c r="S1207" s="36">
        <v>1</v>
      </c>
    </row>
    <row r="1208" spans="1:19" x14ac:dyDescent="0.25">
      <c r="A1208" s="31"/>
      <c r="B1208" s="31">
        <v>10001897</v>
      </c>
      <c r="C1208" s="36" t="s">
        <v>794</v>
      </c>
      <c r="D1208" s="36" t="s">
        <v>59</v>
      </c>
      <c r="E1208" s="36" t="s">
        <v>61</v>
      </c>
      <c r="F1208" s="31" t="s">
        <v>793</v>
      </c>
      <c r="G1208" s="36" t="s">
        <v>790</v>
      </c>
      <c r="H1208" s="31">
        <v>6</v>
      </c>
      <c r="I1208" s="36" t="str">
        <f>C1208&amp;"/"&amp;D1208&amp;"/"&amp;F1208&amp;"/"&amp;H1208</f>
        <v>K1to/FOOTWEAR/EM-5/6</v>
      </c>
      <c r="J1208" s="36">
        <v>64041910</v>
      </c>
      <c r="K1208" s="36" t="s">
        <v>22</v>
      </c>
      <c r="L1208" s="36" t="s">
        <v>820</v>
      </c>
      <c r="M1208" s="36" t="s">
        <v>47</v>
      </c>
      <c r="N1208" s="79">
        <v>0.12</v>
      </c>
      <c r="O1208" s="36">
        <v>1999</v>
      </c>
      <c r="P1208" s="36">
        <v>1999</v>
      </c>
      <c r="Q1208" s="94">
        <v>599.69999999999993</v>
      </c>
      <c r="R1208" s="94">
        <v>599.69999999999993</v>
      </c>
      <c r="S1208" s="36">
        <v>2</v>
      </c>
    </row>
    <row r="1209" spans="1:19" x14ac:dyDescent="0.25">
      <c r="A1209" s="31"/>
      <c r="B1209" s="31">
        <v>10001898</v>
      </c>
      <c r="C1209" s="36" t="s">
        <v>794</v>
      </c>
      <c r="D1209" s="36" t="s">
        <v>59</v>
      </c>
      <c r="E1209" s="36" t="s">
        <v>61</v>
      </c>
      <c r="F1209" s="31" t="s">
        <v>793</v>
      </c>
      <c r="G1209" s="36" t="s">
        <v>790</v>
      </c>
      <c r="H1209" s="31">
        <v>7</v>
      </c>
      <c r="I1209" s="36" t="str">
        <f>C1209&amp;"/"&amp;D1209&amp;"/"&amp;F1209&amp;"/"&amp;H1209</f>
        <v>K1to/FOOTWEAR/EM-5/7</v>
      </c>
      <c r="J1209" s="36">
        <v>64041910</v>
      </c>
      <c r="K1209" s="36" t="s">
        <v>22</v>
      </c>
      <c r="L1209" s="36" t="s">
        <v>820</v>
      </c>
      <c r="M1209" s="36" t="s">
        <v>47</v>
      </c>
      <c r="N1209" s="79">
        <v>0.12</v>
      </c>
      <c r="O1209" s="36">
        <v>1999</v>
      </c>
      <c r="P1209" s="36">
        <v>1999</v>
      </c>
      <c r="Q1209" s="94">
        <v>599.69999999999993</v>
      </c>
      <c r="R1209" s="94">
        <v>599.69999999999993</v>
      </c>
      <c r="S1209" s="36">
        <v>2</v>
      </c>
    </row>
    <row r="1210" spans="1:19" x14ac:dyDescent="0.25">
      <c r="A1210" s="31"/>
      <c r="B1210" s="31">
        <v>10001899</v>
      </c>
      <c r="C1210" s="36" t="s">
        <v>794</v>
      </c>
      <c r="D1210" s="36" t="s">
        <v>59</v>
      </c>
      <c r="E1210" s="36" t="s">
        <v>61</v>
      </c>
      <c r="F1210" s="31" t="s">
        <v>793</v>
      </c>
      <c r="G1210" s="36" t="s">
        <v>790</v>
      </c>
      <c r="H1210" s="31">
        <v>8</v>
      </c>
      <c r="I1210" s="36" t="str">
        <f>C1210&amp;"/"&amp;D1210&amp;"/"&amp;F1210&amp;"/"&amp;H1210</f>
        <v>K1to/FOOTWEAR/EM-5/8</v>
      </c>
      <c r="J1210" s="36">
        <v>64041910</v>
      </c>
      <c r="K1210" s="36" t="s">
        <v>22</v>
      </c>
      <c r="L1210" s="36" t="s">
        <v>820</v>
      </c>
      <c r="M1210" s="36" t="s">
        <v>47</v>
      </c>
      <c r="N1210" s="79">
        <v>0.12</v>
      </c>
      <c r="O1210" s="36">
        <v>1999</v>
      </c>
      <c r="P1210" s="36">
        <v>1999</v>
      </c>
      <c r="Q1210" s="94">
        <v>599.69999999999993</v>
      </c>
      <c r="R1210" s="94">
        <v>599.69999999999993</v>
      </c>
      <c r="S1210" s="36">
        <v>2</v>
      </c>
    </row>
    <row r="1211" spans="1:19" x14ac:dyDescent="0.25">
      <c r="A1211" s="31"/>
      <c r="B1211" s="31">
        <v>10001900</v>
      </c>
      <c r="C1211" s="36" t="s">
        <v>794</v>
      </c>
      <c r="D1211" s="36" t="s">
        <v>59</v>
      </c>
      <c r="E1211" s="36" t="s">
        <v>61</v>
      </c>
      <c r="F1211" s="31" t="s">
        <v>793</v>
      </c>
      <c r="G1211" s="36" t="s">
        <v>790</v>
      </c>
      <c r="H1211" s="31">
        <v>9</v>
      </c>
      <c r="I1211" s="36" t="str">
        <f>C1211&amp;"/"&amp;D1211&amp;"/"&amp;F1211&amp;"/"&amp;H1211</f>
        <v>K1to/FOOTWEAR/EM-5/9</v>
      </c>
      <c r="J1211" s="36">
        <v>64041910</v>
      </c>
      <c r="K1211" s="36" t="s">
        <v>22</v>
      </c>
      <c r="L1211" s="36" t="s">
        <v>820</v>
      </c>
      <c r="M1211" s="36" t="s">
        <v>47</v>
      </c>
      <c r="N1211" s="79">
        <v>0.12</v>
      </c>
      <c r="O1211" s="36">
        <v>1999</v>
      </c>
      <c r="P1211" s="36">
        <v>1999</v>
      </c>
      <c r="Q1211" s="94">
        <v>599.69999999999993</v>
      </c>
      <c r="R1211" s="94">
        <v>599.69999999999993</v>
      </c>
      <c r="S1211" s="36">
        <v>2</v>
      </c>
    </row>
    <row r="1212" spans="1:19" x14ac:dyDescent="0.25">
      <c r="A1212" s="31"/>
      <c r="B1212" s="31">
        <v>10001901</v>
      </c>
      <c r="C1212" s="36" t="s">
        <v>794</v>
      </c>
      <c r="D1212" s="36" t="s">
        <v>59</v>
      </c>
      <c r="E1212" s="36" t="s">
        <v>61</v>
      </c>
      <c r="F1212" s="31" t="s">
        <v>793</v>
      </c>
      <c r="G1212" s="36" t="s">
        <v>790</v>
      </c>
      <c r="H1212" s="31">
        <v>10</v>
      </c>
      <c r="I1212" s="36" t="str">
        <f>C1212&amp;"/"&amp;D1212&amp;"/"&amp;F1212&amp;"/"&amp;H1212</f>
        <v>K1to/FOOTWEAR/EM-5/10</v>
      </c>
      <c r="J1212" s="36">
        <v>64041910</v>
      </c>
      <c r="K1212" s="36" t="s">
        <v>22</v>
      </c>
      <c r="L1212" s="36" t="s">
        <v>820</v>
      </c>
      <c r="M1212" s="36" t="s">
        <v>47</v>
      </c>
      <c r="N1212" s="79">
        <v>0.12</v>
      </c>
      <c r="O1212" s="36">
        <v>1999</v>
      </c>
      <c r="P1212" s="36">
        <v>1999</v>
      </c>
      <c r="Q1212" s="94">
        <v>599.69999999999993</v>
      </c>
      <c r="R1212" s="94">
        <v>599.69999999999993</v>
      </c>
      <c r="S1212" s="36">
        <v>1</v>
      </c>
    </row>
    <row r="1213" spans="1:19" x14ac:dyDescent="0.25">
      <c r="A1213" s="31"/>
      <c r="B1213" s="31">
        <v>10001902</v>
      </c>
      <c r="C1213" s="36" t="s">
        <v>798</v>
      </c>
      <c r="D1213" s="36" t="s">
        <v>59</v>
      </c>
      <c r="E1213" s="36" t="s">
        <v>61</v>
      </c>
      <c r="F1213" s="31" t="s">
        <v>795</v>
      </c>
      <c r="G1213" s="36" t="s">
        <v>21</v>
      </c>
      <c r="H1213" s="31">
        <v>6</v>
      </c>
      <c r="I1213" s="36" t="str">
        <f>C1213&amp;"/"&amp;D1213&amp;"/"&amp;F1213&amp;"/"&amp;H1213</f>
        <v>CASH/FOOTWEAR/ECCO-01/6</v>
      </c>
      <c r="J1213" s="36">
        <v>64041910</v>
      </c>
      <c r="K1213" s="36" t="s">
        <v>22</v>
      </c>
      <c r="L1213" s="36" t="s">
        <v>820</v>
      </c>
      <c r="M1213" s="36" t="s">
        <v>47</v>
      </c>
      <c r="N1213" s="79">
        <v>0.12</v>
      </c>
      <c r="O1213" s="36">
        <v>2499</v>
      </c>
      <c r="P1213" s="36">
        <v>2499</v>
      </c>
      <c r="Q1213" s="94">
        <v>749.69999999999993</v>
      </c>
      <c r="R1213" s="94">
        <v>749.69999999999993</v>
      </c>
      <c r="S1213" s="36">
        <v>1</v>
      </c>
    </row>
    <row r="1214" spans="1:19" x14ac:dyDescent="0.25">
      <c r="A1214" s="31"/>
      <c r="B1214" s="31">
        <v>10001903</v>
      </c>
      <c r="C1214" s="36" t="s">
        <v>798</v>
      </c>
      <c r="D1214" s="36" t="s">
        <v>59</v>
      </c>
      <c r="E1214" s="36" t="s">
        <v>61</v>
      </c>
      <c r="F1214" s="31" t="s">
        <v>795</v>
      </c>
      <c r="G1214" s="36" t="s">
        <v>21</v>
      </c>
      <c r="H1214" s="31">
        <v>7</v>
      </c>
      <c r="I1214" s="36" t="str">
        <f>C1214&amp;"/"&amp;D1214&amp;"/"&amp;F1214&amp;"/"&amp;H1214</f>
        <v>CASH/FOOTWEAR/ECCO-01/7</v>
      </c>
      <c r="J1214" s="36">
        <v>64041910</v>
      </c>
      <c r="K1214" s="36" t="s">
        <v>22</v>
      </c>
      <c r="L1214" s="36" t="s">
        <v>820</v>
      </c>
      <c r="M1214" s="36" t="s">
        <v>47</v>
      </c>
      <c r="N1214" s="79">
        <v>0.12</v>
      </c>
      <c r="O1214" s="36">
        <v>2499</v>
      </c>
      <c r="P1214" s="36">
        <v>2499</v>
      </c>
      <c r="Q1214" s="94">
        <v>749.69999999999993</v>
      </c>
      <c r="R1214" s="94">
        <v>749.69999999999993</v>
      </c>
      <c r="S1214" s="36">
        <v>2</v>
      </c>
    </row>
    <row r="1215" spans="1:19" x14ac:dyDescent="0.25">
      <c r="A1215" s="31"/>
      <c r="B1215" s="31">
        <v>10001904</v>
      </c>
      <c r="C1215" s="36" t="s">
        <v>798</v>
      </c>
      <c r="D1215" s="36" t="s">
        <v>59</v>
      </c>
      <c r="E1215" s="36" t="s">
        <v>61</v>
      </c>
      <c r="F1215" s="31" t="s">
        <v>795</v>
      </c>
      <c r="G1215" s="36" t="s">
        <v>21</v>
      </c>
      <c r="H1215" s="31">
        <v>8</v>
      </c>
      <c r="I1215" s="36" t="str">
        <f>C1215&amp;"/"&amp;D1215&amp;"/"&amp;F1215&amp;"/"&amp;H1215</f>
        <v>CASH/FOOTWEAR/ECCO-01/8</v>
      </c>
      <c r="J1215" s="36">
        <v>64041910</v>
      </c>
      <c r="K1215" s="36" t="s">
        <v>22</v>
      </c>
      <c r="L1215" s="36" t="s">
        <v>820</v>
      </c>
      <c r="M1215" s="36" t="s">
        <v>47</v>
      </c>
      <c r="N1215" s="79">
        <v>0.12</v>
      </c>
      <c r="O1215" s="36">
        <v>2499</v>
      </c>
      <c r="P1215" s="36">
        <v>2499</v>
      </c>
      <c r="Q1215" s="94">
        <v>749.69999999999993</v>
      </c>
      <c r="R1215" s="94">
        <v>749.69999999999993</v>
      </c>
      <c r="S1215" s="36">
        <v>2</v>
      </c>
    </row>
    <row r="1216" spans="1:19" x14ac:dyDescent="0.25">
      <c r="A1216" s="31"/>
      <c r="B1216" s="31">
        <v>10001905</v>
      </c>
      <c r="C1216" s="36" t="s">
        <v>798</v>
      </c>
      <c r="D1216" s="36" t="s">
        <v>59</v>
      </c>
      <c r="E1216" s="36" t="s">
        <v>61</v>
      </c>
      <c r="F1216" s="31" t="s">
        <v>795</v>
      </c>
      <c r="G1216" s="36" t="s">
        <v>21</v>
      </c>
      <c r="H1216" s="31">
        <v>9</v>
      </c>
      <c r="I1216" s="36" t="str">
        <f>C1216&amp;"/"&amp;D1216&amp;"/"&amp;F1216&amp;"/"&amp;H1216</f>
        <v>CASH/FOOTWEAR/ECCO-01/9</v>
      </c>
      <c r="J1216" s="36">
        <v>64041910</v>
      </c>
      <c r="K1216" s="36" t="s">
        <v>22</v>
      </c>
      <c r="L1216" s="36" t="s">
        <v>820</v>
      </c>
      <c r="M1216" s="36" t="s">
        <v>47</v>
      </c>
      <c r="N1216" s="79">
        <v>0.12</v>
      </c>
      <c r="O1216" s="36">
        <v>2499</v>
      </c>
      <c r="P1216" s="36">
        <v>2499</v>
      </c>
      <c r="Q1216" s="94">
        <v>749.69999999999993</v>
      </c>
      <c r="R1216" s="94">
        <v>749.69999999999993</v>
      </c>
      <c r="S1216" s="36">
        <v>2</v>
      </c>
    </row>
    <row r="1217" spans="1:19" x14ac:dyDescent="0.25">
      <c r="A1217" s="31"/>
      <c r="B1217" s="31">
        <v>10001906</v>
      </c>
      <c r="C1217" s="36" t="s">
        <v>798</v>
      </c>
      <c r="D1217" s="36" t="s">
        <v>59</v>
      </c>
      <c r="E1217" s="36" t="s">
        <v>61</v>
      </c>
      <c r="F1217" s="31" t="s">
        <v>795</v>
      </c>
      <c r="G1217" s="36" t="s">
        <v>21</v>
      </c>
      <c r="H1217" s="31">
        <v>10</v>
      </c>
      <c r="I1217" s="36" t="str">
        <f>C1217&amp;"/"&amp;D1217&amp;"/"&amp;F1217&amp;"/"&amp;H1217</f>
        <v>CASH/FOOTWEAR/ECCO-01/10</v>
      </c>
      <c r="J1217" s="36">
        <v>64041910</v>
      </c>
      <c r="K1217" s="36" t="s">
        <v>22</v>
      </c>
      <c r="L1217" s="36" t="s">
        <v>820</v>
      </c>
      <c r="M1217" s="36" t="s">
        <v>47</v>
      </c>
      <c r="N1217" s="79">
        <v>0.12</v>
      </c>
      <c r="O1217" s="36">
        <v>2499</v>
      </c>
      <c r="P1217" s="36">
        <v>2499</v>
      </c>
      <c r="Q1217" s="94">
        <v>749.69999999999993</v>
      </c>
      <c r="R1217" s="94">
        <v>749.69999999999993</v>
      </c>
      <c r="S1217" s="36">
        <v>1</v>
      </c>
    </row>
    <row r="1218" spans="1:19" x14ac:dyDescent="0.25">
      <c r="A1218" s="31"/>
      <c r="B1218" s="31">
        <v>10001907</v>
      </c>
      <c r="C1218" s="36" t="s">
        <v>798</v>
      </c>
      <c r="D1218" s="36" t="s">
        <v>59</v>
      </c>
      <c r="E1218" s="36" t="s">
        <v>61</v>
      </c>
      <c r="F1218" s="31" t="s">
        <v>796</v>
      </c>
      <c r="G1218" s="36" t="s">
        <v>797</v>
      </c>
      <c r="H1218" s="31">
        <v>6</v>
      </c>
      <c r="I1218" s="36" t="str">
        <f>C1218&amp;"/"&amp;D1218&amp;"/"&amp;F1218&amp;"/"&amp;H1218</f>
        <v>CASH/FOOTWEAR/ECCO-03/6</v>
      </c>
      <c r="J1218" s="36">
        <v>64041910</v>
      </c>
      <c r="K1218" s="36" t="s">
        <v>22</v>
      </c>
      <c r="L1218" s="36" t="s">
        <v>820</v>
      </c>
      <c r="M1218" s="36" t="s">
        <v>47</v>
      </c>
      <c r="N1218" s="79">
        <v>0.12</v>
      </c>
      <c r="O1218" s="36">
        <v>2499</v>
      </c>
      <c r="P1218" s="36">
        <v>2499</v>
      </c>
      <c r="Q1218" s="94">
        <v>749.69999999999993</v>
      </c>
      <c r="R1218" s="94">
        <v>749.69999999999993</v>
      </c>
      <c r="S1218" s="36">
        <v>1</v>
      </c>
    </row>
    <row r="1219" spans="1:19" x14ac:dyDescent="0.25">
      <c r="A1219" s="31"/>
      <c r="B1219" s="31">
        <v>10001908</v>
      </c>
      <c r="C1219" s="36" t="s">
        <v>798</v>
      </c>
      <c r="D1219" s="36" t="s">
        <v>59</v>
      </c>
      <c r="E1219" s="36" t="s">
        <v>61</v>
      </c>
      <c r="F1219" s="31" t="s">
        <v>796</v>
      </c>
      <c r="G1219" s="36" t="s">
        <v>797</v>
      </c>
      <c r="H1219" s="31">
        <v>7</v>
      </c>
      <c r="I1219" s="36" t="str">
        <f>C1219&amp;"/"&amp;D1219&amp;"/"&amp;F1219&amp;"/"&amp;H1219</f>
        <v>CASH/FOOTWEAR/ECCO-03/7</v>
      </c>
      <c r="J1219" s="36">
        <v>64041910</v>
      </c>
      <c r="K1219" s="36" t="s">
        <v>22</v>
      </c>
      <c r="L1219" s="36" t="s">
        <v>820</v>
      </c>
      <c r="M1219" s="36" t="s">
        <v>47</v>
      </c>
      <c r="N1219" s="79">
        <v>0.12</v>
      </c>
      <c r="O1219" s="36">
        <v>2499</v>
      </c>
      <c r="P1219" s="36">
        <v>2499</v>
      </c>
      <c r="Q1219" s="94">
        <v>749.69999999999993</v>
      </c>
      <c r="R1219" s="94">
        <v>749.69999999999993</v>
      </c>
      <c r="S1219" s="36">
        <v>2</v>
      </c>
    </row>
    <row r="1220" spans="1:19" x14ac:dyDescent="0.25">
      <c r="A1220" s="31"/>
      <c r="B1220" s="31">
        <v>10001909</v>
      </c>
      <c r="C1220" s="36" t="s">
        <v>798</v>
      </c>
      <c r="D1220" s="36" t="s">
        <v>59</v>
      </c>
      <c r="E1220" s="36" t="s">
        <v>61</v>
      </c>
      <c r="F1220" s="31" t="s">
        <v>796</v>
      </c>
      <c r="G1220" s="36" t="s">
        <v>797</v>
      </c>
      <c r="H1220" s="31">
        <v>8</v>
      </c>
      <c r="I1220" s="36" t="str">
        <f>C1220&amp;"/"&amp;D1220&amp;"/"&amp;F1220&amp;"/"&amp;H1220</f>
        <v>CASH/FOOTWEAR/ECCO-03/8</v>
      </c>
      <c r="J1220" s="36">
        <v>64041910</v>
      </c>
      <c r="K1220" s="36" t="s">
        <v>22</v>
      </c>
      <c r="L1220" s="36" t="s">
        <v>820</v>
      </c>
      <c r="M1220" s="36" t="s">
        <v>47</v>
      </c>
      <c r="N1220" s="79">
        <v>0.12</v>
      </c>
      <c r="O1220" s="36">
        <v>2499</v>
      </c>
      <c r="P1220" s="36">
        <v>2499</v>
      </c>
      <c r="Q1220" s="94">
        <v>749.69999999999993</v>
      </c>
      <c r="R1220" s="94">
        <v>749.69999999999993</v>
      </c>
      <c r="S1220" s="36">
        <v>2</v>
      </c>
    </row>
    <row r="1221" spans="1:19" x14ac:dyDescent="0.25">
      <c r="A1221" s="31"/>
      <c r="B1221" s="31">
        <v>10001910</v>
      </c>
      <c r="C1221" s="36" t="s">
        <v>798</v>
      </c>
      <c r="D1221" s="36" t="s">
        <v>59</v>
      </c>
      <c r="E1221" s="36" t="s">
        <v>61</v>
      </c>
      <c r="F1221" s="31" t="s">
        <v>796</v>
      </c>
      <c r="G1221" s="36" t="s">
        <v>797</v>
      </c>
      <c r="H1221" s="31">
        <v>9</v>
      </c>
      <c r="I1221" s="36" t="str">
        <f>C1221&amp;"/"&amp;D1221&amp;"/"&amp;F1221&amp;"/"&amp;H1221</f>
        <v>CASH/FOOTWEAR/ECCO-03/9</v>
      </c>
      <c r="J1221" s="36">
        <v>64041910</v>
      </c>
      <c r="K1221" s="36" t="s">
        <v>22</v>
      </c>
      <c r="L1221" s="36" t="s">
        <v>820</v>
      </c>
      <c r="M1221" s="36" t="s">
        <v>47</v>
      </c>
      <c r="N1221" s="79">
        <v>0.12</v>
      </c>
      <c r="O1221" s="36">
        <v>2499</v>
      </c>
      <c r="P1221" s="36">
        <v>2499</v>
      </c>
      <c r="Q1221" s="94">
        <v>749.69999999999993</v>
      </c>
      <c r="R1221" s="94">
        <v>749.69999999999993</v>
      </c>
      <c r="S1221" s="36">
        <v>2</v>
      </c>
    </row>
    <row r="1222" spans="1:19" x14ac:dyDescent="0.25">
      <c r="A1222" s="31"/>
      <c r="B1222" s="31">
        <v>10001911</v>
      </c>
      <c r="C1222" s="36" t="s">
        <v>798</v>
      </c>
      <c r="D1222" s="36" t="s">
        <v>59</v>
      </c>
      <c r="E1222" s="36" t="s">
        <v>61</v>
      </c>
      <c r="F1222" s="31" t="s">
        <v>796</v>
      </c>
      <c r="G1222" s="36" t="s">
        <v>797</v>
      </c>
      <c r="H1222" s="31">
        <v>10</v>
      </c>
      <c r="I1222" s="36" t="str">
        <f>C1222&amp;"/"&amp;D1222&amp;"/"&amp;F1222&amp;"/"&amp;H1222</f>
        <v>CASH/FOOTWEAR/ECCO-03/10</v>
      </c>
      <c r="J1222" s="36">
        <v>64041910</v>
      </c>
      <c r="K1222" s="36" t="s">
        <v>22</v>
      </c>
      <c r="L1222" s="36" t="s">
        <v>820</v>
      </c>
      <c r="M1222" s="36" t="s">
        <v>47</v>
      </c>
      <c r="N1222" s="79">
        <v>0.12</v>
      </c>
      <c r="O1222" s="36">
        <v>2499</v>
      </c>
      <c r="P1222" s="36">
        <v>2499</v>
      </c>
      <c r="Q1222" s="94">
        <v>749.69999999999993</v>
      </c>
      <c r="R1222" s="94">
        <v>749.69999999999993</v>
      </c>
      <c r="S1222" s="36">
        <v>1</v>
      </c>
    </row>
    <row r="1223" spans="1:19" x14ac:dyDescent="0.25">
      <c r="A1223" s="31"/>
      <c r="B1223" s="31">
        <v>10001912</v>
      </c>
      <c r="C1223" s="36" t="s">
        <v>798</v>
      </c>
      <c r="D1223" s="36" t="s">
        <v>59</v>
      </c>
      <c r="E1223" s="36" t="s">
        <v>61</v>
      </c>
      <c r="F1223" s="31" t="s">
        <v>795</v>
      </c>
      <c r="G1223" s="36" t="s">
        <v>789</v>
      </c>
      <c r="H1223" s="31">
        <v>6</v>
      </c>
      <c r="I1223" s="36" t="str">
        <f>C1223&amp;"/"&amp;D1223&amp;"/"&amp;F1223&amp;"/"&amp;H1223</f>
        <v>CASH/FOOTWEAR/ECCO-01/6</v>
      </c>
      <c r="J1223" s="36">
        <v>64041910</v>
      </c>
      <c r="K1223" s="36" t="s">
        <v>22</v>
      </c>
      <c r="L1223" s="36" t="s">
        <v>820</v>
      </c>
      <c r="M1223" s="36" t="s">
        <v>47</v>
      </c>
      <c r="N1223" s="79">
        <v>0.12</v>
      </c>
      <c r="O1223" s="36">
        <v>2499</v>
      </c>
      <c r="P1223" s="36">
        <v>2499</v>
      </c>
      <c r="Q1223" s="94">
        <v>749.69999999999993</v>
      </c>
      <c r="R1223" s="94">
        <v>749.69999999999993</v>
      </c>
      <c r="S1223" s="36">
        <v>1</v>
      </c>
    </row>
    <row r="1224" spans="1:19" x14ac:dyDescent="0.25">
      <c r="A1224" s="31"/>
      <c r="B1224" s="31">
        <v>10001913</v>
      </c>
      <c r="C1224" s="36" t="s">
        <v>798</v>
      </c>
      <c r="D1224" s="36" t="s">
        <v>59</v>
      </c>
      <c r="E1224" s="36" t="s">
        <v>61</v>
      </c>
      <c r="F1224" s="31" t="s">
        <v>795</v>
      </c>
      <c r="G1224" s="36" t="s">
        <v>789</v>
      </c>
      <c r="H1224" s="31">
        <v>7</v>
      </c>
      <c r="I1224" s="36" t="str">
        <f>C1224&amp;"/"&amp;D1224&amp;"/"&amp;F1224&amp;"/"&amp;H1224</f>
        <v>CASH/FOOTWEAR/ECCO-01/7</v>
      </c>
      <c r="J1224" s="36">
        <v>64041910</v>
      </c>
      <c r="K1224" s="36" t="s">
        <v>22</v>
      </c>
      <c r="L1224" s="36" t="s">
        <v>820</v>
      </c>
      <c r="M1224" s="36" t="s">
        <v>47</v>
      </c>
      <c r="N1224" s="79">
        <v>0.12</v>
      </c>
      <c r="O1224" s="36">
        <v>2499</v>
      </c>
      <c r="P1224" s="36">
        <v>2499</v>
      </c>
      <c r="Q1224" s="94">
        <v>749.69999999999993</v>
      </c>
      <c r="R1224" s="94">
        <v>749.69999999999993</v>
      </c>
      <c r="S1224" s="36">
        <v>1</v>
      </c>
    </row>
    <row r="1225" spans="1:19" x14ac:dyDescent="0.25">
      <c r="A1225" s="31"/>
      <c r="B1225" s="31">
        <v>10001914</v>
      </c>
      <c r="C1225" s="36" t="s">
        <v>798</v>
      </c>
      <c r="D1225" s="36" t="s">
        <v>59</v>
      </c>
      <c r="E1225" s="36" t="s">
        <v>61</v>
      </c>
      <c r="F1225" s="31" t="s">
        <v>795</v>
      </c>
      <c r="G1225" s="36" t="s">
        <v>789</v>
      </c>
      <c r="H1225" s="31">
        <v>8</v>
      </c>
      <c r="I1225" s="36" t="str">
        <f>C1225&amp;"/"&amp;D1225&amp;"/"&amp;F1225&amp;"/"&amp;H1225</f>
        <v>CASH/FOOTWEAR/ECCO-01/8</v>
      </c>
      <c r="J1225" s="36">
        <v>64041910</v>
      </c>
      <c r="K1225" s="36" t="s">
        <v>22</v>
      </c>
      <c r="L1225" s="36" t="s">
        <v>820</v>
      </c>
      <c r="M1225" s="36" t="s">
        <v>47</v>
      </c>
      <c r="N1225" s="79">
        <v>0.12</v>
      </c>
      <c r="O1225" s="36">
        <v>2499</v>
      </c>
      <c r="P1225" s="36">
        <v>2499</v>
      </c>
      <c r="Q1225" s="94">
        <v>749.69999999999993</v>
      </c>
      <c r="R1225" s="94">
        <v>749.69999999999993</v>
      </c>
      <c r="S1225" s="36">
        <v>1</v>
      </c>
    </row>
    <row r="1226" spans="1:19" x14ac:dyDescent="0.25">
      <c r="A1226" s="31"/>
      <c r="B1226" s="31">
        <v>10001915</v>
      </c>
      <c r="C1226" s="36" t="s">
        <v>798</v>
      </c>
      <c r="D1226" s="36" t="s">
        <v>59</v>
      </c>
      <c r="E1226" s="36" t="s">
        <v>61</v>
      </c>
      <c r="F1226" s="31" t="s">
        <v>795</v>
      </c>
      <c r="G1226" s="36" t="s">
        <v>789</v>
      </c>
      <c r="H1226" s="31">
        <v>9</v>
      </c>
      <c r="I1226" s="36" t="str">
        <f>C1226&amp;"/"&amp;D1226&amp;"/"&amp;F1226&amp;"/"&amp;H1226</f>
        <v>CASH/FOOTWEAR/ECCO-01/9</v>
      </c>
      <c r="J1226" s="36">
        <v>64041910</v>
      </c>
      <c r="K1226" s="36" t="s">
        <v>22</v>
      </c>
      <c r="L1226" s="36" t="s">
        <v>820</v>
      </c>
      <c r="M1226" s="36" t="s">
        <v>47</v>
      </c>
      <c r="N1226" s="79">
        <v>0.12</v>
      </c>
      <c r="O1226" s="36">
        <v>2499</v>
      </c>
      <c r="P1226" s="36">
        <v>2499</v>
      </c>
      <c r="Q1226" s="94">
        <v>749.69999999999993</v>
      </c>
      <c r="R1226" s="94">
        <v>749.69999999999993</v>
      </c>
      <c r="S1226" s="36">
        <v>1</v>
      </c>
    </row>
    <row r="1227" spans="1:19" x14ac:dyDescent="0.25">
      <c r="A1227" s="31"/>
      <c r="B1227" s="31">
        <v>10001916</v>
      </c>
      <c r="C1227" s="36" t="s">
        <v>654</v>
      </c>
      <c r="D1227" s="36" t="s">
        <v>59</v>
      </c>
      <c r="E1227" s="36" t="s">
        <v>62</v>
      </c>
      <c r="F1227" s="31" t="s">
        <v>799</v>
      </c>
      <c r="G1227" s="36" t="s">
        <v>800</v>
      </c>
      <c r="H1227" s="31">
        <v>6</v>
      </c>
      <c r="I1227" s="36" t="str">
        <f>C1227&amp;"/"&amp;D1227&amp;"/"&amp;F1227&amp;"/"&amp;H1227</f>
        <v>LEE COOPER/FOOTWEAR/LC1473R/6</v>
      </c>
      <c r="J1227" s="36">
        <v>64041910</v>
      </c>
      <c r="K1227" s="36" t="s">
        <v>22</v>
      </c>
      <c r="L1227" s="36" t="s">
        <v>820</v>
      </c>
      <c r="M1227" s="36" t="s">
        <v>47</v>
      </c>
      <c r="N1227" s="79">
        <v>0.12</v>
      </c>
      <c r="O1227" s="36">
        <v>2799</v>
      </c>
      <c r="P1227" s="36">
        <v>2799</v>
      </c>
      <c r="Q1227" s="94">
        <v>839.69999999999993</v>
      </c>
      <c r="R1227" s="94">
        <v>839.69999999999993</v>
      </c>
      <c r="S1227" s="36">
        <v>1</v>
      </c>
    </row>
    <row r="1228" spans="1:19" x14ac:dyDescent="0.25">
      <c r="A1228" s="31"/>
      <c r="B1228" s="31">
        <v>10001917</v>
      </c>
      <c r="C1228" s="36" t="s">
        <v>654</v>
      </c>
      <c r="D1228" s="36" t="s">
        <v>59</v>
      </c>
      <c r="E1228" s="36" t="s">
        <v>62</v>
      </c>
      <c r="F1228" s="31" t="s">
        <v>799</v>
      </c>
      <c r="G1228" s="36" t="s">
        <v>800</v>
      </c>
      <c r="H1228" s="31">
        <v>7</v>
      </c>
      <c r="I1228" s="36" t="str">
        <f>C1228&amp;"/"&amp;D1228&amp;"/"&amp;F1228&amp;"/"&amp;H1228</f>
        <v>LEE COOPER/FOOTWEAR/LC1473R/7</v>
      </c>
      <c r="J1228" s="36">
        <v>64041910</v>
      </c>
      <c r="K1228" s="36" t="s">
        <v>22</v>
      </c>
      <c r="L1228" s="36" t="s">
        <v>820</v>
      </c>
      <c r="M1228" s="36" t="s">
        <v>47</v>
      </c>
      <c r="N1228" s="79">
        <v>0.12</v>
      </c>
      <c r="O1228" s="36">
        <v>2799</v>
      </c>
      <c r="P1228" s="36">
        <v>2799</v>
      </c>
      <c r="Q1228" s="94">
        <v>839.69999999999993</v>
      </c>
      <c r="R1228" s="94">
        <v>839.69999999999993</v>
      </c>
      <c r="S1228" s="36">
        <v>1</v>
      </c>
    </row>
    <row r="1229" spans="1:19" x14ac:dyDescent="0.25">
      <c r="A1229" s="31"/>
      <c r="B1229" s="31">
        <v>10001918</v>
      </c>
      <c r="C1229" s="36" t="s">
        <v>654</v>
      </c>
      <c r="D1229" s="36" t="s">
        <v>59</v>
      </c>
      <c r="E1229" s="36" t="s">
        <v>62</v>
      </c>
      <c r="F1229" s="31" t="s">
        <v>799</v>
      </c>
      <c r="G1229" s="36" t="s">
        <v>800</v>
      </c>
      <c r="H1229" s="31">
        <v>8</v>
      </c>
      <c r="I1229" s="36" t="str">
        <f>C1229&amp;"/"&amp;D1229&amp;"/"&amp;F1229&amp;"/"&amp;H1229</f>
        <v>LEE COOPER/FOOTWEAR/LC1473R/8</v>
      </c>
      <c r="J1229" s="36">
        <v>64041910</v>
      </c>
      <c r="K1229" s="36" t="s">
        <v>22</v>
      </c>
      <c r="L1229" s="36" t="s">
        <v>820</v>
      </c>
      <c r="M1229" s="36" t="s">
        <v>47</v>
      </c>
      <c r="N1229" s="79">
        <v>0.12</v>
      </c>
      <c r="O1229" s="36">
        <v>2799</v>
      </c>
      <c r="P1229" s="36">
        <v>2799</v>
      </c>
      <c r="Q1229" s="94">
        <v>839.69999999999993</v>
      </c>
      <c r="R1229" s="94">
        <v>839.69999999999993</v>
      </c>
      <c r="S1229" s="36">
        <v>1</v>
      </c>
    </row>
    <row r="1230" spans="1:19" x14ac:dyDescent="0.25">
      <c r="A1230" s="31"/>
      <c r="B1230" s="31">
        <v>10001919</v>
      </c>
      <c r="C1230" s="36" t="s">
        <v>654</v>
      </c>
      <c r="D1230" s="36" t="s">
        <v>59</v>
      </c>
      <c r="E1230" s="36" t="s">
        <v>62</v>
      </c>
      <c r="F1230" s="31" t="s">
        <v>799</v>
      </c>
      <c r="G1230" s="36" t="s">
        <v>800</v>
      </c>
      <c r="H1230" s="31">
        <v>9</v>
      </c>
      <c r="I1230" s="36" t="str">
        <f>C1230&amp;"/"&amp;D1230&amp;"/"&amp;F1230&amp;"/"&amp;H1230</f>
        <v>LEE COOPER/FOOTWEAR/LC1473R/9</v>
      </c>
      <c r="J1230" s="36">
        <v>64041910</v>
      </c>
      <c r="K1230" s="36" t="s">
        <v>22</v>
      </c>
      <c r="L1230" s="36" t="s">
        <v>820</v>
      </c>
      <c r="M1230" s="36" t="s">
        <v>47</v>
      </c>
      <c r="N1230" s="79">
        <v>0.12</v>
      </c>
      <c r="O1230" s="36">
        <v>2799</v>
      </c>
      <c r="P1230" s="36">
        <v>2799</v>
      </c>
      <c r="Q1230" s="94">
        <v>839.69999999999993</v>
      </c>
      <c r="R1230" s="94">
        <v>839.69999999999993</v>
      </c>
      <c r="S1230" s="36">
        <v>1</v>
      </c>
    </row>
    <row r="1231" spans="1:19" x14ac:dyDescent="0.25">
      <c r="A1231" s="31"/>
      <c r="B1231" s="31">
        <v>10001920</v>
      </c>
      <c r="C1231" s="36" t="s">
        <v>654</v>
      </c>
      <c r="D1231" s="36" t="s">
        <v>59</v>
      </c>
      <c r="E1231" s="36" t="s">
        <v>62</v>
      </c>
      <c r="F1231" s="31" t="s">
        <v>799</v>
      </c>
      <c r="G1231" s="36" t="s">
        <v>21</v>
      </c>
      <c r="H1231" s="31">
        <v>6</v>
      </c>
      <c r="I1231" s="36" t="str">
        <f>C1231&amp;"/"&amp;D1231&amp;"/"&amp;F1231&amp;"/"&amp;H1231</f>
        <v>LEE COOPER/FOOTWEAR/LC1473R/6</v>
      </c>
      <c r="J1231" s="36">
        <v>64041910</v>
      </c>
      <c r="K1231" s="36" t="s">
        <v>22</v>
      </c>
      <c r="L1231" s="36" t="s">
        <v>820</v>
      </c>
      <c r="M1231" s="36" t="s">
        <v>47</v>
      </c>
      <c r="N1231" s="79">
        <v>0.12</v>
      </c>
      <c r="O1231" s="36">
        <v>2799</v>
      </c>
      <c r="P1231" s="36">
        <v>2799</v>
      </c>
      <c r="Q1231" s="94">
        <v>839.69999999999993</v>
      </c>
      <c r="R1231" s="94">
        <v>839.69999999999993</v>
      </c>
      <c r="S1231" s="36">
        <v>1</v>
      </c>
    </row>
    <row r="1232" spans="1:19" x14ac:dyDescent="0.25">
      <c r="A1232" s="31"/>
      <c r="B1232" s="31">
        <v>10001921</v>
      </c>
      <c r="C1232" s="36" t="s">
        <v>654</v>
      </c>
      <c r="D1232" s="36" t="s">
        <v>59</v>
      </c>
      <c r="E1232" s="36" t="s">
        <v>62</v>
      </c>
      <c r="F1232" s="31" t="s">
        <v>799</v>
      </c>
      <c r="G1232" s="36" t="s">
        <v>21</v>
      </c>
      <c r="H1232" s="31">
        <v>7</v>
      </c>
      <c r="I1232" s="36" t="str">
        <f>C1232&amp;"/"&amp;D1232&amp;"/"&amp;F1232&amp;"/"&amp;H1232</f>
        <v>LEE COOPER/FOOTWEAR/LC1473R/7</v>
      </c>
      <c r="J1232" s="36">
        <v>64041910</v>
      </c>
      <c r="K1232" s="36" t="s">
        <v>22</v>
      </c>
      <c r="L1232" s="36" t="s">
        <v>820</v>
      </c>
      <c r="M1232" s="36" t="s">
        <v>47</v>
      </c>
      <c r="N1232" s="79">
        <v>0.12</v>
      </c>
      <c r="O1232" s="36">
        <v>2799</v>
      </c>
      <c r="P1232" s="36">
        <v>2799</v>
      </c>
      <c r="Q1232" s="94">
        <v>839.69999999999993</v>
      </c>
      <c r="R1232" s="94">
        <v>839.69999999999993</v>
      </c>
      <c r="S1232" s="36">
        <v>1</v>
      </c>
    </row>
    <row r="1233" spans="1:19" x14ac:dyDescent="0.25">
      <c r="A1233" s="31"/>
      <c r="B1233" s="31">
        <v>10001922</v>
      </c>
      <c r="C1233" s="36" t="s">
        <v>654</v>
      </c>
      <c r="D1233" s="36" t="s">
        <v>59</v>
      </c>
      <c r="E1233" s="36" t="s">
        <v>62</v>
      </c>
      <c r="F1233" s="31" t="s">
        <v>799</v>
      </c>
      <c r="G1233" s="36" t="s">
        <v>21</v>
      </c>
      <c r="H1233" s="31">
        <v>8</v>
      </c>
      <c r="I1233" s="36" t="str">
        <f>C1233&amp;"/"&amp;D1233&amp;"/"&amp;F1233&amp;"/"&amp;H1233</f>
        <v>LEE COOPER/FOOTWEAR/LC1473R/8</v>
      </c>
      <c r="J1233" s="36">
        <v>64041910</v>
      </c>
      <c r="K1233" s="36" t="s">
        <v>22</v>
      </c>
      <c r="L1233" s="36" t="s">
        <v>820</v>
      </c>
      <c r="M1233" s="36" t="s">
        <v>47</v>
      </c>
      <c r="N1233" s="79">
        <v>0.12</v>
      </c>
      <c r="O1233" s="36">
        <v>2799</v>
      </c>
      <c r="P1233" s="36">
        <v>2799</v>
      </c>
      <c r="Q1233" s="94">
        <v>839.69999999999993</v>
      </c>
      <c r="R1233" s="94">
        <v>839.69999999999993</v>
      </c>
      <c r="S1233" s="36">
        <v>1</v>
      </c>
    </row>
    <row r="1234" spans="1:19" x14ac:dyDescent="0.25">
      <c r="A1234" s="31"/>
      <c r="B1234" s="31">
        <v>10001923</v>
      </c>
      <c r="C1234" s="36" t="s">
        <v>654</v>
      </c>
      <c r="D1234" s="36" t="s">
        <v>59</v>
      </c>
      <c r="E1234" s="36" t="s">
        <v>62</v>
      </c>
      <c r="F1234" s="31" t="s">
        <v>799</v>
      </c>
      <c r="G1234" s="36" t="s">
        <v>21</v>
      </c>
      <c r="H1234" s="31">
        <v>9</v>
      </c>
      <c r="I1234" s="36" t="str">
        <f>C1234&amp;"/"&amp;D1234&amp;"/"&amp;F1234&amp;"/"&amp;H1234</f>
        <v>LEE COOPER/FOOTWEAR/LC1473R/9</v>
      </c>
      <c r="J1234" s="36">
        <v>64041910</v>
      </c>
      <c r="K1234" s="36" t="s">
        <v>22</v>
      </c>
      <c r="L1234" s="36" t="s">
        <v>820</v>
      </c>
      <c r="M1234" s="36" t="s">
        <v>47</v>
      </c>
      <c r="N1234" s="79">
        <v>0.12</v>
      </c>
      <c r="O1234" s="36">
        <v>2799</v>
      </c>
      <c r="P1234" s="36">
        <v>2799</v>
      </c>
      <c r="Q1234" s="94">
        <v>839.69999999999993</v>
      </c>
      <c r="R1234" s="94">
        <v>839.69999999999993</v>
      </c>
      <c r="S1234" s="36">
        <v>1</v>
      </c>
    </row>
    <row r="1235" spans="1:19" x14ac:dyDescent="0.25">
      <c r="A1235" s="31"/>
      <c r="B1235" s="31">
        <v>10001924</v>
      </c>
      <c r="C1235" s="36" t="s">
        <v>654</v>
      </c>
      <c r="D1235" s="36" t="s">
        <v>59</v>
      </c>
      <c r="E1235" s="36" t="s">
        <v>62</v>
      </c>
      <c r="F1235" s="31" t="s">
        <v>801</v>
      </c>
      <c r="G1235" s="36" t="s">
        <v>800</v>
      </c>
      <c r="H1235" s="31">
        <v>6</v>
      </c>
      <c r="I1235" s="36" t="str">
        <f>C1235&amp;"/"&amp;D1235&amp;"/"&amp;F1235&amp;"/"&amp;H1235</f>
        <v>LEE COOPER/FOOTWEAR/LC1474R/6</v>
      </c>
      <c r="J1235" s="36">
        <v>64041910</v>
      </c>
      <c r="K1235" s="36" t="s">
        <v>22</v>
      </c>
      <c r="L1235" s="36" t="s">
        <v>820</v>
      </c>
      <c r="M1235" s="36" t="s">
        <v>47</v>
      </c>
      <c r="N1235" s="79">
        <v>0.12</v>
      </c>
      <c r="O1235" s="36">
        <v>2799</v>
      </c>
      <c r="P1235" s="36">
        <v>2799</v>
      </c>
      <c r="Q1235" s="94">
        <v>839.69999999999993</v>
      </c>
      <c r="R1235" s="94">
        <v>839.69999999999993</v>
      </c>
      <c r="S1235" s="36">
        <v>1</v>
      </c>
    </row>
    <row r="1236" spans="1:19" x14ac:dyDescent="0.25">
      <c r="A1236" s="31"/>
      <c r="B1236" s="31">
        <v>10001925</v>
      </c>
      <c r="C1236" s="36" t="s">
        <v>654</v>
      </c>
      <c r="D1236" s="36" t="s">
        <v>59</v>
      </c>
      <c r="E1236" s="36" t="s">
        <v>62</v>
      </c>
      <c r="F1236" s="31" t="s">
        <v>801</v>
      </c>
      <c r="G1236" s="36" t="s">
        <v>800</v>
      </c>
      <c r="H1236" s="31">
        <v>7</v>
      </c>
      <c r="I1236" s="36" t="str">
        <f>C1236&amp;"/"&amp;D1236&amp;"/"&amp;F1236&amp;"/"&amp;H1236</f>
        <v>LEE COOPER/FOOTWEAR/LC1474R/7</v>
      </c>
      <c r="J1236" s="36">
        <v>64041910</v>
      </c>
      <c r="K1236" s="36" t="s">
        <v>22</v>
      </c>
      <c r="L1236" s="36" t="s">
        <v>820</v>
      </c>
      <c r="M1236" s="36" t="s">
        <v>47</v>
      </c>
      <c r="N1236" s="79">
        <v>0.12</v>
      </c>
      <c r="O1236" s="36">
        <v>2799</v>
      </c>
      <c r="P1236" s="36">
        <v>2799</v>
      </c>
      <c r="Q1236" s="94">
        <v>839.69999999999993</v>
      </c>
      <c r="R1236" s="94">
        <v>839.69999999999993</v>
      </c>
      <c r="S1236" s="36">
        <v>1</v>
      </c>
    </row>
    <row r="1237" spans="1:19" x14ac:dyDescent="0.25">
      <c r="A1237" s="31"/>
      <c r="B1237" s="31">
        <v>10001926</v>
      </c>
      <c r="C1237" s="36" t="s">
        <v>654</v>
      </c>
      <c r="D1237" s="36" t="s">
        <v>59</v>
      </c>
      <c r="E1237" s="36" t="s">
        <v>62</v>
      </c>
      <c r="F1237" s="31" t="s">
        <v>801</v>
      </c>
      <c r="G1237" s="36" t="s">
        <v>800</v>
      </c>
      <c r="H1237" s="31">
        <v>8</v>
      </c>
      <c r="I1237" s="36" t="str">
        <f>C1237&amp;"/"&amp;D1237&amp;"/"&amp;F1237&amp;"/"&amp;H1237</f>
        <v>LEE COOPER/FOOTWEAR/LC1474R/8</v>
      </c>
      <c r="J1237" s="36">
        <v>64041910</v>
      </c>
      <c r="K1237" s="36" t="s">
        <v>22</v>
      </c>
      <c r="L1237" s="36" t="s">
        <v>820</v>
      </c>
      <c r="M1237" s="36" t="s">
        <v>47</v>
      </c>
      <c r="N1237" s="79">
        <v>0.12</v>
      </c>
      <c r="O1237" s="36">
        <v>2799</v>
      </c>
      <c r="P1237" s="36">
        <v>2799</v>
      </c>
      <c r="Q1237" s="94">
        <v>839.69999999999993</v>
      </c>
      <c r="R1237" s="94">
        <v>839.69999999999993</v>
      </c>
      <c r="S1237" s="36">
        <v>1</v>
      </c>
    </row>
    <row r="1238" spans="1:19" x14ac:dyDescent="0.25">
      <c r="A1238" s="31"/>
      <c r="B1238" s="31">
        <v>10001927</v>
      </c>
      <c r="C1238" s="36" t="s">
        <v>654</v>
      </c>
      <c r="D1238" s="36" t="s">
        <v>59</v>
      </c>
      <c r="E1238" s="36" t="s">
        <v>62</v>
      </c>
      <c r="F1238" s="31" t="s">
        <v>801</v>
      </c>
      <c r="G1238" s="36" t="s">
        <v>800</v>
      </c>
      <c r="H1238" s="31">
        <v>9</v>
      </c>
      <c r="I1238" s="36" t="str">
        <f>C1238&amp;"/"&amp;D1238&amp;"/"&amp;F1238&amp;"/"&amp;H1238</f>
        <v>LEE COOPER/FOOTWEAR/LC1474R/9</v>
      </c>
      <c r="J1238" s="36">
        <v>64041910</v>
      </c>
      <c r="K1238" s="36" t="s">
        <v>22</v>
      </c>
      <c r="L1238" s="36" t="s">
        <v>820</v>
      </c>
      <c r="M1238" s="36" t="s">
        <v>47</v>
      </c>
      <c r="N1238" s="79">
        <v>0.12</v>
      </c>
      <c r="O1238" s="36">
        <v>2799</v>
      </c>
      <c r="P1238" s="36">
        <v>2799</v>
      </c>
      <c r="Q1238" s="94">
        <v>839.69999999999993</v>
      </c>
      <c r="R1238" s="94">
        <v>839.69999999999993</v>
      </c>
      <c r="S1238" s="36">
        <v>1</v>
      </c>
    </row>
    <row r="1239" spans="1:19" x14ac:dyDescent="0.25">
      <c r="A1239" s="31"/>
      <c r="B1239" s="31">
        <v>10001928</v>
      </c>
      <c r="C1239" s="36" t="s">
        <v>654</v>
      </c>
      <c r="D1239" s="36" t="s">
        <v>59</v>
      </c>
      <c r="E1239" s="36" t="s">
        <v>62</v>
      </c>
      <c r="F1239" s="31" t="s">
        <v>801</v>
      </c>
      <c r="G1239" s="36" t="s">
        <v>21</v>
      </c>
      <c r="H1239" s="31">
        <v>7</v>
      </c>
      <c r="I1239" s="36" t="str">
        <f>C1239&amp;"/"&amp;D1239&amp;"/"&amp;F1239&amp;"/"&amp;H1239</f>
        <v>LEE COOPER/FOOTWEAR/LC1474R/7</v>
      </c>
      <c r="J1239" s="36">
        <v>64041910</v>
      </c>
      <c r="K1239" s="36" t="s">
        <v>22</v>
      </c>
      <c r="L1239" s="36" t="s">
        <v>820</v>
      </c>
      <c r="M1239" s="36" t="s">
        <v>47</v>
      </c>
      <c r="N1239" s="79">
        <v>0.12</v>
      </c>
      <c r="O1239" s="36">
        <v>2799</v>
      </c>
      <c r="P1239" s="36">
        <v>2799</v>
      </c>
      <c r="Q1239" s="94">
        <v>839.69999999999993</v>
      </c>
      <c r="R1239" s="94">
        <v>839.69999999999993</v>
      </c>
      <c r="S1239" s="36">
        <v>1</v>
      </c>
    </row>
    <row r="1240" spans="1:19" x14ac:dyDescent="0.25">
      <c r="A1240" s="31"/>
      <c r="B1240" s="31">
        <v>10001929</v>
      </c>
      <c r="C1240" s="36" t="s">
        <v>654</v>
      </c>
      <c r="D1240" s="36" t="s">
        <v>59</v>
      </c>
      <c r="E1240" s="36" t="s">
        <v>62</v>
      </c>
      <c r="F1240" s="31" t="s">
        <v>801</v>
      </c>
      <c r="G1240" s="36" t="s">
        <v>21</v>
      </c>
      <c r="H1240" s="31">
        <v>8</v>
      </c>
      <c r="I1240" s="36" t="str">
        <f>C1240&amp;"/"&amp;D1240&amp;"/"&amp;F1240&amp;"/"&amp;H1240</f>
        <v>LEE COOPER/FOOTWEAR/LC1474R/8</v>
      </c>
      <c r="J1240" s="36">
        <v>64041910</v>
      </c>
      <c r="K1240" s="36" t="s">
        <v>22</v>
      </c>
      <c r="L1240" s="36" t="s">
        <v>820</v>
      </c>
      <c r="M1240" s="36" t="s">
        <v>47</v>
      </c>
      <c r="N1240" s="79">
        <v>0.12</v>
      </c>
      <c r="O1240" s="36">
        <v>2799</v>
      </c>
      <c r="P1240" s="36">
        <v>2799</v>
      </c>
      <c r="Q1240" s="94">
        <v>839.69999999999993</v>
      </c>
      <c r="R1240" s="94">
        <v>839.69999999999993</v>
      </c>
      <c r="S1240" s="36">
        <v>1</v>
      </c>
    </row>
    <row r="1241" spans="1:19" x14ac:dyDescent="0.25">
      <c r="A1241" s="31"/>
      <c r="B1241" s="31">
        <v>10001930</v>
      </c>
      <c r="C1241" s="36" t="s">
        <v>654</v>
      </c>
      <c r="D1241" s="36" t="s">
        <v>59</v>
      </c>
      <c r="E1241" s="36" t="s">
        <v>62</v>
      </c>
      <c r="F1241" s="31" t="s">
        <v>801</v>
      </c>
      <c r="G1241" s="36" t="s">
        <v>21</v>
      </c>
      <c r="H1241" s="31">
        <v>9</v>
      </c>
      <c r="I1241" s="36" t="str">
        <f>C1241&amp;"/"&amp;D1241&amp;"/"&amp;F1241&amp;"/"&amp;H1241</f>
        <v>LEE COOPER/FOOTWEAR/LC1474R/9</v>
      </c>
      <c r="J1241" s="36">
        <v>64041910</v>
      </c>
      <c r="K1241" s="36" t="s">
        <v>22</v>
      </c>
      <c r="L1241" s="36" t="s">
        <v>820</v>
      </c>
      <c r="M1241" s="36" t="s">
        <v>47</v>
      </c>
      <c r="N1241" s="79">
        <v>0.12</v>
      </c>
      <c r="O1241" s="36">
        <v>2799</v>
      </c>
      <c r="P1241" s="36">
        <v>2799</v>
      </c>
      <c r="Q1241" s="94">
        <v>839.69999999999993</v>
      </c>
      <c r="R1241" s="94">
        <v>839.69999999999993</v>
      </c>
      <c r="S1241" s="36">
        <v>1</v>
      </c>
    </row>
    <row r="1242" spans="1:19" x14ac:dyDescent="0.25">
      <c r="A1242" s="31"/>
      <c r="B1242" s="31">
        <v>10001931</v>
      </c>
      <c r="C1242" s="36" t="s">
        <v>654</v>
      </c>
      <c r="D1242" s="36" t="s">
        <v>59</v>
      </c>
      <c r="E1242" s="36" t="s">
        <v>62</v>
      </c>
      <c r="F1242" s="31" t="s">
        <v>801</v>
      </c>
      <c r="G1242" s="36" t="s">
        <v>21</v>
      </c>
      <c r="H1242" s="31">
        <v>10</v>
      </c>
      <c r="I1242" s="36" t="str">
        <f>C1242&amp;"/"&amp;D1242&amp;"/"&amp;F1242&amp;"/"&amp;H1242</f>
        <v>LEE COOPER/FOOTWEAR/LC1474R/10</v>
      </c>
      <c r="J1242" s="36">
        <v>64041910</v>
      </c>
      <c r="K1242" s="36" t="s">
        <v>22</v>
      </c>
      <c r="L1242" s="36" t="s">
        <v>820</v>
      </c>
      <c r="M1242" s="36" t="s">
        <v>47</v>
      </c>
      <c r="N1242" s="79">
        <v>0.12</v>
      </c>
      <c r="O1242" s="36">
        <v>2799</v>
      </c>
      <c r="P1242" s="36">
        <v>2799</v>
      </c>
      <c r="Q1242" s="94">
        <v>839.69999999999993</v>
      </c>
      <c r="R1242" s="94">
        <v>839.69999999999993</v>
      </c>
      <c r="S1242" s="36">
        <v>1</v>
      </c>
    </row>
    <row r="1243" spans="1:19" x14ac:dyDescent="0.25">
      <c r="A1243" s="31"/>
      <c r="B1243" s="31">
        <v>10001932</v>
      </c>
      <c r="C1243" s="36" t="s">
        <v>654</v>
      </c>
      <c r="D1243" s="36" t="s">
        <v>59</v>
      </c>
      <c r="E1243" s="36" t="s">
        <v>62</v>
      </c>
      <c r="F1243" s="31" t="s">
        <v>802</v>
      </c>
      <c r="G1243" s="36" t="s">
        <v>21</v>
      </c>
      <c r="H1243" s="31">
        <v>6</v>
      </c>
      <c r="I1243" s="36" t="str">
        <f>C1243&amp;"/"&amp;D1243&amp;"/"&amp;F1243&amp;"/"&amp;H1243</f>
        <v>LEE COOPER/FOOTWEAR/LC2339/6</v>
      </c>
      <c r="J1243" s="36">
        <v>64041910</v>
      </c>
      <c r="K1243" s="36" t="s">
        <v>22</v>
      </c>
      <c r="L1243" s="36" t="s">
        <v>820</v>
      </c>
      <c r="M1243" s="36" t="s">
        <v>47</v>
      </c>
      <c r="N1243" s="79">
        <v>0.12</v>
      </c>
      <c r="O1243" s="36">
        <v>2799</v>
      </c>
      <c r="P1243" s="36">
        <v>2799</v>
      </c>
      <c r="Q1243" s="94">
        <v>839.69999999999993</v>
      </c>
      <c r="R1243" s="94">
        <v>839.69999999999993</v>
      </c>
      <c r="S1243" s="36">
        <v>2</v>
      </c>
    </row>
    <row r="1244" spans="1:19" x14ac:dyDescent="0.25">
      <c r="A1244" s="31"/>
      <c r="B1244" s="31">
        <v>10001933</v>
      </c>
      <c r="C1244" s="36" t="s">
        <v>654</v>
      </c>
      <c r="D1244" s="36" t="s">
        <v>59</v>
      </c>
      <c r="E1244" s="36" t="s">
        <v>62</v>
      </c>
      <c r="F1244" s="31" t="s">
        <v>802</v>
      </c>
      <c r="G1244" s="36" t="s">
        <v>21</v>
      </c>
      <c r="H1244" s="31">
        <v>7</v>
      </c>
      <c r="I1244" s="36" t="str">
        <f>C1244&amp;"/"&amp;D1244&amp;"/"&amp;F1244&amp;"/"&amp;H1244</f>
        <v>LEE COOPER/FOOTWEAR/LC2339/7</v>
      </c>
      <c r="J1244" s="36">
        <v>64041910</v>
      </c>
      <c r="K1244" s="36" t="s">
        <v>22</v>
      </c>
      <c r="L1244" s="36" t="s">
        <v>820</v>
      </c>
      <c r="M1244" s="36" t="s">
        <v>47</v>
      </c>
      <c r="N1244" s="79">
        <v>0.12</v>
      </c>
      <c r="O1244" s="36">
        <v>2799</v>
      </c>
      <c r="P1244" s="36">
        <v>2799</v>
      </c>
      <c r="Q1244" s="94">
        <v>839.69999999999993</v>
      </c>
      <c r="R1244" s="94">
        <v>839.69999999999993</v>
      </c>
      <c r="S1244" s="36">
        <v>2</v>
      </c>
    </row>
    <row r="1245" spans="1:19" x14ac:dyDescent="0.25">
      <c r="A1245" s="31"/>
      <c r="B1245" s="31">
        <v>10001934</v>
      </c>
      <c r="C1245" s="36" t="s">
        <v>654</v>
      </c>
      <c r="D1245" s="36" t="s">
        <v>59</v>
      </c>
      <c r="E1245" s="36" t="s">
        <v>62</v>
      </c>
      <c r="F1245" s="31" t="s">
        <v>802</v>
      </c>
      <c r="G1245" s="36" t="s">
        <v>21</v>
      </c>
      <c r="H1245" s="31">
        <v>8</v>
      </c>
      <c r="I1245" s="36" t="str">
        <f>C1245&amp;"/"&amp;D1245&amp;"/"&amp;F1245&amp;"/"&amp;H1245</f>
        <v>LEE COOPER/FOOTWEAR/LC2339/8</v>
      </c>
      <c r="J1245" s="36">
        <v>64041910</v>
      </c>
      <c r="K1245" s="36" t="s">
        <v>22</v>
      </c>
      <c r="L1245" s="36" t="s">
        <v>820</v>
      </c>
      <c r="M1245" s="36" t="s">
        <v>47</v>
      </c>
      <c r="N1245" s="79">
        <v>0.12</v>
      </c>
      <c r="O1245" s="36">
        <v>2799</v>
      </c>
      <c r="P1245" s="36">
        <v>2799</v>
      </c>
      <c r="Q1245" s="94">
        <v>839.69999999999993</v>
      </c>
      <c r="R1245" s="94">
        <v>839.69999999999993</v>
      </c>
      <c r="S1245" s="36">
        <v>4</v>
      </c>
    </row>
    <row r="1246" spans="1:19" x14ac:dyDescent="0.25">
      <c r="A1246" s="31"/>
      <c r="B1246" s="31">
        <v>10001935</v>
      </c>
      <c r="C1246" s="36" t="s">
        <v>654</v>
      </c>
      <c r="D1246" s="36" t="s">
        <v>59</v>
      </c>
      <c r="E1246" s="36" t="s">
        <v>62</v>
      </c>
      <c r="F1246" s="31" t="s">
        <v>802</v>
      </c>
      <c r="G1246" s="36" t="s">
        <v>21</v>
      </c>
      <c r="H1246" s="31">
        <v>9</v>
      </c>
      <c r="I1246" s="36" t="str">
        <f>C1246&amp;"/"&amp;D1246&amp;"/"&amp;F1246&amp;"/"&amp;H1246</f>
        <v>LEE COOPER/FOOTWEAR/LC2339/9</v>
      </c>
      <c r="J1246" s="36">
        <v>64041910</v>
      </c>
      <c r="K1246" s="36" t="s">
        <v>22</v>
      </c>
      <c r="L1246" s="36" t="s">
        <v>820</v>
      </c>
      <c r="M1246" s="36" t="s">
        <v>47</v>
      </c>
      <c r="N1246" s="79">
        <v>0.12</v>
      </c>
      <c r="O1246" s="36">
        <v>2799</v>
      </c>
      <c r="P1246" s="36">
        <v>2799</v>
      </c>
      <c r="Q1246" s="94">
        <v>839.69999999999993</v>
      </c>
      <c r="R1246" s="94">
        <v>839.69999999999993</v>
      </c>
      <c r="S1246" s="36">
        <v>2</v>
      </c>
    </row>
    <row r="1247" spans="1:19" x14ac:dyDescent="0.25">
      <c r="A1247" s="31"/>
      <c r="B1247" s="31">
        <v>10001936</v>
      </c>
      <c r="C1247" s="36" t="s">
        <v>654</v>
      </c>
      <c r="D1247" s="36" t="s">
        <v>59</v>
      </c>
      <c r="E1247" s="36" t="s">
        <v>62</v>
      </c>
      <c r="F1247" s="31" t="s">
        <v>802</v>
      </c>
      <c r="G1247" s="36" t="s">
        <v>800</v>
      </c>
      <c r="H1247" s="31">
        <v>6</v>
      </c>
      <c r="I1247" s="36" t="str">
        <f>C1247&amp;"/"&amp;D1247&amp;"/"&amp;F1247&amp;"/"&amp;H1247</f>
        <v>LEE COOPER/FOOTWEAR/LC2339/6</v>
      </c>
      <c r="J1247" s="36">
        <v>64041910</v>
      </c>
      <c r="K1247" s="36" t="s">
        <v>22</v>
      </c>
      <c r="L1247" s="36" t="s">
        <v>820</v>
      </c>
      <c r="M1247" s="36" t="s">
        <v>47</v>
      </c>
      <c r="N1247" s="79">
        <v>0.12</v>
      </c>
      <c r="O1247" s="36">
        <v>2799</v>
      </c>
      <c r="P1247" s="36">
        <v>2799</v>
      </c>
      <c r="Q1247" s="94">
        <v>839.69999999999993</v>
      </c>
      <c r="R1247" s="94">
        <v>839.69999999999993</v>
      </c>
      <c r="S1247" s="36">
        <v>2</v>
      </c>
    </row>
    <row r="1248" spans="1:19" x14ac:dyDescent="0.25">
      <c r="A1248" s="31"/>
      <c r="B1248" s="31">
        <v>10001937</v>
      </c>
      <c r="C1248" s="36" t="s">
        <v>654</v>
      </c>
      <c r="D1248" s="36" t="s">
        <v>59</v>
      </c>
      <c r="E1248" s="36" t="s">
        <v>62</v>
      </c>
      <c r="F1248" s="31" t="s">
        <v>802</v>
      </c>
      <c r="G1248" s="36" t="s">
        <v>800</v>
      </c>
      <c r="H1248" s="31">
        <v>7</v>
      </c>
      <c r="I1248" s="36" t="str">
        <f>C1248&amp;"/"&amp;D1248&amp;"/"&amp;F1248&amp;"/"&amp;H1248</f>
        <v>LEE COOPER/FOOTWEAR/LC2339/7</v>
      </c>
      <c r="J1248" s="36">
        <v>64041910</v>
      </c>
      <c r="K1248" s="36" t="s">
        <v>22</v>
      </c>
      <c r="L1248" s="36" t="s">
        <v>820</v>
      </c>
      <c r="M1248" s="36" t="s">
        <v>47</v>
      </c>
      <c r="N1248" s="79">
        <v>0.12</v>
      </c>
      <c r="O1248" s="36">
        <v>2799</v>
      </c>
      <c r="P1248" s="36">
        <v>2799</v>
      </c>
      <c r="Q1248" s="94">
        <v>839.69999999999993</v>
      </c>
      <c r="R1248" s="94">
        <v>839.69999999999993</v>
      </c>
      <c r="S1248" s="36">
        <v>2</v>
      </c>
    </row>
    <row r="1249" spans="1:19" x14ac:dyDescent="0.25">
      <c r="A1249" s="31"/>
      <c r="B1249" s="31">
        <v>10001938</v>
      </c>
      <c r="C1249" s="36" t="s">
        <v>654</v>
      </c>
      <c r="D1249" s="36" t="s">
        <v>59</v>
      </c>
      <c r="E1249" s="36" t="s">
        <v>62</v>
      </c>
      <c r="F1249" s="31" t="s">
        <v>802</v>
      </c>
      <c r="G1249" s="36" t="s">
        <v>800</v>
      </c>
      <c r="H1249" s="31">
        <v>8</v>
      </c>
      <c r="I1249" s="36" t="str">
        <f>C1249&amp;"/"&amp;D1249&amp;"/"&amp;F1249&amp;"/"&amp;H1249</f>
        <v>LEE COOPER/FOOTWEAR/LC2339/8</v>
      </c>
      <c r="J1249" s="36">
        <v>64041910</v>
      </c>
      <c r="K1249" s="36" t="s">
        <v>22</v>
      </c>
      <c r="L1249" s="36" t="s">
        <v>820</v>
      </c>
      <c r="M1249" s="36" t="s">
        <v>47</v>
      </c>
      <c r="N1249" s="79">
        <v>0.12</v>
      </c>
      <c r="O1249" s="36">
        <v>2799</v>
      </c>
      <c r="P1249" s="36">
        <v>2799</v>
      </c>
      <c r="Q1249" s="94">
        <v>839.69999999999993</v>
      </c>
      <c r="R1249" s="94">
        <v>839.69999999999993</v>
      </c>
      <c r="S1249" s="36">
        <v>1</v>
      </c>
    </row>
    <row r="1250" spans="1:19" x14ac:dyDescent="0.25">
      <c r="A1250" s="31"/>
      <c r="B1250" s="31">
        <v>10001939</v>
      </c>
      <c r="C1250" s="36" t="s">
        <v>654</v>
      </c>
      <c r="D1250" s="36" t="s">
        <v>59</v>
      </c>
      <c r="E1250" s="36" t="s">
        <v>62</v>
      </c>
      <c r="F1250" s="31" t="s">
        <v>802</v>
      </c>
      <c r="G1250" s="36" t="s">
        <v>800</v>
      </c>
      <c r="H1250" s="31">
        <v>9</v>
      </c>
      <c r="I1250" s="36" t="str">
        <f>C1250&amp;"/"&amp;D1250&amp;"/"&amp;F1250&amp;"/"&amp;H1250</f>
        <v>LEE COOPER/FOOTWEAR/LC2339/9</v>
      </c>
      <c r="J1250" s="36">
        <v>64041910</v>
      </c>
      <c r="K1250" s="36" t="s">
        <v>22</v>
      </c>
      <c r="L1250" s="36" t="s">
        <v>820</v>
      </c>
      <c r="M1250" s="36" t="s">
        <v>47</v>
      </c>
      <c r="N1250" s="79">
        <v>0.12</v>
      </c>
      <c r="O1250" s="36">
        <v>2799</v>
      </c>
      <c r="P1250" s="36">
        <v>2799</v>
      </c>
      <c r="Q1250" s="94">
        <v>839.69999999999993</v>
      </c>
      <c r="R1250" s="94">
        <v>839.69999999999993</v>
      </c>
      <c r="S1250" s="36">
        <v>1</v>
      </c>
    </row>
    <row r="1251" spans="1:19" x14ac:dyDescent="0.25">
      <c r="A1251" s="31"/>
      <c r="B1251" s="31">
        <v>10001940</v>
      </c>
      <c r="C1251" s="36" t="s">
        <v>819</v>
      </c>
      <c r="D1251" s="36" t="s">
        <v>59</v>
      </c>
      <c r="E1251" s="36" t="s">
        <v>62</v>
      </c>
      <c r="F1251" s="31" t="s">
        <v>803</v>
      </c>
      <c r="G1251" s="36" t="s">
        <v>804</v>
      </c>
      <c r="H1251" s="31">
        <v>2</v>
      </c>
      <c r="I1251" s="36" t="str">
        <f>C1251&amp;"/"&amp;D1251&amp;"/"&amp;F1251&amp;"/"&amp;H1251</f>
        <v>ADDIOX/FOOTWEAR/AS101X-17/2</v>
      </c>
      <c r="J1251" s="36">
        <v>64041910</v>
      </c>
      <c r="K1251" s="36" t="s">
        <v>22</v>
      </c>
      <c r="L1251" s="36" t="s">
        <v>820</v>
      </c>
      <c r="M1251" s="36" t="s">
        <v>47</v>
      </c>
      <c r="N1251" s="79">
        <v>0.18</v>
      </c>
      <c r="O1251" s="36">
        <v>3999</v>
      </c>
      <c r="P1251" s="36">
        <v>3999</v>
      </c>
      <c r="Q1251" s="94">
        <v>1199.7</v>
      </c>
      <c r="R1251" s="94">
        <v>1199.7</v>
      </c>
      <c r="S1251" s="36">
        <v>1</v>
      </c>
    </row>
    <row r="1252" spans="1:19" x14ac:dyDescent="0.25">
      <c r="A1252" s="31"/>
      <c r="B1252" s="31">
        <v>10001941</v>
      </c>
      <c r="C1252" s="36" t="s">
        <v>819</v>
      </c>
      <c r="D1252" s="36" t="s">
        <v>59</v>
      </c>
      <c r="E1252" s="36" t="s">
        <v>62</v>
      </c>
      <c r="F1252" s="31" t="s">
        <v>803</v>
      </c>
      <c r="G1252" s="36" t="s">
        <v>804</v>
      </c>
      <c r="H1252" s="31">
        <v>3</v>
      </c>
      <c r="I1252" s="36" t="str">
        <f>C1252&amp;"/"&amp;D1252&amp;"/"&amp;F1252&amp;"/"&amp;H1252</f>
        <v>ADDIOX/FOOTWEAR/AS101X-17/3</v>
      </c>
      <c r="J1252" s="36">
        <v>64041910</v>
      </c>
      <c r="K1252" s="36" t="s">
        <v>22</v>
      </c>
      <c r="L1252" s="36" t="s">
        <v>820</v>
      </c>
      <c r="M1252" s="36" t="s">
        <v>47</v>
      </c>
      <c r="N1252" s="79">
        <v>0.18</v>
      </c>
      <c r="O1252" s="36">
        <v>3999</v>
      </c>
      <c r="P1252" s="36">
        <v>3999</v>
      </c>
      <c r="Q1252" s="94">
        <v>1199.7</v>
      </c>
      <c r="R1252" s="94">
        <v>1199.7</v>
      </c>
      <c r="S1252" s="36">
        <v>1</v>
      </c>
    </row>
    <row r="1253" spans="1:19" x14ac:dyDescent="0.25">
      <c r="A1253" s="31"/>
      <c r="B1253" s="31">
        <v>10001942</v>
      </c>
      <c r="C1253" s="36" t="s">
        <v>819</v>
      </c>
      <c r="D1253" s="36" t="s">
        <v>59</v>
      </c>
      <c r="E1253" s="36" t="s">
        <v>62</v>
      </c>
      <c r="F1253" s="31" t="s">
        <v>803</v>
      </c>
      <c r="G1253" s="36" t="s">
        <v>804</v>
      </c>
      <c r="H1253" s="31">
        <v>4</v>
      </c>
      <c r="I1253" s="36" t="str">
        <f>C1253&amp;"/"&amp;D1253&amp;"/"&amp;F1253&amp;"/"&amp;H1253</f>
        <v>ADDIOX/FOOTWEAR/AS101X-17/4</v>
      </c>
      <c r="J1253" s="36">
        <v>64041910</v>
      </c>
      <c r="K1253" s="36" t="s">
        <v>22</v>
      </c>
      <c r="L1253" s="36" t="s">
        <v>820</v>
      </c>
      <c r="M1253" s="36" t="s">
        <v>47</v>
      </c>
      <c r="N1253" s="79">
        <v>0.18</v>
      </c>
      <c r="O1253" s="36">
        <v>3999</v>
      </c>
      <c r="P1253" s="36">
        <v>3999</v>
      </c>
      <c r="Q1253" s="94">
        <v>1199.7</v>
      </c>
      <c r="R1253" s="94">
        <v>1199.7</v>
      </c>
      <c r="S1253" s="36">
        <v>1</v>
      </c>
    </row>
    <row r="1254" spans="1:19" x14ac:dyDescent="0.25">
      <c r="A1254" s="31"/>
      <c r="B1254" s="31">
        <v>10001943</v>
      </c>
      <c r="C1254" s="36" t="s">
        <v>819</v>
      </c>
      <c r="D1254" s="36" t="s">
        <v>59</v>
      </c>
      <c r="E1254" s="36" t="s">
        <v>62</v>
      </c>
      <c r="F1254" s="31" t="s">
        <v>803</v>
      </c>
      <c r="G1254" s="36" t="s">
        <v>804</v>
      </c>
      <c r="H1254" s="31">
        <v>5</v>
      </c>
      <c r="I1254" s="36" t="str">
        <f>C1254&amp;"/"&amp;D1254&amp;"/"&amp;F1254&amp;"/"&amp;H1254</f>
        <v>ADDIOX/FOOTWEAR/AS101X-17/5</v>
      </c>
      <c r="J1254" s="36">
        <v>64041910</v>
      </c>
      <c r="K1254" s="36" t="s">
        <v>22</v>
      </c>
      <c r="L1254" s="36" t="s">
        <v>820</v>
      </c>
      <c r="M1254" s="36" t="s">
        <v>47</v>
      </c>
      <c r="N1254" s="79">
        <v>0.18</v>
      </c>
      <c r="O1254" s="36">
        <v>3999</v>
      </c>
      <c r="P1254" s="36">
        <v>3999</v>
      </c>
      <c r="Q1254" s="94">
        <v>1199.7</v>
      </c>
      <c r="R1254" s="94">
        <v>1199.7</v>
      </c>
      <c r="S1254" s="36">
        <v>1</v>
      </c>
    </row>
    <row r="1255" spans="1:19" x14ac:dyDescent="0.25">
      <c r="A1255" s="31"/>
      <c r="B1255" s="31">
        <v>10001944</v>
      </c>
      <c r="C1255" s="36" t="s">
        <v>819</v>
      </c>
      <c r="D1255" s="36" t="s">
        <v>59</v>
      </c>
      <c r="E1255" s="36" t="s">
        <v>62</v>
      </c>
      <c r="F1255" s="31" t="s">
        <v>803</v>
      </c>
      <c r="G1255" s="36" t="s">
        <v>804</v>
      </c>
      <c r="H1255" s="31">
        <v>6</v>
      </c>
      <c r="I1255" s="36" t="str">
        <f>C1255&amp;"/"&amp;D1255&amp;"/"&amp;F1255&amp;"/"&amp;H1255</f>
        <v>ADDIOX/FOOTWEAR/AS101X-17/6</v>
      </c>
      <c r="J1255" s="36">
        <v>64041910</v>
      </c>
      <c r="K1255" s="36" t="s">
        <v>22</v>
      </c>
      <c r="L1255" s="36" t="s">
        <v>820</v>
      </c>
      <c r="M1255" s="36" t="s">
        <v>47</v>
      </c>
      <c r="N1255" s="79">
        <v>0.18</v>
      </c>
      <c r="O1255" s="36">
        <v>3999</v>
      </c>
      <c r="P1255" s="36">
        <v>3999</v>
      </c>
      <c r="Q1255" s="94">
        <v>1199.7</v>
      </c>
      <c r="R1255" s="94">
        <v>1199.7</v>
      </c>
      <c r="S1255" s="36">
        <v>1</v>
      </c>
    </row>
    <row r="1256" spans="1:19" x14ac:dyDescent="0.25">
      <c r="A1256" s="31"/>
      <c r="B1256" s="31">
        <v>10001945</v>
      </c>
      <c r="C1256" s="36" t="s">
        <v>819</v>
      </c>
      <c r="D1256" s="36" t="s">
        <v>59</v>
      </c>
      <c r="E1256" s="36" t="s">
        <v>62</v>
      </c>
      <c r="F1256" s="31" t="s">
        <v>803</v>
      </c>
      <c r="G1256" s="36" t="s">
        <v>804</v>
      </c>
      <c r="H1256" s="31">
        <v>7</v>
      </c>
      <c r="I1256" s="36" t="str">
        <f>C1256&amp;"/"&amp;D1256&amp;"/"&amp;F1256&amp;"/"&amp;H1256</f>
        <v>ADDIOX/FOOTWEAR/AS101X-17/7</v>
      </c>
      <c r="J1256" s="36">
        <v>64041910</v>
      </c>
      <c r="K1256" s="36" t="s">
        <v>22</v>
      </c>
      <c r="L1256" s="36" t="s">
        <v>820</v>
      </c>
      <c r="M1256" s="36" t="s">
        <v>47</v>
      </c>
      <c r="N1256" s="79">
        <v>0.18</v>
      </c>
      <c r="O1256" s="36">
        <v>3999</v>
      </c>
      <c r="P1256" s="36">
        <v>3999</v>
      </c>
      <c r="Q1256" s="94">
        <v>1199.7</v>
      </c>
      <c r="R1256" s="94">
        <v>1199.7</v>
      </c>
      <c r="S1256" s="36">
        <v>1</v>
      </c>
    </row>
    <row r="1257" spans="1:19" x14ac:dyDescent="0.25">
      <c r="A1257" s="31"/>
      <c r="B1257" s="31">
        <v>10001946</v>
      </c>
      <c r="C1257" s="36" t="s">
        <v>819</v>
      </c>
      <c r="D1257" s="36" t="s">
        <v>59</v>
      </c>
      <c r="E1257" s="36" t="s">
        <v>62</v>
      </c>
      <c r="F1257" s="31" t="s">
        <v>805</v>
      </c>
      <c r="G1257" s="36" t="s">
        <v>806</v>
      </c>
      <c r="H1257" s="31">
        <v>2</v>
      </c>
      <c r="I1257" s="36" t="str">
        <f>C1257&amp;"/"&amp;D1257&amp;"/"&amp;F1257&amp;"/"&amp;H1257</f>
        <v>ADDIOX/FOOTWEAR/AS120X-2/2</v>
      </c>
      <c r="J1257" s="36">
        <v>64041910</v>
      </c>
      <c r="K1257" s="36" t="s">
        <v>22</v>
      </c>
      <c r="L1257" s="36" t="s">
        <v>820</v>
      </c>
      <c r="M1257" s="36" t="s">
        <v>47</v>
      </c>
      <c r="N1257" s="79">
        <v>0.18</v>
      </c>
      <c r="O1257" s="36">
        <v>3999</v>
      </c>
      <c r="P1257" s="36">
        <v>3999</v>
      </c>
      <c r="Q1257" s="94">
        <v>1199.7</v>
      </c>
      <c r="R1257" s="94">
        <v>1199.7</v>
      </c>
      <c r="S1257" s="36">
        <v>1</v>
      </c>
    </row>
    <row r="1258" spans="1:19" x14ac:dyDescent="0.25">
      <c r="A1258" s="31"/>
      <c r="B1258" s="31">
        <v>10001947</v>
      </c>
      <c r="C1258" s="36" t="s">
        <v>819</v>
      </c>
      <c r="D1258" s="36" t="s">
        <v>59</v>
      </c>
      <c r="E1258" s="36" t="s">
        <v>62</v>
      </c>
      <c r="F1258" s="31" t="s">
        <v>805</v>
      </c>
      <c r="G1258" s="36" t="s">
        <v>806</v>
      </c>
      <c r="H1258" s="31">
        <v>3</v>
      </c>
      <c r="I1258" s="36" t="str">
        <f>C1258&amp;"/"&amp;D1258&amp;"/"&amp;F1258&amp;"/"&amp;H1258</f>
        <v>ADDIOX/FOOTWEAR/AS120X-2/3</v>
      </c>
      <c r="J1258" s="36">
        <v>64041910</v>
      </c>
      <c r="K1258" s="36" t="s">
        <v>22</v>
      </c>
      <c r="L1258" s="36" t="s">
        <v>820</v>
      </c>
      <c r="M1258" s="36" t="s">
        <v>47</v>
      </c>
      <c r="N1258" s="79">
        <v>0.18</v>
      </c>
      <c r="O1258" s="36">
        <v>3999</v>
      </c>
      <c r="P1258" s="36">
        <v>3999</v>
      </c>
      <c r="Q1258" s="94">
        <v>1199.7</v>
      </c>
      <c r="R1258" s="94">
        <v>1199.7</v>
      </c>
      <c r="S1258" s="36">
        <v>1</v>
      </c>
    </row>
    <row r="1259" spans="1:19" x14ac:dyDescent="0.25">
      <c r="A1259" s="31"/>
      <c r="B1259" s="31">
        <v>10001948</v>
      </c>
      <c r="C1259" s="36" t="s">
        <v>819</v>
      </c>
      <c r="D1259" s="36" t="s">
        <v>59</v>
      </c>
      <c r="E1259" s="36" t="s">
        <v>62</v>
      </c>
      <c r="F1259" s="31" t="s">
        <v>805</v>
      </c>
      <c r="G1259" s="36" t="s">
        <v>806</v>
      </c>
      <c r="H1259" s="31">
        <v>4</v>
      </c>
      <c r="I1259" s="36" t="str">
        <f>C1259&amp;"/"&amp;D1259&amp;"/"&amp;F1259&amp;"/"&amp;H1259</f>
        <v>ADDIOX/FOOTWEAR/AS120X-2/4</v>
      </c>
      <c r="J1259" s="36">
        <v>64041910</v>
      </c>
      <c r="K1259" s="36" t="s">
        <v>22</v>
      </c>
      <c r="L1259" s="36" t="s">
        <v>820</v>
      </c>
      <c r="M1259" s="36" t="s">
        <v>47</v>
      </c>
      <c r="N1259" s="79">
        <v>0.18</v>
      </c>
      <c r="O1259" s="36">
        <v>3999</v>
      </c>
      <c r="P1259" s="36">
        <v>3999</v>
      </c>
      <c r="Q1259" s="94">
        <v>1199.7</v>
      </c>
      <c r="R1259" s="94">
        <v>1199.7</v>
      </c>
      <c r="S1259" s="36">
        <v>1</v>
      </c>
    </row>
    <row r="1260" spans="1:19" x14ac:dyDescent="0.25">
      <c r="A1260" s="31"/>
      <c r="B1260" s="31">
        <v>10001949</v>
      </c>
      <c r="C1260" s="36" t="s">
        <v>819</v>
      </c>
      <c r="D1260" s="36" t="s">
        <v>59</v>
      </c>
      <c r="E1260" s="36" t="s">
        <v>62</v>
      </c>
      <c r="F1260" s="31" t="s">
        <v>805</v>
      </c>
      <c r="G1260" s="36" t="s">
        <v>806</v>
      </c>
      <c r="H1260" s="31">
        <v>5</v>
      </c>
      <c r="I1260" s="36" t="str">
        <f>C1260&amp;"/"&amp;D1260&amp;"/"&amp;F1260&amp;"/"&amp;H1260</f>
        <v>ADDIOX/FOOTWEAR/AS120X-2/5</v>
      </c>
      <c r="J1260" s="36">
        <v>64041910</v>
      </c>
      <c r="K1260" s="36" t="s">
        <v>22</v>
      </c>
      <c r="L1260" s="36" t="s">
        <v>820</v>
      </c>
      <c r="M1260" s="36" t="s">
        <v>47</v>
      </c>
      <c r="N1260" s="79">
        <v>0.18</v>
      </c>
      <c r="O1260" s="36">
        <v>3999</v>
      </c>
      <c r="P1260" s="36">
        <v>3999</v>
      </c>
      <c r="Q1260" s="94">
        <v>1199.7</v>
      </c>
      <c r="R1260" s="94">
        <v>1199.7</v>
      </c>
      <c r="S1260" s="36">
        <v>2</v>
      </c>
    </row>
    <row r="1261" spans="1:19" x14ac:dyDescent="0.25">
      <c r="A1261" s="31"/>
      <c r="B1261" s="31">
        <v>10001950</v>
      </c>
      <c r="C1261" s="36" t="s">
        <v>819</v>
      </c>
      <c r="D1261" s="36" t="s">
        <v>59</v>
      </c>
      <c r="E1261" s="36" t="s">
        <v>62</v>
      </c>
      <c r="F1261" s="31" t="s">
        <v>805</v>
      </c>
      <c r="G1261" s="36" t="s">
        <v>806</v>
      </c>
      <c r="H1261" s="31">
        <v>6</v>
      </c>
      <c r="I1261" s="36" t="str">
        <f>C1261&amp;"/"&amp;D1261&amp;"/"&amp;F1261&amp;"/"&amp;H1261</f>
        <v>ADDIOX/FOOTWEAR/AS120X-2/6</v>
      </c>
      <c r="J1261" s="36">
        <v>64041910</v>
      </c>
      <c r="K1261" s="36" t="s">
        <v>22</v>
      </c>
      <c r="L1261" s="36" t="s">
        <v>820</v>
      </c>
      <c r="M1261" s="36" t="s">
        <v>47</v>
      </c>
      <c r="N1261" s="79">
        <v>0.18</v>
      </c>
      <c r="O1261" s="36">
        <v>3999</v>
      </c>
      <c r="P1261" s="36">
        <v>3999</v>
      </c>
      <c r="Q1261" s="94">
        <v>1199.7</v>
      </c>
      <c r="R1261" s="94">
        <v>1199.7</v>
      </c>
      <c r="S1261" s="36">
        <v>1</v>
      </c>
    </row>
    <row r="1262" spans="1:19" x14ac:dyDescent="0.25">
      <c r="A1262" s="31"/>
      <c r="B1262" s="31">
        <v>10001951</v>
      </c>
      <c r="C1262" s="36" t="s">
        <v>819</v>
      </c>
      <c r="D1262" s="36" t="s">
        <v>59</v>
      </c>
      <c r="E1262" s="36" t="s">
        <v>62</v>
      </c>
      <c r="F1262" s="31" t="s">
        <v>807</v>
      </c>
      <c r="G1262" s="36" t="s">
        <v>808</v>
      </c>
      <c r="H1262" s="31">
        <v>9</v>
      </c>
      <c r="I1262" s="36" t="str">
        <f>C1262&amp;"/"&amp;D1262&amp;"/"&amp;F1262&amp;"/"&amp;H1262</f>
        <v>ADDIOX/FOOTWEAR/AS120/9</v>
      </c>
      <c r="J1262" s="36">
        <v>64041910</v>
      </c>
      <c r="K1262" s="36" t="s">
        <v>22</v>
      </c>
      <c r="L1262" s="36" t="s">
        <v>820</v>
      </c>
      <c r="M1262" s="36" t="s">
        <v>47</v>
      </c>
      <c r="N1262" s="79">
        <v>0.18</v>
      </c>
      <c r="O1262" s="36">
        <v>3999</v>
      </c>
      <c r="P1262" s="36">
        <v>3999</v>
      </c>
      <c r="Q1262" s="94">
        <v>1199.7</v>
      </c>
      <c r="R1262" s="94">
        <v>1199.7</v>
      </c>
      <c r="S1262" s="36">
        <v>1</v>
      </c>
    </row>
    <row r="1263" spans="1:19" x14ac:dyDescent="0.25">
      <c r="A1263" s="31"/>
      <c r="B1263" s="31">
        <v>10001952</v>
      </c>
      <c r="C1263" s="36" t="s">
        <v>819</v>
      </c>
      <c r="D1263" s="36" t="s">
        <v>59</v>
      </c>
      <c r="E1263" s="36" t="s">
        <v>62</v>
      </c>
      <c r="F1263" s="31" t="s">
        <v>807</v>
      </c>
      <c r="G1263" s="36" t="s">
        <v>808</v>
      </c>
      <c r="H1263" s="31">
        <v>11</v>
      </c>
      <c r="I1263" s="36" t="str">
        <f>C1263&amp;"/"&amp;D1263&amp;"/"&amp;F1263&amp;"/"&amp;H1263</f>
        <v>ADDIOX/FOOTWEAR/AS120/11</v>
      </c>
      <c r="J1263" s="36">
        <v>64041910</v>
      </c>
      <c r="K1263" s="36" t="s">
        <v>22</v>
      </c>
      <c r="L1263" s="36" t="s">
        <v>820</v>
      </c>
      <c r="M1263" s="36" t="s">
        <v>47</v>
      </c>
      <c r="N1263" s="79">
        <v>0.18</v>
      </c>
      <c r="O1263" s="36">
        <v>3999</v>
      </c>
      <c r="P1263" s="36">
        <v>3999</v>
      </c>
      <c r="Q1263" s="94">
        <v>1199.7</v>
      </c>
      <c r="R1263" s="94">
        <v>1199.7</v>
      </c>
      <c r="S1263" s="36">
        <v>1</v>
      </c>
    </row>
    <row r="1264" spans="1:19" x14ac:dyDescent="0.25">
      <c r="A1264" s="31"/>
      <c r="B1264" s="31">
        <v>10001953</v>
      </c>
      <c r="C1264" s="36" t="s">
        <v>819</v>
      </c>
      <c r="D1264" s="36" t="s">
        <v>59</v>
      </c>
      <c r="E1264" s="36" t="s">
        <v>62</v>
      </c>
      <c r="F1264" s="31" t="s">
        <v>809</v>
      </c>
      <c r="G1264" s="36" t="s">
        <v>810</v>
      </c>
      <c r="H1264" s="31">
        <v>2</v>
      </c>
      <c r="I1264" s="36" t="str">
        <f>C1264&amp;"/"&amp;D1264&amp;"/"&amp;F1264&amp;"/"&amp;H1264</f>
        <v>ADDIOX/FOOTWEAR/AS103X/2</v>
      </c>
      <c r="J1264" s="36">
        <v>64041910</v>
      </c>
      <c r="K1264" s="36" t="s">
        <v>22</v>
      </c>
      <c r="L1264" s="36" t="s">
        <v>820</v>
      </c>
      <c r="M1264" s="36" t="s">
        <v>47</v>
      </c>
      <c r="N1264" s="79">
        <v>0.18</v>
      </c>
      <c r="O1264" s="36">
        <v>3999</v>
      </c>
      <c r="P1264" s="36">
        <v>3999</v>
      </c>
      <c r="Q1264" s="94">
        <v>1199.7</v>
      </c>
      <c r="R1264" s="94">
        <v>1199.7</v>
      </c>
      <c r="S1264" s="36">
        <v>1</v>
      </c>
    </row>
    <row r="1265" spans="1:19" x14ac:dyDescent="0.25">
      <c r="A1265" s="31"/>
      <c r="B1265" s="31">
        <v>10001954</v>
      </c>
      <c r="C1265" s="36" t="s">
        <v>819</v>
      </c>
      <c r="D1265" s="36" t="s">
        <v>59</v>
      </c>
      <c r="E1265" s="36" t="s">
        <v>62</v>
      </c>
      <c r="F1265" s="31" t="s">
        <v>809</v>
      </c>
      <c r="G1265" s="36" t="s">
        <v>810</v>
      </c>
      <c r="H1265" s="31">
        <v>3</v>
      </c>
      <c r="I1265" s="36" t="str">
        <f>C1265&amp;"/"&amp;D1265&amp;"/"&amp;F1265&amp;"/"&amp;H1265</f>
        <v>ADDIOX/FOOTWEAR/AS103X/3</v>
      </c>
      <c r="J1265" s="36">
        <v>64041910</v>
      </c>
      <c r="K1265" s="36" t="s">
        <v>22</v>
      </c>
      <c r="L1265" s="36" t="s">
        <v>820</v>
      </c>
      <c r="M1265" s="36" t="s">
        <v>47</v>
      </c>
      <c r="N1265" s="79">
        <v>0.18</v>
      </c>
      <c r="O1265" s="36">
        <v>3999</v>
      </c>
      <c r="P1265" s="36">
        <v>3999</v>
      </c>
      <c r="Q1265" s="94">
        <v>1199.7</v>
      </c>
      <c r="R1265" s="94">
        <v>1199.7</v>
      </c>
      <c r="S1265" s="36">
        <v>1</v>
      </c>
    </row>
    <row r="1266" spans="1:19" x14ac:dyDescent="0.25">
      <c r="A1266" s="31"/>
      <c r="B1266" s="31">
        <v>10001955</v>
      </c>
      <c r="C1266" s="36" t="s">
        <v>819</v>
      </c>
      <c r="D1266" s="36" t="s">
        <v>59</v>
      </c>
      <c r="E1266" s="36" t="s">
        <v>62</v>
      </c>
      <c r="F1266" s="31" t="s">
        <v>809</v>
      </c>
      <c r="G1266" s="36" t="s">
        <v>810</v>
      </c>
      <c r="H1266" s="31">
        <v>4</v>
      </c>
      <c r="I1266" s="36" t="str">
        <f>C1266&amp;"/"&amp;D1266&amp;"/"&amp;F1266&amp;"/"&amp;H1266</f>
        <v>ADDIOX/FOOTWEAR/AS103X/4</v>
      </c>
      <c r="J1266" s="36">
        <v>64041910</v>
      </c>
      <c r="K1266" s="36" t="s">
        <v>22</v>
      </c>
      <c r="L1266" s="36" t="s">
        <v>820</v>
      </c>
      <c r="M1266" s="36" t="s">
        <v>47</v>
      </c>
      <c r="N1266" s="79">
        <v>0.18</v>
      </c>
      <c r="O1266" s="36">
        <v>3999</v>
      </c>
      <c r="P1266" s="36">
        <v>3999</v>
      </c>
      <c r="Q1266" s="94">
        <v>1199.7</v>
      </c>
      <c r="R1266" s="94">
        <v>1199.7</v>
      </c>
      <c r="S1266" s="36">
        <v>1</v>
      </c>
    </row>
    <row r="1267" spans="1:19" x14ac:dyDescent="0.25">
      <c r="A1267" s="31"/>
      <c r="B1267" s="31">
        <v>10001956</v>
      </c>
      <c r="C1267" s="36" t="s">
        <v>819</v>
      </c>
      <c r="D1267" s="36" t="s">
        <v>59</v>
      </c>
      <c r="E1267" s="36" t="s">
        <v>62</v>
      </c>
      <c r="F1267" s="31" t="s">
        <v>809</v>
      </c>
      <c r="G1267" s="36" t="s">
        <v>810</v>
      </c>
      <c r="H1267" s="31">
        <v>5</v>
      </c>
      <c r="I1267" s="36" t="str">
        <f>C1267&amp;"/"&amp;D1267&amp;"/"&amp;F1267&amp;"/"&amp;H1267</f>
        <v>ADDIOX/FOOTWEAR/AS103X/5</v>
      </c>
      <c r="J1267" s="36">
        <v>64041910</v>
      </c>
      <c r="K1267" s="36" t="s">
        <v>22</v>
      </c>
      <c r="L1267" s="36" t="s">
        <v>820</v>
      </c>
      <c r="M1267" s="36" t="s">
        <v>47</v>
      </c>
      <c r="N1267" s="79">
        <v>0.18</v>
      </c>
      <c r="O1267" s="36">
        <v>3999</v>
      </c>
      <c r="P1267" s="36">
        <v>3999</v>
      </c>
      <c r="Q1267" s="94">
        <v>1199.7</v>
      </c>
      <c r="R1267" s="94">
        <v>1199.7</v>
      </c>
      <c r="S1267" s="36">
        <v>1</v>
      </c>
    </row>
    <row r="1268" spans="1:19" x14ac:dyDescent="0.25">
      <c r="A1268" s="31"/>
      <c r="B1268" s="31">
        <v>10001957</v>
      </c>
      <c r="C1268" s="36" t="s">
        <v>819</v>
      </c>
      <c r="D1268" s="36" t="s">
        <v>59</v>
      </c>
      <c r="E1268" s="36" t="s">
        <v>62</v>
      </c>
      <c r="F1268" s="31" t="s">
        <v>809</v>
      </c>
      <c r="G1268" s="36" t="s">
        <v>810</v>
      </c>
      <c r="H1268" s="31">
        <v>6</v>
      </c>
      <c r="I1268" s="36" t="str">
        <f>C1268&amp;"/"&amp;D1268&amp;"/"&amp;F1268&amp;"/"&amp;H1268</f>
        <v>ADDIOX/FOOTWEAR/AS103X/6</v>
      </c>
      <c r="J1268" s="36">
        <v>64041910</v>
      </c>
      <c r="K1268" s="36" t="s">
        <v>22</v>
      </c>
      <c r="L1268" s="36" t="s">
        <v>820</v>
      </c>
      <c r="M1268" s="36" t="s">
        <v>47</v>
      </c>
      <c r="N1268" s="79">
        <v>0.18</v>
      </c>
      <c r="O1268" s="36">
        <v>3999</v>
      </c>
      <c r="P1268" s="36">
        <v>3999</v>
      </c>
      <c r="Q1268" s="94">
        <v>1199.7</v>
      </c>
      <c r="R1268" s="94">
        <v>1199.7</v>
      </c>
      <c r="S1268" s="36">
        <v>1</v>
      </c>
    </row>
    <row r="1269" spans="1:19" x14ac:dyDescent="0.25">
      <c r="A1269" s="31"/>
      <c r="B1269" s="31">
        <v>10001958</v>
      </c>
      <c r="C1269" s="36" t="s">
        <v>819</v>
      </c>
      <c r="D1269" s="36" t="s">
        <v>59</v>
      </c>
      <c r="E1269" s="36" t="s">
        <v>62</v>
      </c>
      <c r="F1269" s="31" t="s">
        <v>809</v>
      </c>
      <c r="G1269" s="36" t="s">
        <v>810</v>
      </c>
      <c r="H1269" s="31">
        <v>7</v>
      </c>
      <c r="I1269" s="36" t="str">
        <f>C1269&amp;"/"&amp;D1269&amp;"/"&amp;F1269&amp;"/"&amp;H1269</f>
        <v>ADDIOX/FOOTWEAR/AS103X/7</v>
      </c>
      <c r="J1269" s="36">
        <v>64041910</v>
      </c>
      <c r="K1269" s="36" t="s">
        <v>22</v>
      </c>
      <c r="L1269" s="36" t="s">
        <v>820</v>
      </c>
      <c r="M1269" s="36" t="s">
        <v>47</v>
      </c>
      <c r="N1269" s="79">
        <v>0.18</v>
      </c>
      <c r="O1269" s="36">
        <v>3999</v>
      </c>
      <c r="P1269" s="36">
        <v>3999</v>
      </c>
      <c r="Q1269" s="94">
        <v>1199.7</v>
      </c>
      <c r="R1269" s="94">
        <v>1199.7</v>
      </c>
      <c r="S1269" s="36">
        <v>1</v>
      </c>
    </row>
    <row r="1270" spans="1:19" x14ac:dyDescent="0.25">
      <c r="A1270" s="31"/>
      <c r="B1270" s="31">
        <v>10001959</v>
      </c>
      <c r="C1270" s="36" t="s">
        <v>819</v>
      </c>
      <c r="D1270" s="36" t="s">
        <v>59</v>
      </c>
      <c r="E1270" s="36" t="s">
        <v>62</v>
      </c>
      <c r="F1270" s="31" t="s">
        <v>811</v>
      </c>
      <c r="G1270" s="36" t="s">
        <v>812</v>
      </c>
      <c r="H1270" s="31">
        <v>7</v>
      </c>
      <c r="I1270" s="36" t="str">
        <f>C1270&amp;"/"&amp;D1270&amp;"/"&amp;F1270&amp;"/"&amp;H1270</f>
        <v>ADDIOX/FOOTWEAR/AS154/7</v>
      </c>
      <c r="J1270" s="36">
        <v>64041910</v>
      </c>
      <c r="K1270" s="36" t="s">
        <v>22</v>
      </c>
      <c r="L1270" s="36" t="s">
        <v>820</v>
      </c>
      <c r="M1270" s="36" t="s">
        <v>47</v>
      </c>
      <c r="N1270" s="79">
        <v>0.18</v>
      </c>
      <c r="O1270" s="36">
        <v>3999</v>
      </c>
      <c r="P1270" s="36">
        <v>3999</v>
      </c>
      <c r="Q1270" s="94">
        <v>1199.7</v>
      </c>
      <c r="R1270" s="94">
        <v>1199.7</v>
      </c>
      <c r="S1270" s="36">
        <v>1</v>
      </c>
    </row>
    <row r="1271" spans="1:19" x14ac:dyDescent="0.25">
      <c r="A1271" s="31"/>
      <c r="B1271" s="31">
        <v>10001960</v>
      </c>
      <c r="C1271" s="36" t="s">
        <v>819</v>
      </c>
      <c r="D1271" s="36" t="s">
        <v>59</v>
      </c>
      <c r="E1271" s="36" t="s">
        <v>62</v>
      </c>
      <c r="F1271" s="31" t="s">
        <v>811</v>
      </c>
      <c r="G1271" s="36" t="s">
        <v>812</v>
      </c>
      <c r="H1271" s="31">
        <v>8</v>
      </c>
      <c r="I1271" s="36" t="str">
        <f>C1271&amp;"/"&amp;D1271&amp;"/"&amp;F1271&amp;"/"&amp;H1271</f>
        <v>ADDIOX/FOOTWEAR/AS154/8</v>
      </c>
      <c r="J1271" s="36">
        <v>64041910</v>
      </c>
      <c r="K1271" s="36" t="s">
        <v>22</v>
      </c>
      <c r="L1271" s="36" t="s">
        <v>820</v>
      </c>
      <c r="M1271" s="36" t="s">
        <v>47</v>
      </c>
      <c r="N1271" s="79">
        <v>0.18</v>
      </c>
      <c r="O1271" s="36">
        <v>3999</v>
      </c>
      <c r="P1271" s="36">
        <v>3999</v>
      </c>
      <c r="Q1271" s="94">
        <v>1199.7</v>
      </c>
      <c r="R1271" s="94">
        <v>1199.7</v>
      </c>
      <c r="S1271" s="36">
        <v>2</v>
      </c>
    </row>
    <row r="1272" spans="1:19" x14ac:dyDescent="0.25">
      <c r="A1272" s="31"/>
      <c r="B1272" s="31">
        <v>10001961</v>
      </c>
      <c r="C1272" s="36" t="s">
        <v>819</v>
      </c>
      <c r="D1272" s="36" t="s">
        <v>59</v>
      </c>
      <c r="E1272" s="36" t="s">
        <v>62</v>
      </c>
      <c r="F1272" s="31" t="s">
        <v>811</v>
      </c>
      <c r="G1272" s="36" t="s">
        <v>812</v>
      </c>
      <c r="H1272" s="31">
        <v>9</v>
      </c>
      <c r="I1272" s="36" t="str">
        <f>C1272&amp;"/"&amp;D1272&amp;"/"&amp;F1272&amp;"/"&amp;H1272</f>
        <v>ADDIOX/FOOTWEAR/AS154/9</v>
      </c>
      <c r="J1272" s="36">
        <v>64041910</v>
      </c>
      <c r="K1272" s="36" t="s">
        <v>22</v>
      </c>
      <c r="L1272" s="36" t="s">
        <v>820</v>
      </c>
      <c r="M1272" s="36" t="s">
        <v>47</v>
      </c>
      <c r="N1272" s="79">
        <v>0.18</v>
      </c>
      <c r="O1272" s="36">
        <v>3999</v>
      </c>
      <c r="P1272" s="36">
        <v>3999</v>
      </c>
      <c r="Q1272" s="94">
        <v>1199.7</v>
      </c>
      <c r="R1272" s="94">
        <v>1199.7</v>
      </c>
      <c r="S1272" s="36">
        <v>1</v>
      </c>
    </row>
    <row r="1273" spans="1:19" x14ac:dyDescent="0.25">
      <c r="A1273" s="31"/>
      <c r="B1273" s="31">
        <v>10001962</v>
      </c>
      <c r="C1273" s="36" t="s">
        <v>819</v>
      </c>
      <c r="D1273" s="36" t="s">
        <v>59</v>
      </c>
      <c r="E1273" s="36" t="s">
        <v>62</v>
      </c>
      <c r="F1273" s="31" t="s">
        <v>811</v>
      </c>
      <c r="G1273" s="36" t="s">
        <v>812</v>
      </c>
      <c r="H1273" s="31">
        <v>10</v>
      </c>
      <c r="I1273" s="36" t="str">
        <f>C1273&amp;"/"&amp;D1273&amp;"/"&amp;F1273&amp;"/"&amp;H1273</f>
        <v>ADDIOX/FOOTWEAR/AS154/10</v>
      </c>
      <c r="J1273" s="36">
        <v>64041910</v>
      </c>
      <c r="K1273" s="36" t="s">
        <v>22</v>
      </c>
      <c r="L1273" s="36" t="s">
        <v>820</v>
      </c>
      <c r="M1273" s="36" t="s">
        <v>47</v>
      </c>
      <c r="N1273" s="79">
        <v>0.18</v>
      </c>
      <c r="O1273" s="36">
        <v>3999</v>
      </c>
      <c r="P1273" s="36">
        <v>3999</v>
      </c>
      <c r="Q1273" s="94">
        <v>1199.7</v>
      </c>
      <c r="R1273" s="94">
        <v>1199.7</v>
      </c>
      <c r="S1273" s="36">
        <v>1</v>
      </c>
    </row>
    <row r="1274" spans="1:19" x14ac:dyDescent="0.25">
      <c r="A1274" s="31"/>
      <c r="B1274" s="31">
        <v>10001963</v>
      </c>
      <c r="C1274" s="36" t="s">
        <v>819</v>
      </c>
      <c r="D1274" s="36" t="s">
        <v>59</v>
      </c>
      <c r="E1274" s="36" t="s">
        <v>62</v>
      </c>
      <c r="F1274" s="31" t="s">
        <v>811</v>
      </c>
      <c r="G1274" s="36" t="s">
        <v>812</v>
      </c>
      <c r="H1274" s="31">
        <v>11</v>
      </c>
      <c r="I1274" s="36" t="str">
        <f>C1274&amp;"/"&amp;D1274&amp;"/"&amp;F1274&amp;"/"&amp;H1274</f>
        <v>ADDIOX/FOOTWEAR/AS154/11</v>
      </c>
      <c r="J1274" s="36">
        <v>64041910</v>
      </c>
      <c r="K1274" s="36" t="s">
        <v>22</v>
      </c>
      <c r="L1274" s="36" t="s">
        <v>820</v>
      </c>
      <c r="M1274" s="36" t="s">
        <v>47</v>
      </c>
      <c r="N1274" s="79">
        <v>0.18</v>
      </c>
      <c r="O1274" s="36">
        <v>3999</v>
      </c>
      <c r="P1274" s="36">
        <v>3999</v>
      </c>
      <c r="Q1274" s="94">
        <v>1199.7</v>
      </c>
      <c r="R1274" s="94">
        <v>1199.7</v>
      </c>
      <c r="S1274" s="36">
        <v>1</v>
      </c>
    </row>
    <row r="1275" spans="1:19" x14ac:dyDescent="0.25">
      <c r="A1275" s="31"/>
      <c r="B1275" s="31">
        <v>10001964</v>
      </c>
      <c r="C1275" s="36" t="s">
        <v>819</v>
      </c>
      <c r="D1275" s="36" t="s">
        <v>59</v>
      </c>
      <c r="E1275" s="36" t="s">
        <v>62</v>
      </c>
      <c r="F1275" s="31" t="s">
        <v>814</v>
      </c>
      <c r="G1275" s="36" t="s">
        <v>813</v>
      </c>
      <c r="H1275" s="31">
        <v>7</v>
      </c>
      <c r="I1275" s="36" t="str">
        <f>C1275&amp;"/"&amp;D1275&amp;"/"&amp;F1275&amp;"/"&amp;H1275</f>
        <v>ADDIOX/FOOTWEAR/AS156/7</v>
      </c>
      <c r="J1275" s="36">
        <v>64041910</v>
      </c>
      <c r="K1275" s="36" t="s">
        <v>22</v>
      </c>
      <c r="L1275" s="36" t="s">
        <v>820</v>
      </c>
      <c r="M1275" s="36" t="s">
        <v>47</v>
      </c>
      <c r="N1275" s="79">
        <v>0.18</v>
      </c>
      <c r="O1275" s="36">
        <v>3999</v>
      </c>
      <c r="P1275" s="36">
        <v>3999</v>
      </c>
      <c r="Q1275" s="94">
        <v>1199.7</v>
      </c>
      <c r="R1275" s="94">
        <v>1199.7</v>
      </c>
      <c r="S1275" s="36">
        <v>1</v>
      </c>
    </row>
    <row r="1276" spans="1:19" x14ac:dyDescent="0.25">
      <c r="A1276" s="31"/>
      <c r="B1276" s="31">
        <v>10001965</v>
      </c>
      <c r="C1276" s="36" t="s">
        <v>819</v>
      </c>
      <c r="D1276" s="36" t="s">
        <v>59</v>
      </c>
      <c r="E1276" s="36" t="s">
        <v>62</v>
      </c>
      <c r="F1276" s="31" t="s">
        <v>814</v>
      </c>
      <c r="G1276" s="36" t="s">
        <v>813</v>
      </c>
      <c r="H1276" s="31">
        <v>8</v>
      </c>
      <c r="I1276" s="36" t="str">
        <f>C1276&amp;"/"&amp;D1276&amp;"/"&amp;F1276&amp;"/"&amp;H1276</f>
        <v>ADDIOX/FOOTWEAR/AS156/8</v>
      </c>
      <c r="J1276" s="36">
        <v>64041910</v>
      </c>
      <c r="K1276" s="36" t="s">
        <v>22</v>
      </c>
      <c r="L1276" s="36" t="s">
        <v>820</v>
      </c>
      <c r="M1276" s="36" t="s">
        <v>47</v>
      </c>
      <c r="N1276" s="79">
        <v>0.18</v>
      </c>
      <c r="O1276" s="36">
        <v>3999</v>
      </c>
      <c r="P1276" s="36">
        <v>3999</v>
      </c>
      <c r="Q1276" s="94">
        <v>1199.7</v>
      </c>
      <c r="R1276" s="94">
        <v>1199.7</v>
      </c>
      <c r="S1276" s="36">
        <v>1</v>
      </c>
    </row>
    <row r="1277" spans="1:19" x14ac:dyDescent="0.25">
      <c r="A1277" s="31"/>
      <c r="B1277" s="31">
        <v>10001966</v>
      </c>
      <c r="C1277" s="36" t="s">
        <v>819</v>
      </c>
      <c r="D1277" s="36" t="s">
        <v>59</v>
      </c>
      <c r="E1277" s="36" t="s">
        <v>62</v>
      </c>
      <c r="F1277" s="31" t="s">
        <v>814</v>
      </c>
      <c r="G1277" s="36" t="s">
        <v>813</v>
      </c>
      <c r="H1277" s="31">
        <v>9</v>
      </c>
      <c r="I1277" s="36" t="str">
        <f>C1277&amp;"/"&amp;D1277&amp;"/"&amp;F1277&amp;"/"&amp;H1277</f>
        <v>ADDIOX/FOOTWEAR/AS156/9</v>
      </c>
      <c r="J1277" s="36">
        <v>64041910</v>
      </c>
      <c r="K1277" s="36" t="s">
        <v>22</v>
      </c>
      <c r="L1277" s="36" t="s">
        <v>820</v>
      </c>
      <c r="M1277" s="36" t="s">
        <v>47</v>
      </c>
      <c r="N1277" s="79">
        <v>0.18</v>
      </c>
      <c r="O1277" s="36">
        <v>3999</v>
      </c>
      <c r="P1277" s="36">
        <v>3999</v>
      </c>
      <c r="Q1277" s="94">
        <v>1199.7</v>
      </c>
      <c r="R1277" s="94">
        <v>1199.7</v>
      </c>
      <c r="S1277" s="36">
        <v>2</v>
      </c>
    </row>
    <row r="1278" spans="1:19" x14ac:dyDescent="0.25">
      <c r="A1278" s="31"/>
      <c r="B1278" s="31">
        <v>10001967</v>
      </c>
      <c r="C1278" s="36" t="s">
        <v>819</v>
      </c>
      <c r="D1278" s="36" t="s">
        <v>59</v>
      </c>
      <c r="E1278" s="36" t="s">
        <v>62</v>
      </c>
      <c r="F1278" s="31" t="s">
        <v>814</v>
      </c>
      <c r="G1278" s="36" t="s">
        <v>813</v>
      </c>
      <c r="H1278" s="31">
        <v>10</v>
      </c>
      <c r="I1278" s="36" t="str">
        <f>C1278&amp;"/"&amp;D1278&amp;"/"&amp;F1278&amp;"/"&amp;H1278</f>
        <v>ADDIOX/FOOTWEAR/AS156/10</v>
      </c>
      <c r="J1278" s="36">
        <v>64041910</v>
      </c>
      <c r="K1278" s="36" t="s">
        <v>22</v>
      </c>
      <c r="L1278" s="36" t="s">
        <v>820</v>
      </c>
      <c r="M1278" s="36" t="s">
        <v>47</v>
      </c>
      <c r="N1278" s="79">
        <v>0.18</v>
      </c>
      <c r="O1278" s="36">
        <v>3999</v>
      </c>
      <c r="P1278" s="36">
        <v>3999</v>
      </c>
      <c r="Q1278" s="94">
        <v>1199.7</v>
      </c>
      <c r="R1278" s="94">
        <v>1199.7</v>
      </c>
      <c r="S1278" s="36">
        <v>1</v>
      </c>
    </row>
    <row r="1279" spans="1:19" x14ac:dyDescent="0.25">
      <c r="A1279" s="31"/>
      <c r="B1279" s="31">
        <v>10001968</v>
      </c>
      <c r="C1279" s="36" t="s">
        <v>819</v>
      </c>
      <c r="D1279" s="36" t="s">
        <v>59</v>
      </c>
      <c r="E1279" s="36" t="s">
        <v>62</v>
      </c>
      <c r="F1279" s="31" t="s">
        <v>814</v>
      </c>
      <c r="G1279" s="36" t="s">
        <v>813</v>
      </c>
      <c r="H1279" s="31">
        <v>11</v>
      </c>
      <c r="I1279" s="36" t="str">
        <f>C1279&amp;"/"&amp;D1279&amp;"/"&amp;F1279&amp;"/"&amp;H1279</f>
        <v>ADDIOX/FOOTWEAR/AS156/11</v>
      </c>
      <c r="J1279" s="36">
        <v>64041910</v>
      </c>
      <c r="K1279" s="36" t="s">
        <v>22</v>
      </c>
      <c r="L1279" s="36" t="s">
        <v>820</v>
      </c>
      <c r="M1279" s="36" t="s">
        <v>47</v>
      </c>
      <c r="N1279" s="79">
        <v>0.18</v>
      </c>
      <c r="O1279" s="36">
        <v>3999</v>
      </c>
      <c r="P1279" s="36">
        <v>3999</v>
      </c>
      <c r="Q1279" s="94">
        <v>1199.7</v>
      </c>
      <c r="R1279" s="94">
        <v>1199.7</v>
      </c>
      <c r="S1279" s="36">
        <v>1</v>
      </c>
    </row>
    <row r="1280" spans="1:19" x14ac:dyDescent="0.25">
      <c r="A1280" s="31"/>
      <c r="B1280" s="31">
        <v>10001969</v>
      </c>
      <c r="C1280" s="36" t="s">
        <v>819</v>
      </c>
      <c r="D1280" s="36" t="s">
        <v>59</v>
      </c>
      <c r="E1280" s="36" t="s">
        <v>62</v>
      </c>
      <c r="F1280" s="31" t="s">
        <v>815</v>
      </c>
      <c r="G1280" s="36" t="s">
        <v>816</v>
      </c>
      <c r="H1280" s="31">
        <v>6</v>
      </c>
      <c r="I1280" s="36" t="str">
        <f>C1280&amp;"/"&amp;D1280&amp;"/"&amp;F1280&amp;"/"&amp;H1280</f>
        <v>ADDIOX/FOOTWEAR/AS120-5/6</v>
      </c>
      <c r="J1280" s="36">
        <v>64041910</v>
      </c>
      <c r="K1280" s="36" t="s">
        <v>22</v>
      </c>
      <c r="L1280" s="36" t="s">
        <v>820</v>
      </c>
      <c r="M1280" s="36" t="s">
        <v>47</v>
      </c>
      <c r="N1280" s="79">
        <v>0.18</v>
      </c>
      <c r="O1280" s="36">
        <v>3999</v>
      </c>
      <c r="P1280" s="36">
        <v>3999</v>
      </c>
      <c r="Q1280" s="94">
        <v>1199.7</v>
      </c>
      <c r="R1280" s="94">
        <v>1199.7</v>
      </c>
      <c r="S1280" s="36">
        <v>1</v>
      </c>
    </row>
    <row r="1281" spans="1:19" x14ac:dyDescent="0.25">
      <c r="A1281" s="31"/>
      <c r="B1281" s="31">
        <v>10001970</v>
      </c>
      <c r="C1281" s="36" t="s">
        <v>819</v>
      </c>
      <c r="D1281" s="36" t="s">
        <v>59</v>
      </c>
      <c r="E1281" s="36" t="s">
        <v>62</v>
      </c>
      <c r="F1281" s="31" t="s">
        <v>815</v>
      </c>
      <c r="G1281" s="36" t="s">
        <v>816</v>
      </c>
      <c r="H1281" s="31">
        <v>7</v>
      </c>
      <c r="I1281" s="36" t="str">
        <f>C1281&amp;"/"&amp;D1281&amp;"/"&amp;F1281&amp;"/"&amp;H1281</f>
        <v>ADDIOX/FOOTWEAR/AS120-5/7</v>
      </c>
      <c r="J1281" s="36">
        <v>64041910</v>
      </c>
      <c r="K1281" s="36" t="s">
        <v>22</v>
      </c>
      <c r="L1281" s="36" t="s">
        <v>820</v>
      </c>
      <c r="M1281" s="36" t="s">
        <v>47</v>
      </c>
      <c r="N1281" s="79">
        <v>0.18</v>
      </c>
      <c r="O1281" s="36">
        <v>3999</v>
      </c>
      <c r="P1281" s="36">
        <v>3999</v>
      </c>
      <c r="Q1281" s="94">
        <v>1199.7</v>
      </c>
      <c r="R1281" s="94">
        <v>1199.7</v>
      </c>
      <c r="S1281" s="36">
        <v>1</v>
      </c>
    </row>
    <row r="1282" spans="1:19" x14ac:dyDescent="0.25">
      <c r="A1282" s="31"/>
      <c r="B1282" s="31">
        <v>10001971</v>
      </c>
      <c r="C1282" s="36" t="s">
        <v>819</v>
      </c>
      <c r="D1282" s="36" t="s">
        <v>59</v>
      </c>
      <c r="E1282" s="36" t="s">
        <v>62</v>
      </c>
      <c r="F1282" s="31" t="s">
        <v>815</v>
      </c>
      <c r="G1282" s="36" t="s">
        <v>816</v>
      </c>
      <c r="H1282" s="31">
        <v>8</v>
      </c>
      <c r="I1282" s="36" t="str">
        <f>C1282&amp;"/"&amp;D1282&amp;"/"&amp;F1282&amp;"/"&amp;H1282</f>
        <v>ADDIOX/FOOTWEAR/AS120-5/8</v>
      </c>
      <c r="J1282" s="36">
        <v>64041910</v>
      </c>
      <c r="K1282" s="36" t="s">
        <v>22</v>
      </c>
      <c r="L1282" s="36" t="s">
        <v>820</v>
      </c>
      <c r="M1282" s="36" t="s">
        <v>47</v>
      </c>
      <c r="N1282" s="79">
        <v>0.18</v>
      </c>
      <c r="O1282" s="36">
        <v>3999</v>
      </c>
      <c r="P1282" s="36">
        <v>3999</v>
      </c>
      <c r="Q1282" s="94">
        <v>1199.7</v>
      </c>
      <c r="R1282" s="94">
        <v>1199.7</v>
      </c>
      <c r="S1282" s="36">
        <v>1</v>
      </c>
    </row>
    <row r="1283" spans="1:19" x14ac:dyDescent="0.25">
      <c r="A1283" s="31"/>
      <c r="B1283" s="31">
        <v>10001972</v>
      </c>
      <c r="C1283" s="36" t="s">
        <v>819</v>
      </c>
      <c r="D1283" s="36" t="s">
        <v>59</v>
      </c>
      <c r="E1283" s="36" t="s">
        <v>62</v>
      </c>
      <c r="F1283" s="31" t="s">
        <v>815</v>
      </c>
      <c r="G1283" s="36" t="s">
        <v>816</v>
      </c>
      <c r="H1283" s="31">
        <v>10</v>
      </c>
      <c r="I1283" s="36" t="str">
        <f>C1283&amp;"/"&amp;D1283&amp;"/"&amp;F1283&amp;"/"&amp;H1283</f>
        <v>ADDIOX/FOOTWEAR/AS120-5/10</v>
      </c>
      <c r="J1283" s="36">
        <v>64041910</v>
      </c>
      <c r="K1283" s="36" t="s">
        <v>22</v>
      </c>
      <c r="L1283" s="36" t="s">
        <v>820</v>
      </c>
      <c r="M1283" s="36" t="s">
        <v>47</v>
      </c>
      <c r="N1283" s="79">
        <v>0.18</v>
      </c>
      <c r="O1283" s="36">
        <v>3999</v>
      </c>
      <c r="P1283" s="36">
        <v>3999</v>
      </c>
      <c r="Q1283" s="94">
        <v>1199.7</v>
      </c>
      <c r="R1283" s="94">
        <v>1199.7</v>
      </c>
      <c r="S1283" s="36">
        <v>1</v>
      </c>
    </row>
    <row r="1284" spans="1:19" x14ac:dyDescent="0.25">
      <c r="A1284" s="31"/>
      <c r="B1284" s="31">
        <v>10001973</v>
      </c>
      <c r="C1284" s="36" t="s">
        <v>819</v>
      </c>
      <c r="D1284" s="36" t="s">
        <v>59</v>
      </c>
      <c r="E1284" s="36" t="s">
        <v>62</v>
      </c>
      <c r="F1284" s="31" t="s">
        <v>817</v>
      </c>
      <c r="G1284" s="36" t="s">
        <v>818</v>
      </c>
      <c r="H1284" s="31">
        <v>6</v>
      </c>
      <c r="I1284" s="36" t="str">
        <f>C1284&amp;"/"&amp;D1284&amp;"/"&amp;F1284&amp;"/"&amp;H1284</f>
        <v>ADDIOX/FOOTWEAR/AS101/6</v>
      </c>
      <c r="J1284" s="36">
        <v>64041910</v>
      </c>
      <c r="K1284" s="36" t="s">
        <v>22</v>
      </c>
      <c r="L1284" s="36" t="s">
        <v>820</v>
      </c>
      <c r="M1284" s="36" t="s">
        <v>47</v>
      </c>
      <c r="N1284" s="79">
        <v>0.18</v>
      </c>
      <c r="O1284" s="36">
        <v>3999</v>
      </c>
      <c r="P1284" s="36">
        <v>3999</v>
      </c>
      <c r="Q1284" s="94">
        <v>1199.7</v>
      </c>
      <c r="R1284" s="94">
        <v>1199.7</v>
      </c>
      <c r="S1284" s="36">
        <v>1</v>
      </c>
    </row>
    <row r="1285" spans="1:19" x14ac:dyDescent="0.25">
      <c r="A1285" s="31"/>
      <c r="B1285" s="31">
        <v>10001974</v>
      </c>
      <c r="C1285" s="36" t="s">
        <v>819</v>
      </c>
      <c r="D1285" s="36" t="s">
        <v>59</v>
      </c>
      <c r="E1285" s="36" t="s">
        <v>62</v>
      </c>
      <c r="F1285" s="31" t="s">
        <v>817</v>
      </c>
      <c r="G1285" s="36" t="s">
        <v>818</v>
      </c>
      <c r="H1285" s="31">
        <v>7</v>
      </c>
      <c r="I1285" s="36" t="str">
        <f>C1285&amp;"/"&amp;D1285&amp;"/"&amp;F1285&amp;"/"&amp;H1285</f>
        <v>ADDIOX/FOOTWEAR/AS101/7</v>
      </c>
      <c r="J1285" s="36">
        <v>64041910</v>
      </c>
      <c r="K1285" s="36" t="s">
        <v>22</v>
      </c>
      <c r="L1285" s="36" t="s">
        <v>820</v>
      </c>
      <c r="M1285" s="36" t="s">
        <v>47</v>
      </c>
      <c r="N1285" s="79">
        <v>0.18</v>
      </c>
      <c r="O1285" s="36">
        <v>3999</v>
      </c>
      <c r="P1285" s="36">
        <v>3999</v>
      </c>
      <c r="Q1285" s="94">
        <v>1199.7</v>
      </c>
      <c r="R1285" s="94">
        <v>1199.7</v>
      </c>
      <c r="S1285" s="36">
        <v>1</v>
      </c>
    </row>
    <row r="1286" spans="1:19" x14ac:dyDescent="0.25">
      <c r="A1286" s="31"/>
      <c r="B1286" s="31">
        <v>10001975</v>
      </c>
      <c r="C1286" s="36" t="s">
        <v>819</v>
      </c>
      <c r="D1286" s="36" t="s">
        <v>59</v>
      </c>
      <c r="E1286" s="36" t="s">
        <v>62</v>
      </c>
      <c r="F1286" s="31" t="s">
        <v>817</v>
      </c>
      <c r="G1286" s="36" t="s">
        <v>818</v>
      </c>
      <c r="H1286" s="31">
        <v>8</v>
      </c>
      <c r="I1286" s="36" t="str">
        <f>C1286&amp;"/"&amp;D1286&amp;"/"&amp;F1286&amp;"/"&amp;H1286</f>
        <v>ADDIOX/FOOTWEAR/AS101/8</v>
      </c>
      <c r="J1286" s="36">
        <v>64041910</v>
      </c>
      <c r="K1286" s="36" t="s">
        <v>22</v>
      </c>
      <c r="L1286" s="36" t="s">
        <v>820</v>
      </c>
      <c r="M1286" s="36" t="s">
        <v>47</v>
      </c>
      <c r="N1286" s="79">
        <v>0.18</v>
      </c>
      <c r="O1286" s="36">
        <v>3999</v>
      </c>
      <c r="P1286" s="36">
        <v>3999</v>
      </c>
      <c r="Q1286" s="94">
        <v>1199.7</v>
      </c>
      <c r="R1286" s="94">
        <v>1199.7</v>
      </c>
      <c r="S1286" s="36">
        <v>1</v>
      </c>
    </row>
    <row r="1287" spans="1:19" x14ac:dyDescent="0.25">
      <c r="A1287" s="31"/>
      <c r="B1287" s="31">
        <v>10001976</v>
      </c>
      <c r="C1287" s="36" t="s">
        <v>819</v>
      </c>
      <c r="D1287" s="36" t="s">
        <v>59</v>
      </c>
      <c r="E1287" s="36" t="s">
        <v>62</v>
      </c>
      <c r="F1287" s="31" t="s">
        <v>817</v>
      </c>
      <c r="G1287" s="36" t="s">
        <v>818</v>
      </c>
      <c r="H1287" s="31">
        <v>9</v>
      </c>
      <c r="I1287" s="36" t="str">
        <f>C1287&amp;"/"&amp;D1287&amp;"/"&amp;F1287&amp;"/"&amp;H1287</f>
        <v>ADDIOX/FOOTWEAR/AS101/9</v>
      </c>
      <c r="J1287" s="36">
        <v>64041910</v>
      </c>
      <c r="K1287" s="36" t="s">
        <v>22</v>
      </c>
      <c r="L1287" s="36" t="s">
        <v>820</v>
      </c>
      <c r="M1287" s="36" t="s">
        <v>47</v>
      </c>
      <c r="N1287" s="79">
        <v>0.18</v>
      </c>
      <c r="O1287" s="36">
        <v>3999</v>
      </c>
      <c r="P1287" s="36">
        <v>3999</v>
      </c>
      <c r="Q1287" s="94">
        <v>1199.7</v>
      </c>
      <c r="R1287" s="94">
        <v>1199.7</v>
      </c>
      <c r="S1287" s="36">
        <v>1</v>
      </c>
    </row>
    <row r="1288" spans="1:19" x14ac:dyDescent="0.25">
      <c r="A1288" s="31"/>
      <c r="B1288" s="31">
        <v>10001977</v>
      </c>
      <c r="C1288" s="36" t="s">
        <v>819</v>
      </c>
      <c r="D1288" s="36" t="s">
        <v>59</v>
      </c>
      <c r="E1288" s="36" t="s">
        <v>62</v>
      </c>
      <c r="F1288" s="31" t="s">
        <v>817</v>
      </c>
      <c r="G1288" s="36" t="s">
        <v>818</v>
      </c>
      <c r="H1288" s="31">
        <v>10</v>
      </c>
      <c r="I1288" s="36" t="str">
        <f>C1288&amp;"/"&amp;D1288&amp;"/"&amp;F1288&amp;"/"&amp;H1288</f>
        <v>ADDIOX/FOOTWEAR/AS101/10</v>
      </c>
      <c r="J1288" s="36">
        <v>64041910</v>
      </c>
      <c r="K1288" s="36" t="s">
        <v>22</v>
      </c>
      <c r="L1288" s="36" t="s">
        <v>820</v>
      </c>
      <c r="M1288" s="36" t="s">
        <v>47</v>
      </c>
      <c r="N1288" s="79">
        <v>0.18</v>
      </c>
      <c r="O1288" s="36">
        <v>3999</v>
      </c>
      <c r="P1288" s="36">
        <v>3999</v>
      </c>
      <c r="Q1288" s="94">
        <v>1199.7</v>
      </c>
      <c r="R1288" s="94">
        <v>1199.7</v>
      </c>
      <c r="S1288" s="36">
        <v>1</v>
      </c>
    </row>
    <row r="1289" spans="1:19" x14ac:dyDescent="0.25">
      <c r="A1289" s="31"/>
      <c r="B1289" s="31">
        <v>10001978</v>
      </c>
      <c r="C1289" s="36" t="s">
        <v>819</v>
      </c>
      <c r="D1289" s="36" t="s">
        <v>59</v>
      </c>
      <c r="E1289" s="36" t="s">
        <v>62</v>
      </c>
      <c r="F1289" s="31" t="s">
        <v>817</v>
      </c>
      <c r="G1289" s="36" t="s">
        <v>818</v>
      </c>
      <c r="H1289" s="31">
        <v>11</v>
      </c>
      <c r="I1289" s="36" t="str">
        <f>C1289&amp;"/"&amp;D1289&amp;"/"&amp;F1289&amp;"/"&amp;H1289</f>
        <v>ADDIOX/FOOTWEAR/AS101/11</v>
      </c>
      <c r="J1289" s="36">
        <v>64041910</v>
      </c>
      <c r="K1289" s="36" t="s">
        <v>22</v>
      </c>
      <c r="L1289" s="36" t="s">
        <v>820</v>
      </c>
      <c r="M1289" s="36" t="s">
        <v>47</v>
      </c>
      <c r="N1289" s="79">
        <v>0.18</v>
      </c>
      <c r="O1289" s="36">
        <v>3999</v>
      </c>
      <c r="P1289" s="36">
        <v>3999</v>
      </c>
      <c r="Q1289" s="94">
        <v>1199.7</v>
      </c>
      <c r="R1289" s="94">
        <v>1199.7</v>
      </c>
      <c r="S1289" s="36">
        <v>1</v>
      </c>
    </row>
    <row r="1291" spans="1:19" x14ac:dyDescent="0.25">
      <c r="A1291" s="25" t="s">
        <v>10</v>
      </c>
      <c r="B1291" s="58">
        <v>4066755234493</v>
      </c>
      <c r="C1291" s="24" t="s">
        <v>390</v>
      </c>
      <c r="D1291" s="24" t="s">
        <v>59</v>
      </c>
      <c r="E1291" s="24" t="s">
        <v>62</v>
      </c>
      <c r="F1291" s="25">
        <v>100033965</v>
      </c>
      <c r="G1291" s="24" t="s">
        <v>861</v>
      </c>
      <c r="H1291" s="24">
        <v>10</v>
      </c>
      <c r="I1291" s="24" t="str">
        <f>C1291&amp;"/"&amp;D1291&amp;"/"&amp;F1291&amp;"/"&amp;H1291</f>
        <v>REEBOK/FOOTWEAR/100033965/10</v>
      </c>
      <c r="J1291" s="24">
        <v>64041990</v>
      </c>
      <c r="K1291" s="24" t="s">
        <v>875</v>
      </c>
      <c r="L1291" s="24" t="s">
        <v>876</v>
      </c>
      <c r="M1291" s="24" t="s">
        <v>877</v>
      </c>
      <c r="N1291" s="75">
        <v>0.18</v>
      </c>
      <c r="O1291" s="24">
        <v>7999</v>
      </c>
      <c r="P1291" s="24">
        <v>7999</v>
      </c>
      <c r="Q1291" s="59">
        <v>2399.7000000000003</v>
      </c>
      <c r="R1291" s="59">
        <v>2399.7000000000003</v>
      </c>
      <c r="S1291" s="24">
        <v>7</v>
      </c>
    </row>
    <row r="1292" spans="1:19" x14ac:dyDescent="0.25">
      <c r="A1292" s="25" t="s">
        <v>876</v>
      </c>
      <c r="B1292" s="58">
        <v>4066749263201</v>
      </c>
      <c r="C1292" s="24" t="s">
        <v>390</v>
      </c>
      <c r="D1292" s="24" t="s">
        <v>59</v>
      </c>
      <c r="E1292" s="24" t="s">
        <v>62</v>
      </c>
      <c r="F1292" s="25" t="s">
        <v>823</v>
      </c>
      <c r="G1292" s="24" t="s">
        <v>862</v>
      </c>
      <c r="H1292" s="24">
        <v>9</v>
      </c>
      <c r="I1292" s="24" t="str">
        <f>C1292&amp;"/"&amp;D1292&amp;"/"&amp;F1292&amp;"/"&amp;H1292</f>
        <v>REEBOK/FOOTWEAR/HR1888/9</v>
      </c>
      <c r="J1292" s="24">
        <v>64041190</v>
      </c>
      <c r="K1292" s="24" t="s">
        <v>875</v>
      </c>
      <c r="L1292" s="24" t="s">
        <v>876</v>
      </c>
      <c r="M1292" s="24" t="s">
        <v>878</v>
      </c>
      <c r="N1292" s="75">
        <v>0.18</v>
      </c>
      <c r="O1292" s="24">
        <v>7999</v>
      </c>
      <c r="P1292" s="24">
        <v>7999</v>
      </c>
      <c r="Q1292" s="59">
        <v>2399.7000000000003</v>
      </c>
      <c r="R1292" s="59">
        <v>2399.7000000000003</v>
      </c>
      <c r="S1292" s="24">
        <v>6</v>
      </c>
    </row>
    <row r="1293" spans="1:19" x14ac:dyDescent="0.25">
      <c r="A1293" s="25"/>
      <c r="B1293" s="58">
        <v>4066755238163</v>
      </c>
      <c r="C1293" s="24" t="s">
        <v>390</v>
      </c>
      <c r="D1293" s="24" t="s">
        <v>59</v>
      </c>
      <c r="E1293" s="24" t="s">
        <v>62</v>
      </c>
      <c r="F1293" s="25">
        <v>100033965</v>
      </c>
      <c r="G1293" s="24" t="s">
        <v>861</v>
      </c>
      <c r="H1293" s="24">
        <v>9</v>
      </c>
      <c r="I1293" s="24" t="str">
        <f>C1293&amp;"/"&amp;D1293&amp;"/"&amp;F1293&amp;"/"&amp;H1293</f>
        <v>REEBOK/FOOTWEAR/100033965/9</v>
      </c>
      <c r="J1293" s="24">
        <v>64041990</v>
      </c>
      <c r="K1293" s="24" t="s">
        <v>875</v>
      </c>
      <c r="L1293" s="24" t="s">
        <v>876</v>
      </c>
      <c r="M1293" s="24" t="s">
        <v>877</v>
      </c>
      <c r="N1293" s="75">
        <v>0.18</v>
      </c>
      <c r="O1293" s="24">
        <v>7999</v>
      </c>
      <c r="P1293" s="24">
        <v>7999</v>
      </c>
      <c r="Q1293" s="59">
        <v>2399.7000000000003</v>
      </c>
      <c r="R1293" s="59">
        <v>2399.7000000000003</v>
      </c>
      <c r="S1293" s="24">
        <v>6</v>
      </c>
    </row>
    <row r="1294" spans="1:19" x14ac:dyDescent="0.25">
      <c r="A1294" s="28" t="s">
        <v>881</v>
      </c>
      <c r="B1294" s="58">
        <v>4066755242054</v>
      </c>
      <c r="C1294" s="24" t="s">
        <v>390</v>
      </c>
      <c r="D1294" s="24" t="s">
        <v>59</v>
      </c>
      <c r="E1294" s="24" t="s">
        <v>62</v>
      </c>
      <c r="F1294" s="25">
        <v>100033963</v>
      </c>
      <c r="G1294" s="24" t="s">
        <v>861</v>
      </c>
      <c r="H1294" s="24">
        <v>9</v>
      </c>
      <c r="I1294" s="24" t="str">
        <f>C1294&amp;"/"&amp;D1294&amp;"/"&amp;F1294&amp;"/"&amp;H1294</f>
        <v>REEBOK/FOOTWEAR/100033963/9</v>
      </c>
      <c r="J1294" s="24">
        <v>64041990</v>
      </c>
      <c r="K1294" s="24" t="s">
        <v>875</v>
      </c>
      <c r="L1294" s="24" t="s">
        <v>876</v>
      </c>
      <c r="M1294" s="24" t="s">
        <v>877</v>
      </c>
      <c r="N1294" s="75">
        <v>0.18</v>
      </c>
      <c r="O1294" s="24">
        <v>7999</v>
      </c>
      <c r="P1294" s="24">
        <v>7999</v>
      </c>
      <c r="Q1294" s="59">
        <v>2399.7000000000003</v>
      </c>
      <c r="R1294" s="59">
        <v>2399.7000000000003</v>
      </c>
      <c r="S1294" s="24">
        <v>6</v>
      </c>
    </row>
    <row r="1295" spans="1:19" x14ac:dyDescent="0.25">
      <c r="A1295" s="25"/>
      <c r="B1295" s="58">
        <v>4065427179834</v>
      </c>
      <c r="C1295" s="24" t="s">
        <v>390</v>
      </c>
      <c r="D1295" s="24" t="s">
        <v>59</v>
      </c>
      <c r="E1295" s="24" t="s">
        <v>62</v>
      </c>
      <c r="F1295" s="25" t="s">
        <v>824</v>
      </c>
      <c r="G1295" s="24" t="s">
        <v>863</v>
      </c>
      <c r="H1295" s="24">
        <v>9</v>
      </c>
      <c r="I1295" s="24" t="str">
        <f>C1295&amp;"/"&amp;D1295&amp;"/"&amp;F1295&amp;"/"&amp;H1295</f>
        <v>REEBOK/FOOTWEAR/GV8811/9</v>
      </c>
      <c r="J1295" s="24">
        <v>64041990</v>
      </c>
      <c r="K1295" s="24" t="s">
        <v>875</v>
      </c>
      <c r="L1295" s="24" t="s">
        <v>876</v>
      </c>
      <c r="M1295" s="24" t="s">
        <v>879</v>
      </c>
      <c r="N1295" s="75">
        <v>0.18</v>
      </c>
      <c r="O1295" s="24">
        <v>7999</v>
      </c>
      <c r="P1295" s="24">
        <v>7999</v>
      </c>
      <c r="Q1295" s="59">
        <v>2399.6999999999998</v>
      </c>
      <c r="R1295" s="59">
        <v>2399.6999999999998</v>
      </c>
      <c r="S1295" s="24">
        <v>5</v>
      </c>
    </row>
    <row r="1296" spans="1:19" x14ac:dyDescent="0.25">
      <c r="A1296" s="25"/>
      <c r="B1296" s="58">
        <v>4066749749149</v>
      </c>
      <c r="C1296" s="24" t="s">
        <v>390</v>
      </c>
      <c r="D1296" s="24" t="s">
        <v>59</v>
      </c>
      <c r="E1296" s="24" t="s">
        <v>62</v>
      </c>
      <c r="F1296" s="25" t="s">
        <v>825</v>
      </c>
      <c r="G1296" s="24" t="s">
        <v>864</v>
      </c>
      <c r="H1296" s="24">
        <v>9</v>
      </c>
      <c r="I1296" s="24" t="str">
        <f>C1296&amp;"/"&amp;D1296&amp;"/"&amp;F1296&amp;"/"&amp;H1296</f>
        <v>REEBOK/FOOTWEAR/HR1895/9</v>
      </c>
      <c r="J1296" s="24">
        <v>64041190</v>
      </c>
      <c r="K1296" s="24" t="s">
        <v>45</v>
      </c>
      <c r="L1296" s="24" t="s">
        <v>876</v>
      </c>
      <c r="M1296" s="24" t="s">
        <v>878</v>
      </c>
      <c r="N1296" s="75">
        <v>0.18</v>
      </c>
      <c r="O1296" s="24">
        <v>6599</v>
      </c>
      <c r="P1296" s="24">
        <v>6599</v>
      </c>
      <c r="Q1296" s="59">
        <v>1979.7</v>
      </c>
      <c r="R1296" s="59">
        <v>1979.7</v>
      </c>
      <c r="S1296" s="24">
        <v>5</v>
      </c>
    </row>
    <row r="1297" spans="1:19" x14ac:dyDescent="0.25">
      <c r="A1297" s="25" t="s">
        <v>882</v>
      </c>
      <c r="B1297" s="58">
        <v>4066756199463</v>
      </c>
      <c r="C1297" s="24" t="s">
        <v>390</v>
      </c>
      <c r="D1297" s="24" t="s">
        <v>59</v>
      </c>
      <c r="E1297" s="24" t="s">
        <v>62</v>
      </c>
      <c r="F1297" s="25">
        <v>100034007</v>
      </c>
      <c r="G1297" s="24" t="s">
        <v>861</v>
      </c>
      <c r="H1297" s="24">
        <v>9</v>
      </c>
      <c r="I1297" s="24" t="str">
        <f>C1297&amp;"/"&amp;D1297&amp;"/"&amp;F1297&amp;"/"&amp;H1297</f>
        <v>REEBOK/FOOTWEAR/100034007/9</v>
      </c>
      <c r="J1297" s="24">
        <v>64041990</v>
      </c>
      <c r="K1297" s="24" t="s">
        <v>875</v>
      </c>
      <c r="L1297" s="24" t="s">
        <v>876</v>
      </c>
      <c r="M1297" s="24" t="s">
        <v>877</v>
      </c>
      <c r="N1297" s="75">
        <v>0.18</v>
      </c>
      <c r="O1297" s="24">
        <v>5599</v>
      </c>
      <c r="P1297" s="24">
        <v>5599</v>
      </c>
      <c r="Q1297" s="59">
        <v>1679.7</v>
      </c>
      <c r="R1297" s="59">
        <v>1679.7</v>
      </c>
      <c r="S1297" s="24">
        <v>5</v>
      </c>
    </row>
    <row r="1298" spans="1:19" x14ac:dyDescent="0.25">
      <c r="A1298" s="25"/>
      <c r="B1298" s="58">
        <v>4065427183770</v>
      </c>
      <c r="C1298" s="24" t="s">
        <v>390</v>
      </c>
      <c r="D1298" s="24" t="s">
        <v>59</v>
      </c>
      <c r="E1298" s="24" t="s">
        <v>62</v>
      </c>
      <c r="F1298" s="25" t="s">
        <v>826</v>
      </c>
      <c r="G1298" s="24" t="s">
        <v>863</v>
      </c>
      <c r="H1298" s="24">
        <v>10</v>
      </c>
      <c r="I1298" s="24" t="str">
        <f>C1298&amp;"/"&amp;D1298&amp;"/"&amp;F1298&amp;"/"&amp;H1298</f>
        <v>REEBOK/FOOTWEAR/GV8601/10</v>
      </c>
      <c r="J1298" s="24">
        <v>64041990</v>
      </c>
      <c r="K1298" s="24" t="s">
        <v>875</v>
      </c>
      <c r="L1298" s="24" t="s">
        <v>876</v>
      </c>
      <c r="M1298" s="24" t="s">
        <v>879</v>
      </c>
      <c r="N1298" s="75">
        <v>0.18</v>
      </c>
      <c r="O1298" s="24">
        <v>7999</v>
      </c>
      <c r="P1298" s="24">
        <v>7999</v>
      </c>
      <c r="Q1298" s="59">
        <v>2399.6999999999998</v>
      </c>
      <c r="R1298" s="59">
        <v>2399.6999999999998</v>
      </c>
      <c r="S1298" s="24">
        <v>4</v>
      </c>
    </row>
    <row r="1299" spans="1:19" x14ac:dyDescent="0.25">
      <c r="A1299" s="25" t="s">
        <v>259</v>
      </c>
      <c r="B1299" s="58">
        <v>4066746803196</v>
      </c>
      <c r="C1299" s="24" t="s">
        <v>390</v>
      </c>
      <c r="D1299" s="24" t="s">
        <v>59</v>
      </c>
      <c r="E1299" s="24" t="s">
        <v>62</v>
      </c>
      <c r="F1299" s="25" t="s">
        <v>827</v>
      </c>
      <c r="G1299" s="24" t="s">
        <v>863</v>
      </c>
      <c r="H1299" s="24">
        <v>9</v>
      </c>
      <c r="I1299" s="24" t="str">
        <f>C1299&amp;"/"&amp;D1299&amp;"/"&amp;F1299&amp;"/"&amp;H1299</f>
        <v>REEBOK/FOOTWEAR/HR0155/9</v>
      </c>
      <c r="J1299" s="24">
        <v>64041190</v>
      </c>
      <c r="K1299" s="24" t="s">
        <v>875</v>
      </c>
      <c r="L1299" s="24" t="s">
        <v>876</v>
      </c>
      <c r="M1299" s="24" t="s">
        <v>879</v>
      </c>
      <c r="N1299" s="75">
        <v>0.18</v>
      </c>
      <c r="O1299" s="24">
        <v>5999</v>
      </c>
      <c r="P1299" s="24">
        <v>5999</v>
      </c>
      <c r="Q1299" s="59">
        <v>1799.7</v>
      </c>
      <c r="R1299" s="59">
        <v>1799.7</v>
      </c>
      <c r="S1299" s="24">
        <v>4</v>
      </c>
    </row>
    <row r="1300" spans="1:19" x14ac:dyDescent="0.25">
      <c r="A1300" s="25"/>
      <c r="B1300" s="58">
        <v>4066746806883</v>
      </c>
      <c r="C1300" s="24" t="s">
        <v>390</v>
      </c>
      <c r="D1300" s="24" t="s">
        <v>59</v>
      </c>
      <c r="E1300" s="24" t="s">
        <v>62</v>
      </c>
      <c r="F1300" s="25" t="s">
        <v>827</v>
      </c>
      <c r="G1300" s="24" t="s">
        <v>863</v>
      </c>
      <c r="H1300" s="24">
        <v>10</v>
      </c>
      <c r="I1300" s="24" t="str">
        <f>C1300&amp;"/"&amp;D1300&amp;"/"&amp;F1300&amp;"/"&amp;H1300</f>
        <v>REEBOK/FOOTWEAR/HR0155/10</v>
      </c>
      <c r="J1300" s="24">
        <v>64041190</v>
      </c>
      <c r="K1300" s="24" t="s">
        <v>875</v>
      </c>
      <c r="L1300" s="24" t="s">
        <v>876</v>
      </c>
      <c r="M1300" s="24" t="s">
        <v>879</v>
      </c>
      <c r="N1300" s="75">
        <v>0.18</v>
      </c>
      <c r="O1300" s="24">
        <v>5999</v>
      </c>
      <c r="P1300" s="24">
        <v>5999</v>
      </c>
      <c r="Q1300" s="59">
        <v>1799.7</v>
      </c>
      <c r="R1300" s="59">
        <v>1799.7</v>
      </c>
      <c r="S1300" s="24">
        <v>4</v>
      </c>
    </row>
    <row r="1301" spans="1:19" x14ac:dyDescent="0.25">
      <c r="A1301" s="25"/>
      <c r="B1301" s="58">
        <v>4066747750611</v>
      </c>
      <c r="C1301" s="24" t="s">
        <v>390</v>
      </c>
      <c r="D1301" s="24" t="s">
        <v>267</v>
      </c>
      <c r="E1301" s="24" t="s">
        <v>821</v>
      </c>
      <c r="F1301" s="25" t="s">
        <v>828</v>
      </c>
      <c r="G1301" s="24" t="s">
        <v>861</v>
      </c>
      <c r="H1301" s="24" t="s">
        <v>328</v>
      </c>
      <c r="I1301" s="24" t="str">
        <f>C1301&amp;"/"&amp;D1301&amp;"/"&amp;F1301&amp;"/"&amp;H1301</f>
        <v>REEBOK/APPAREL/HT9134/L</v>
      </c>
      <c r="J1301" s="24">
        <v>61052010</v>
      </c>
      <c r="K1301" s="24" t="s">
        <v>875</v>
      </c>
      <c r="L1301" s="24" t="s">
        <v>876</v>
      </c>
      <c r="M1301" s="24" t="s">
        <v>879</v>
      </c>
      <c r="N1301" s="75">
        <v>0.05</v>
      </c>
      <c r="O1301" s="24">
        <v>1299</v>
      </c>
      <c r="P1301" s="24">
        <v>1299</v>
      </c>
      <c r="Q1301" s="59">
        <v>389.7</v>
      </c>
      <c r="R1301" s="59">
        <v>389.7</v>
      </c>
      <c r="S1301" s="24">
        <v>4</v>
      </c>
    </row>
    <row r="1302" spans="1:19" x14ac:dyDescent="0.25">
      <c r="A1302" s="25"/>
      <c r="B1302" s="58">
        <v>4066747750642</v>
      </c>
      <c r="C1302" s="24" t="s">
        <v>390</v>
      </c>
      <c r="D1302" s="24" t="s">
        <v>267</v>
      </c>
      <c r="E1302" s="24" t="s">
        <v>821</v>
      </c>
      <c r="F1302" s="25" t="s">
        <v>828</v>
      </c>
      <c r="G1302" s="24" t="s">
        <v>861</v>
      </c>
      <c r="H1302" s="24" t="s">
        <v>330</v>
      </c>
      <c r="I1302" s="24" t="str">
        <f>C1302&amp;"/"&amp;D1302&amp;"/"&amp;F1302&amp;"/"&amp;H1302</f>
        <v>REEBOK/APPAREL/HT9134/XL</v>
      </c>
      <c r="J1302" s="24">
        <v>61052010</v>
      </c>
      <c r="K1302" s="24" t="s">
        <v>875</v>
      </c>
      <c r="L1302" s="24" t="s">
        <v>876</v>
      </c>
      <c r="M1302" s="24" t="s">
        <v>879</v>
      </c>
      <c r="N1302" s="75">
        <v>0.05</v>
      </c>
      <c r="O1302" s="24">
        <v>1299</v>
      </c>
      <c r="P1302" s="24">
        <v>1299</v>
      </c>
      <c r="Q1302" s="59">
        <v>389.7</v>
      </c>
      <c r="R1302" s="59">
        <v>389.7</v>
      </c>
      <c r="S1302" s="24">
        <v>3</v>
      </c>
    </row>
    <row r="1303" spans="1:19" x14ac:dyDescent="0.25">
      <c r="A1303" s="25"/>
      <c r="B1303" s="58">
        <v>4066747750642</v>
      </c>
      <c r="C1303" s="24" t="s">
        <v>390</v>
      </c>
      <c r="D1303" s="24" t="s">
        <v>267</v>
      </c>
      <c r="E1303" s="24" t="s">
        <v>821</v>
      </c>
      <c r="F1303" s="25" t="s">
        <v>828</v>
      </c>
      <c r="G1303" s="24" t="s">
        <v>861</v>
      </c>
      <c r="H1303" s="24" t="s">
        <v>330</v>
      </c>
      <c r="I1303" s="24" t="str">
        <f>C1303&amp;"/"&amp;D1303&amp;"/"&amp;F1303&amp;"/"&amp;H1303</f>
        <v>REEBOK/APPAREL/HT9134/XL</v>
      </c>
      <c r="J1303" s="24">
        <v>61052010</v>
      </c>
      <c r="K1303" s="24" t="s">
        <v>875</v>
      </c>
      <c r="L1303" s="24" t="s">
        <v>876</v>
      </c>
      <c r="M1303" s="24" t="s">
        <v>879</v>
      </c>
      <c r="N1303" s="75">
        <v>0.05</v>
      </c>
      <c r="O1303" s="24">
        <v>1299</v>
      </c>
      <c r="P1303" s="24">
        <v>1299</v>
      </c>
      <c r="Q1303" s="59">
        <v>389.7</v>
      </c>
      <c r="R1303" s="59">
        <v>389.7</v>
      </c>
      <c r="S1303" s="24">
        <v>1</v>
      </c>
    </row>
    <row r="1304" spans="1:19" x14ac:dyDescent="0.25">
      <c r="A1304" s="25"/>
      <c r="B1304" s="58">
        <v>4066747777397</v>
      </c>
      <c r="C1304" s="24" t="s">
        <v>390</v>
      </c>
      <c r="D1304" s="24" t="s">
        <v>267</v>
      </c>
      <c r="E1304" s="24" t="s">
        <v>821</v>
      </c>
      <c r="F1304" s="25" t="s">
        <v>829</v>
      </c>
      <c r="G1304" s="24" t="s">
        <v>863</v>
      </c>
      <c r="H1304" s="24" t="s">
        <v>330</v>
      </c>
      <c r="I1304" s="24" t="str">
        <f>C1304&amp;"/"&amp;D1304&amp;"/"&amp;F1304&amp;"/"&amp;H1304</f>
        <v>REEBOK/APPAREL/HT9278/XL</v>
      </c>
      <c r="J1304" s="24">
        <v>61099010</v>
      </c>
      <c r="K1304" s="24" t="s">
        <v>875</v>
      </c>
      <c r="L1304" s="24" t="s">
        <v>876</v>
      </c>
      <c r="M1304" s="24" t="s">
        <v>879</v>
      </c>
      <c r="N1304" s="75">
        <v>0.05</v>
      </c>
      <c r="O1304" s="24">
        <v>1299</v>
      </c>
      <c r="P1304" s="24">
        <v>1299</v>
      </c>
      <c r="Q1304" s="59">
        <v>389.7</v>
      </c>
      <c r="R1304" s="59">
        <v>389.7</v>
      </c>
      <c r="S1304" s="24">
        <v>1</v>
      </c>
    </row>
    <row r="1305" spans="1:19" x14ac:dyDescent="0.25">
      <c r="A1305" s="25"/>
      <c r="B1305" s="58">
        <v>4066747777397</v>
      </c>
      <c r="C1305" s="24" t="s">
        <v>390</v>
      </c>
      <c r="D1305" s="24" t="s">
        <v>267</v>
      </c>
      <c r="E1305" s="24" t="s">
        <v>821</v>
      </c>
      <c r="F1305" s="25" t="s">
        <v>829</v>
      </c>
      <c r="G1305" s="24" t="s">
        <v>863</v>
      </c>
      <c r="H1305" s="24" t="s">
        <v>330</v>
      </c>
      <c r="I1305" s="24" t="str">
        <f>C1305&amp;"/"&amp;D1305&amp;"/"&amp;F1305&amp;"/"&amp;H1305</f>
        <v>REEBOK/APPAREL/HT9278/XL</v>
      </c>
      <c r="J1305" s="24">
        <v>61099010</v>
      </c>
      <c r="K1305" s="24" t="s">
        <v>875</v>
      </c>
      <c r="L1305" s="24" t="s">
        <v>876</v>
      </c>
      <c r="M1305" s="24" t="s">
        <v>879</v>
      </c>
      <c r="N1305" s="75">
        <v>0.05</v>
      </c>
      <c r="O1305" s="24">
        <v>1299</v>
      </c>
      <c r="P1305" s="24">
        <v>1299</v>
      </c>
      <c r="Q1305" s="59">
        <v>389.7</v>
      </c>
      <c r="R1305" s="59">
        <v>389.7</v>
      </c>
      <c r="S1305" s="24">
        <v>3</v>
      </c>
    </row>
    <row r="1306" spans="1:19" x14ac:dyDescent="0.25">
      <c r="A1306" s="25"/>
      <c r="B1306" s="58">
        <v>4066748943289</v>
      </c>
      <c r="C1306" s="24" t="s">
        <v>390</v>
      </c>
      <c r="D1306" s="24" t="s">
        <v>59</v>
      </c>
      <c r="E1306" s="24" t="s">
        <v>62</v>
      </c>
      <c r="F1306" s="25" t="s">
        <v>830</v>
      </c>
      <c r="G1306" s="24" t="s">
        <v>863</v>
      </c>
      <c r="H1306" s="24">
        <v>10</v>
      </c>
      <c r="I1306" s="24" t="str">
        <f>C1306&amp;"/"&amp;D1306&amp;"/"&amp;F1306&amp;"/"&amp;H1306</f>
        <v>REEBOK/FOOTWEAR/HR0414/10</v>
      </c>
      <c r="J1306" s="24">
        <v>64041190</v>
      </c>
      <c r="K1306" s="24" t="s">
        <v>875</v>
      </c>
      <c r="L1306" s="24" t="s">
        <v>876</v>
      </c>
      <c r="M1306" s="24" t="s">
        <v>879</v>
      </c>
      <c r="N1306" s="75">
        <v>0.18</v>
      </c>
      <c r="O1306" s="24">
        <v>8599</v>
      </c>
      <c r="P1306" s="24">
        <v>8599</v>
      </c>
      <c r="Q1306" s="59">
        <v>2579.6999999999998</v>
      </c>
      <c r="R1306" s="59">
        <v>2579.6999999999998</v>
      </c>
      <c r="S1306" s="24">
        <v>4</v>
      </c>
    </row>
    <row r="1307" spans="1:19" x14ac:dyDescent="0.25">
      <c r="A1307" s="25"/>
      <c r="B1307" s="58">
        <v>4066749263119</v>
      </c>
      <c r="C1307" s="24" t="s">
        <v>390</v>
      </c>
      <c r="D1307" s="24" t="s">
        <v>59</v>
      </c>
      <c r="E1307" s="24" t="s">
        <v>62</v>
      </c>
      <c r="F1307" s="25" t="s">
        <v>823</v>
      </c>
      <c r="G1307" s="24" t="s">
        <v>863</v>
      </c>
      <c r="H1307" s="24">
        <v>8</v>
      </c>
      <c r="I1307" s="24" t="str">
        <f>C1307&amp;"/"&amp;D1307&amp;"/"&amp;F1307&amp;"/"&amp;H1307</f>
        <v>REEBOK/FOOTWEAR/HR1888/8</v>
      </c>
      <c r="J1307" s="24">
        <v>64041190</v>
      </c>
      <c r="K1307" s="24" t="s">
        <v>875</v>
      </c>
      <c r="L1307" s="24" t="s">
        <v>876</v>
      </c>
      <c r="M1307" s="24" t="s">
        <v>879</v>
      </c>
      <c r="N1307" s="75">
        <v>0.18</v>
      </c>
      <c r="O1307" s="24">
        <v>7999</v>
      </c>
      <c r="P1307" s="24">
        <v>7999</v>
      </c>
      <c r="Q1307" s="59">
        <v>2399.6999999999998</v>
      </c>
      <c r="R1307" s="59">
        <v>2399.6999999999998</v>
      </c>
      <c r="S1307" s="24">
        <v>4</v>
      </c>
    </row>
    <row r="1308" spans="1:19" x14ac:dyDescent="0.25">
      <c r="A1308" s="25"/>
      <c r="B1308" s="58">
        <v>4066754659921</v>
      </c>
      <c r="C1308" s="24" t="s">
        <v>390</v>
      </c>
      <c r="D1308" s="24" t="s">
        <v>267</v>
      </c>
      <c r="E1308" s="24" t="s">
        <v>821</v>
      </c>
      <c r="F1308" s="25" t="s">
        <v>831</v>
      </c>
      <c r="G1308" s="24" t="s">
        <v>863</v>
      </c>
      <c r="H1308" s="24" t="s">
        <v>330</v>
      </c>
      <c r="I1308" s="24" t="str">
        <f>C1308&amp;"/"&amp;D1308&amp;"/"&amp;F1308&amp;"/"&amp;H1308</f>
        <v>REEBOK/APPAREL/IA8441/XL</v>
      </c>
      <c r="J1308" s="24">
        <v>61099010</v>
      </c>
      <c r="K1308" s="24" t="s">
        <v>875</v>
      </c>
      <c r="L1308" s="24" t="s">
        <v>876</v>
      </c>
      <c r="M1308" s="24" t="s">
        <v>879</v>
      </c>
      <c r="N1308" s="75">
        <v>0.05</v>
      </c>
      <c r="O1308" s="24">
        <v>1799</v>
      </c>
      <c r="P1308" s="24">
        <v>1799</v>
      </c>
      <c r="Q1308" s="59">
        <v>539.70000000000005</v>
      </c>
      <c r="R1308" s="59">
        <v>539.70000000000005</v>
      </c>
      <c r="S1308" s="24">
        <v>4</v>
      </c>
    </row>
    <row r="1309" spans="1:19" x14ac:dyDescent="0.25">
      <c r="A1309" s="25"/>
      <c r="B1309" s="58">
        <v>4066755238316</v>
      </c>
      <c r="C1309" s="24" t="s">
        <v>390</v>
      </c>
      <c r="D1309" s="24" t="s">
        <v>59</v>
      </c>
      <c r="E1309" s="24" t="s">
        <v>62</v>
      </c>
      <c r="F1309" s="25">
        <v>100025755</v>
      </c>
      <c r="G1309" s="24" t="s">
        <v>861</v>
      </c>
      <c r="H1309" s="24">
        <v>10</v>
      </c>
      <c r="I1309" s="24" t="str">
        <f>C1309&amp;"/"&amp;D1309&amp;"/"&amp;F1309&amp;"/"&amp;H1309</f>
        <v>REEBOK/FOOTWEAR/100025755/10</v>
      </c>
      <c r="J1309" s="24">
        <v>64041990</v>
      </c>
      <c r="K1309" s="24" t="s">
        <v>875</v>
      </c>
      <c r="L1309" s="24" t="s">
        <v>876</v>
      </c>
      <c r="M1309" s="24" t="s">
        <v>877</v>
      </c>
      <c r="N1309" s="75">
        <v>0.18</v>
      </c>
      <c r="O1309" s="24">
        <v>7999</v>
      </c>
      <c r="P1309" s="24">
        <v>7999</v>
      </c>
      <c r="Q1309" s="59">
        <v>2399.6999999999998</v>
      </c>
      <c r="R1309" s="59">
        <v>2399.6999999999998</v>
      </c>
      <c r="S1309" s="24">
        <v>4</v>
      </c>
    </row>
    <row r="1310" spans="1:19" x14ac:dyDescent="0.25">
      <c r="A1310" s="25"/>
      <c r="B1310" s="58">
        <v>4066755238385</v>
      </c>
      <c r="C1310" s="24" t="s">
        <v>390</v>
      </c>
      <c r="D1310" s="24" t="s">
        <v>59</v>
      </c>
      <c r="E1310" s="24" t="s">
        <v>62</v>
      </c>
      <c r="F1310" s="25">
        <v>100033963</v>
      </c>
      <c r="G1310" s="24" t="s">
        <v>861</v>
      </c>
      <c r="H1310" s="24">
        <v>10</v>
      </c>
      <c r="I1310" s="24" t="str">
        <f>C1310&amp;"/"&amp;D1310&amp;"/"&amp;F1310&amp;"/"&amp;H1310</f>
        <v>REEBOK/FOOTWEAR/100033963/10</v>
      </c>
      <c r="J1310" s="24">
        <v>64041990</v>
      </c>
      <c r="K1310" s="24" t="s">
        <v>875</v>
      </c>
      <c r="L1310" s="24" t="s">
        <v>876</v>
      </c>
      <c r="M1310" s="24" t="s">
        <v>877</v>
      </c>
      <c r="N1310" s="75">
        <v>0.18</v>
      </c>
      <c r="O1310" s="24">
        <v>7999</v>
      </c>
      <c r="P1310" s="24">
        <v>7999</v>
      </c>
      <c r="Q1310" s="59">
        <v>2399.6999999999998</v>
      </c>
      <c r="R1310" s="59">
        <v>2399.6999999999998</v>
      </c>
      <c r="S1310" s="24">
        <v>4</v>
      </c>
    </row>
    <row r="1311" spans="1:19" x14ac:dyDescent="0.25">
      <c r="A1311" s="25"/>
      <c r="B1311" s="58">
        <v>8907165169592</v>
      </c>
      <c r="C1311" s="24" t="s">
        <v>390</v>
      </c>
      <c r="D1311" s="24" t="s">
        <v>59</v>
      </c>
      <c r="E1311" s="24" t="s">
        <v>62</v>
      </c>
      <c r="F1311" s="25" t="s">
        <v>832</v>
      </c>
      <c r="G1311" s="24" t="s">
        <v>861</v>
      </c>
      <c r="H1311" s="24">
        <v>9</v>
      </c>
      <c r="I1311" s="24" t="str">
        <f>C1311&amp;"/"&amp;D1311&amp;"/"&amp;F1311&amp;"/"&amp;H1311</f>
        <v>REEBOK/FOOTWEAR/IQ7030/9</v>
      </c>
      <c r="J1311" s="24">
        <v>64041990</v>
      </c>
      <c r="K1311" s="24" t="s">
        <v>875</v>
      </c>
      <c r="L1311" s="24" t="s">
        <v>876</v>
      </c>
      <c r="M1311" s="24" t="s">
        <v>877</v>
      </c>
      <c r="N1311" s="75">
        <v>0.18</v>
      </c>
      <c r="O1311" s="24">
        <v>4299</v>
      </c>
      <c r="P1311" s="24">
        <v>4299</v>
      </c>
      <c r="Q1311" s="59">
        <v>1289.7</v>
      </c>
      <c r="R1311" s="59">
        <v>1289.7</v>
      </c>
      <c r="S1311" s="24">
        <v>4</v>
      </c>
    </row>
    <row r="1312" spans="1:19" x14ac:dyDescent="0.25">
      <c r="A1312" s="25"/>
      <c r="B1312" s="58">
        <v>8907165229968</v>
      </c>
      <c r="C1312" s="24" t="s">
        <v>390</v>
      </c>
      <c r="D1312" s="24" t="s">
        <v>59</v>
      </c>
      <c r="E1312" s="24" t="s">
        <v>62</v>
      </c>
      <c r="F1312" s="25" t="s">
        <v>833</v>
      </c>
      <c r="G1312" s="24" t="s">
        <v>861</v>
      </c>
      <c r="H1312" s="24">
        <v>9</v>
      </c>
      <c r="I1312" s="24" t="str">
        <f>C1312&amp;"/"&amp;D1312&amp;"/"&amp;F1312&amp;"/"&amp;H1312</f>
        <v>REEBOK/FOOTWEAR/FW23FD218/9</v>
      </c>
      <c r="J1312" s="24">
        <v>64041990</v>
      </c>
      <c r="K1312" s="24" t="s">
        <v>875</v>
      </c>
      <c r="L1312" s="24" t="s">
        <v>876</v>
      </c>
      <c r="M1312" s="24" t="s">
        <v>879</v>
      </c>
      <c r="N1312" s="75">
        <v>0.18</v>
      </c>
      <c r="O1312" s="24">
        <v>4299</v>
      </c>
      <c r="P1312" s="24">
        <v>4299</v>
      </c>
      <c r="Q1312" s="59">
        <v>1289.7</v>
      </c>
      <c r="R1312" s="59">
        <v>1289.7</v>
      </c>
      <c r="S1312" s="24">
        <v>3</v>
      </c>
    </row>
    <row r="1313" spans="1:19" x14ac:dyDescent="0.25">
      <c r="A1313" s="25"/>
      <c r="B1313" s="58">
        <v>8907165229968</v>
      </c>
      <c r="C1313" s="24" t="s">
        <v>390</v>
      </c>
      <c r="D1313" s="24" t="s">
        <v>59</v>
      </c>
      <c r="E1313" s="24" t="s">
        <v>62</v>
      </c>
      <c r="F1313" s="25" t="s">
        <v>833</v>
      </c>
      <c r="G1313" s="24" t="s">
        <v>861</v>
      </c>
      <c r="H1313" s="24">
        <v>9</v>
      </c>
      <c r="I1313" s="24" t="str">
        <f>C1313&amp;"/"&amp;D1313&amp;"/"&amp;F1313&amp;"/"&amp;H1313</f>
        <v>REEBOK/FOOTWEAR/FW23FD218/9</v>
      </c>
      <c r="J1313" s="24">
        <v>64041990</v>
      </c>
      <c r="K1313" s="24" t="s">
        <v>875</v>
      </c>
      <c r="L1313" s="24" t="s">
        <v>876</v>
      </c>
      <c r="M1313" s="24" t="s">
        <v>879</v>
      </c>
      <c r="N1313" s="75">
        <v>0.18</v>
      </c>
      <c r="O1313" s="24">
        <v>4299</v>
      </c>
      <c r="P1313" s="24">
        <v>4299</v>
      </c>
      <c r="Q1313" s="59">
        <v>1289.7</v>
      </c>
      <c r="R1313" s="59">
        <v>1289.7</v>
      </c>
      <c r="S1313" s="24">
        <v>1</v>
      </c>
    </row>
    <row r="1314" spans="1:19" x14ac:dyDescent="0.25">
      <c r="A1314" s="25"/>
      <c r="B1314" s="58">
        <v>8907165229975</v>
      </c>
      <c r="C1314" s="24" t="s">
        <v>390</v>
      </c>
      <c r="D1314" s="24" t="s">
        <v>59</v>
      </c>
      <c r="E1314" s="24" t="s">
        <v>62</v>
      </c>
      <c r="F1314" s="25" t="s">
        <v>833</v>
      </c>
      <c r="G1314" s="24" t="s">
        <v>861</v>
      </c>
      <c r="H1314" s="24">
        <v>10</v>
      </c>
      <c r="I1314" s="24" t="str">
        <f>C1314&amp;"/"&amp;D1314&amp;"/"&amp;F1314&amp;"/"&amp;H1314</f>
        <v>REEBOK/FOOTWEAR/FW23FD218/10</v>
      </c>
      <c r="J1314" s="24">
        <v>64041990</v>
      </c>
      <c r="K1314" s="24" t="s">
        <v>875</v>
      </c>
      <c r="L1314" s="24" t="s">
        <v>876</v>
      </c>
      <c r="M1314" s="24" t="s">
        <v>879</v>
      </c>
      <c r="N1314" s="75">
        <v>0.18</v>
      </c>
      <c r="O1314" s="24">
        <v>4299</v>
      </c>
      <c r="P1314" s="24">
        <v>4299</v>
      </c>
      <c r="Q1314" s="59">
        <v>1289.7</v>
      </c>
      <c r="R1314" s="59">
        <v>1289.7</v>
      </c>
      <c r="S1314" s="24">
        <v>3</v>
      </c>
    </row>
    <row r="1315" spans="1:19" x14ac:dyDescent="0.25">
      <c r="A1315" s="25"/>
      <c r="B1315" s="58">
        <v>8907165229975</v>
      </c>
      <c r="C1315" s="24" t="s">
        <v>390</v>
      </c>
      <c r="D1315" s="24" t="s">
        <v>59</v>
      </c>
      <c r="E1315" s="24" t="s">
        <v>62</v>
      </c>
      <c r="F1315" s="25" t="s">
        <v>833</v>
      </c>
      <c r="G1315" s="24" t="s">
        <v>861</v>
      </c>
      <c r="H1315" s="24">
        <v>10</v>
      </c>
      <c r="I1315" s="24" t="str">
        <f>C1315&amp;"/"&amp;D1315&amp;"/"&amp;F1315&amp;"/"&amp;H1315</f>
        <v>REEBOK/FOOTWEAR/FW23FD218/10</v>
      </c>
      <c r="J1315" s="24">
        <v>64041990</v>
      </c>
      <c r="K1315" s="24" t="s">
        <v>875</v>
      </c>
      <c r="L1315" s="24" t="s">
        <v>876</v>
      </c>
      <c r="M1315" s="24" t="s">
        <v>879</v>
      </c>
      <c r="N1315" s="75">
        <v>0.18</v>
      </c>
      <c r="O1315" s="24">
        <v>4299</v>
      </c>
      <c r="P1315" s="24">
        <v>4299</v>
      </c>
      <c r="Q1315" s="59">
        <v>1289.7</v>
      </c>
      <c r="R1315" s="59">
        <v>1289.7</v>
      </c>
      <c r="S1315" s="24">
        <v>1</v>
      </c>
    </row>
    <row r="1316" spans="1:19" x14ac:dyDescent="0.25">
      <c r="A1316" s="25"/>
      <c r="B1316" s="58">
        <v>4064048583297</v>
      </c>
      <c r="C1316" s="24" t="s">
        <v>390</v>
      </c>
      <c r="D1316" s="24" t="s">
        <v>59</v>
      </c>
      <c r="E1316" s="24" t="s">
        <v>62</v>
      </c>
      <c r="F1316" s="25" t="s">
        <v>834</v>
      </c>
      <c r="G1316" s="24" t="s">
        <v>865</v>
      </c>
      <c r="H1316" s="24">
        <v>8</v>
      </c>
      <c r="I1316" s="24" t="str">
        <f>C1316&amp;"/"&amp;D1316&amp;"/"&amp;F1316&amp;"/"&amp;H1316</f>
        <v>REEBOK/FOOTWEAR/EX6055/8</v>
      </c>
      <c r="J1316" s="24">
        <v>64041990</v>
      </c>
      <c r="K1316" s="24" t="s">
        <v>875</v>
      </c>
      <c r="L1316" s="24" t="s">
        <v>876</v>
      </c>
      <c r="M1316" s="24" t="s">
        <v>880</v>
      </c>
      <c r="N1316" s="75">
        <v>0.12</v>
      </c>
      <c r="O1316" s="24">
        <v>1899</v>
      </c>
      <c r="P1316" s="24">
        <v>1899</v>
      </c>
      <c r="Q1316" s="59">
        <v>569.70000000000005</v>
      </c>
      <c r="R1316" s="59">
        <v>569.70000000000005</v>
      </c>
      <c r="S1316" s="24">
        <v>1</v>
      </c>
    </row>
    <row r="1317" spans="1:19" x14ac:dyDescent="0.25">
      <c r="A1317" s="25"/>
      <c r="B1317" s="58">
        <v>4065423439208</v>
      </c>
      <c r="C1317" s="24" t="s">
        <v>390</v>
      </c>
      <c r="D1317" s="24" t="s">
        <v>267</v>
      </c>
      <c r="E1317" s="24" t="s">
        <v>821</v>
      </c>
      <c r="F1317" s="25" t="s">
        <v>835</v>
      </c>
      <c r="G1317" s="24" t="s">
        <v>866</v>
      </c>
      <c r="H1317" s="24" t="s">
        <v>328</v>
      </c>
      <c r="I1317" s="24" t="str">
        <f>C1317&amp;"/"&amp;D1317&amp;"/"&amp;F1317&amp;"/"&amp;H1317</f>
        <v>REEBOK/APPAREL/HE8177/L</v>
      </c>
      <c r="J1317" s="24">
        <v>61099010</v>
      </c>
      <c r="K1317" s="24" t="s">
        <v>875</v>
      </c>
      <c r="L1317" s="24" t="s">
        <v>876</v>
      </c>
      <c r="M1317" s="24" t="s">
        <v>879</v>
      </c>
      <c r="N1317" s="75">
        <v>0.05</v>
      </c>
      <c r="O1317" s="24">
        <v>1799</v>
      </c>
      <c r="P1317" s="24">
        <v>1799</v>
      </c>
      <c r="Q1317" s="59">
        <v>539.69999999999993</v>
      </c>
      <c r="R1317" s="59">
        <v>539.69999999999993</v>
      </c>
      <c r="S1317" s="24">
        <v>3</v>
      </c>
    </row>
    <row r="1318" spans="1:19" x14ac:dyDescent="0.25">
      <c r="A1318" s="25"/>
      <c r="B1318" s="58">
        <v>4065423500595</v>
      </c>
      <c r="C1318" s="24" t="s">
        <v>390</v>
      </c>
      <c r="D1318" s="24" t="s">
        <v>267</v>
      </c>
      <c r="E1318" s="24" t="s">
        <v>821</v>
      </c>
      <c r="F1318" s="25" t="s">
        <v>836</v>
      </c>
      <c r="G1318" s="24" t="s">
        <v>863</v>
      </c>
      <c r="H1318" s="24" t="s">
        <v>326</v>
      </c>
      <c r="I1318" s="24" t="str">
        <f>C1318&amp;"/"&amp;D1318&amp;"/"&amp;F1318&amp;"/"&amp;H1318</f>
        <v>REEBOK/APPAREL/HE8176/M</v>
      </c>
      <c r="J1318" s="24">
        <v>61091000</v>
      </c>
      <c r="K1318" s="24" t="s">
        <v>875</v>
      </c>
      <c r="L1318" s="24" t="s">
        <v>876</v>
      </c>
      <c r="M1318" s="24" t="s">
        <v>879</v>
      </c>
      <c r="N1318" s="75">
        <v>0.05</v>
      </c>
      <c r="O1318" s="24">
        <v>1599</v>
      </c>
      <c r="P1318" s="24">
        <v>1599</v>
      </c>
      <c r="Q1318" s="59">
        <v>479.7</v>
      </c>
      <c r="R1318" s="59">
        <v>479.7</v>
      </c>
      <c r="S1318" s="24">
        <v>3</v>
      </c>
    </row>
    <row r="1319" spans="1:19" x14ac:dyDescent="0.25">
      <c r="A1319" s="25"/>
      <c r="B1319" s="58">
        <v>4065423500632</v>
      </c>
      <c r="C1319" s="24" t="s">
        <v>390</v>
      </c>
      <c r="D1319" s="24" t="s">
        <v>267</v>
      </c>
      <c r="E1319" s="24" t="s">
        <v>821</v>
      </c>
      <c r="F1319" s="25" t="s">
        <v>836</v>
      </c>
      <c r="G1319" s="24" t="s">
        <v>863</v>
      </c>
      <c r="H1319" s="24" t="s">
        <v>328</v>
      </c>
      <c r="I1319" s="24" t="str">
        <f>C1319&amp;"/"&amp;D1319&amp;"/"&amp;F1319&amp;"/"&amp;H1319</f>
        <v>REEBOK/APPAREL/HE8176/L</v>
      </c>
      <c r="J1319" s="24">
        <v>61091000</v>
      </c>
      <c r="K1319" s="24" t="s">
        <v>875</v>
      </c>
      <c r="L1319" s="24" t="s">
        <v>876</v>
      </c>
      <c r="M1319" s="24" t="s">
        <v>879</v>
      </c>
      <c r="N1319" s="75">
        <v>0.05</v>
      </c>
      <c r="O1319" s="24">
        <v>1599</v>
      </c>
      <c r="P1319" s="24">
        <v>1599</v>
      </c>
      <c r="Q1319" s="59">
        <v>479.7</v>
      </c>
      <c r="R1319" s="59">
        <v>479.7</v>
      </c>
      <c r="S1319" s="24">
        <v>3</v>
      </c>
    </row>
    <row r="1320" spans="1:19" x14ac:dyDescent="0.25">
      <c r="A1320" s="25"/>
      <c r="B1320" s="58">
        <v>4065424148611</v>
      </c>
      <c r="C1320" s="24" t="s">
        <v>390</v>
      </c>
      <c r="D1320" s="24" t="s">
        <v>267</v>
      </c>
      <c r="E1320" s="24" t="s">
        <v>821</v>
      </c>
      <c r="F1320" s="25" t="s">
        <v>837</v>
      </c>
      <c r="G1320" s="24" t="s">
        <v>863</v>
      </c>
      <c r="H1320" s="24" t="s">
        <v>328</v>
      </c>
      <c r="I1320" s="24" t="str">
        <f>C1320&amp;"/"&amp;D1320&amp;"/"&amp;F1320&amp;"/"&amp;H1320</f>
        <v>REEBOK/APPAREL/HD4000/L</v>
      </c>
      <c r="J1320" s="24">
        <v>61099010</v>
      </c>
      <c r="K1320" s="24" t="s">
        <v>875</v>
      </c>
      <c r="L1320" s="24" t="s">
        <v>876</v>
      </c>
      <c r="M1320" s="24" t="s">
        <v>879</v>
      </c>
      <c r="N1320" s="75">
        <v>0.05</v>
      </c>
      <c r="O1320" s="24">
        <v>1799</v>
      </c>
      <c r="P1320" s="24">
        <v>1799</v>
      </c>
      <c r="Q1320" s="59">
        <v>539.69999999999993</v>
      </c>
      <c r="R1320" s="59">
        <v>539.69999999999993</v>
      </c>
      <c r="S1320" s="24">
        <v>3</v>
      </c>
    </row>
    <row r="1321" spans="1:19" x14ac:dyDescent="0.25">
      <c r="A1321" s="25"/>
      <c r="B1321" s="58">
        <v>4065427179919</v>
      </c>
      <c r="C1321" s="24" t="s">
        <v>390</v>
      </c>
      <c r="D1321" s="24" t="s">
        <v>59</v>
      </c>
      <c r="E1321" s="24" t="s">
        <v>62</v>
      </c>
      <c r="F1321" s="25" t="s">
        <v>824</v>
      </c>
      <c r="G1321" s="24" t="s">
        <v>863</v>
      </c>
      <c r="H1321" s="24">
        <v>10</v>
      </c>
      <c r="I1321" s="24" t="str">
        <f>C1321&amp;"/"&amp;D1321&amp;"/"&amp;F1321&amp;"/"&amp;H1321</f>
        <v>REEBOK/FOOTWEAR/GV8811/10</v>
      </c>
      <c r="J1321" s="24">
        <v>64041990</v>
      </c>
      <c r="K1321" s="24" t="s">
        <v>875</v>
      </c>
      <c r="L1321" s="24" t="s">
        <v>876</v>
      </c>
      <c r="M1321" s="24" t="s">
        <v>879</v>
      </c>
      <c r="N1321" s="75">
        <v>0.18</v>
      </c>
      <c r="O1321" s="24">
        <v>7999</v>
      </c>
      <c r="P1321" s="24">
        <v>7999</v>
      </c>
      <c r="Q1321" s="59">
        <v>2399.7000000000003</v>
      </c>
      <c r="R1321" s="59">
        <v>2399.7000000000003</v>
      </c>
      <c r="S1321" s="24">
        <v>3</v>
      </c>
    </row>
    <row r="1322" spans="1:19" x14ac:dyDescent="0.25">
      <c r="A1322" s="25"/>
      <c r="B1322" s="58">
        <v>4065427183831</v>
      </c>
      <c r="C1322" s="24" t="s">
        <v>390</v>
      </c>
      <c r="D1322" s="24" t="s">
        <v>59</v>
      </c>
      <c r="E1322" s="24" t="s">
        <v>62</v>
      </c>
      <c r="F1322" s="25" t="s">
        <v>826</v>
      </c>
      <c r="G1322" s="24" t="s">
        <v>863</v>
      </c>
      <c r="H1322" s="24">
        <v>9</v>
      </c>
      <c r="I1322" s="24" t="str">
        <f>C1322&amp;"/"&amp;D1322&amp;"/"&amp;F1322&amp;"/"&amp;H1322</f>
        <v>REEBOK/FOOTWEAR/GV8601/9</v>
      </c>
      <c r="J1322" s="24">
        <v>64041990</v>
      </c>
      <c r="K1322" s="24" t="s">
        <v>875</v>
      </c>
      <c r="L1322" s="24" t="s">
        <v>876</v>
      </c>
      <c r="M1322" s="24" t="s">
        <v>879</v>
      </c>
      <c r="N1322" s="75">
        <v>0.18</v>
      </c>
      <c r="O1322" s="24">
        <v>7999</v>
      </c>
      <c r="P1322" s="24">
        <v>7999</v>
      </c>
      <c r="Q1322" s="59">
        <v>2399.7000000000003</v>
      </c>
      <c r="R1322" s="59">
        <v>2399.7000000000003</v>
      </c>
      <c r="S1322" s="24">
        <v>3</v>
      </c>
    </row>
    <row r="1323" spans="1:19" x14ac:dyDescent="0.25">
      <c r="A1323" s="25"/>
      <c r="B1323" s="58">
        <v>4066747750628</v>
      </c>
      <c r="C1323" s="24" t="s">
        <v>390</v>
      </c>
      <c r="D1323" s="24" t="s">
        <v>267</v>
      </c>
      <c r="E1323" s="24" t="s">
        <v>821</v>
      </c>
      <c r="F1323" s="25" t="s">
        <v>828</v>
      </c>
      <c r="G1323" s="24" t="s">
        <v>861</v>
      </c>
      <c r="H1323" s="24" t="s">
        <v>694</v>
      </c>
      <c r="I1323" s="24" t="str">
        <f>C1323&amp;"/"&amp;D1323&amp;"/"&amp;F1323&amp;"/"&amp;H1323</f>
        <v>REEBOK/APPAREL/HT9134/S</v>
      </c>
      <c r="J1323" s="24">
        <v>61052010</v>
      </c>
      <c r="K1323" s="24" t="s">
        <v>875</v>
      </c>
      <c r="L1323" s="24" t="s">
        <v>876</v>
      </c>
      <c r="M1323" s="24" t="s">
        <v>879</v>
      </c>
      <c r="N1323" s="75">
        <v>0.05</v>
      </c>
      <c r="O1323" s="24">
        <v>1299</v>
      </c>
      <c r="P1323" s="24">
        <v>1299</v>
      </c>
      <c r="Q1323" s="59">
        <v>389.7</v>
      </c>
      <c r="R1323" s="59">
        <v>389.7</v>
      </c>
      <c r="S1323" s="24">
        <v>3</v>
      </c>
    </row>
    <row r="1324" spans="1:19" x14ac:dyDescent="0.25">
      <c r="A1324" s="25"/>
      <c r="B1324" s="58">
        <v>4066747750635</v>
      </c>
      <c r="C1324" s="24" t="s">
        <v>390</v>
      </c>
      <c r="D1324" s="24" t="s">
        <v>267</v>
      </c>
      <c r="E1324" s="24" t="s">
        <v>821</v>
      </c>
      <c r="F1324" s="25" t="s">
        <v>828</v>
      </c>
      <c r="G1324" s="24" t="s">
        <v>861</v>
      </c>
      <c r="H1324" s="24" t="s">
        <v>874</v>
      </c>
      <c r="I1324" s="24" t="str">
        <f>C1324&amp;"/"&amp;D1324&amp;"/"&amp;F1324&amp;"/"&amp;H1324</f>
        <v>REEBOK/APPAREL/HT9134/2XL</v>
      </c>
      <c r="J1324" s="24">
        <v>61052010</v>
      </c>
      <c r="K1324" s="24" t="s">
        <v>875</v>
      </c>
      <c r="L1324" s="24" t="s">
        <v>876</v>
      </c>
      <c r="M1324" s="24" t="s">
        <v>879</v>
      </c>
      <c r="N1324" s="75">
        <v>0.05</v>
      </c>
      <c r="O1324" s="24">
        <v>1299</v>
      </c>
      <c r="P1324" s="24">
        <v>1299</v>
      </c>
      <c r="Q1324" s="59">
        <v>389.7</v>
      </c>
      <c r="R1324" s="59">
        <v>389.7</v>
      </c>
      <c r="S1324" s="24">
        <v>3</v>
      </c>
    </row>
    <row r="1325" spans="1:19" x14ac:dyDescent="0.25">
      <c r="A1325" s="25"/>
      <c r="B1325" s="58">
        <v>4066751184181</v>
      </c>
      <c r="C1325" s="24" t="s">
        <v>390</v>
      </c>
      <c r="D1325" s="24" t="s">
        <v>267</v>
      </c>
      <c r="E1325" s="24" t="s">
        <v>821</v>
      </c>
      <c r="F1325" s="25" t="s">
        <v>838</v>
      </c>
      <c r="G1325" s="24" t="s">
        <v>863</v>
      </c>
      <c r="H1325" s="24" t="s">
        <v>694</v>
      </c>
      <c r="I1325" s="24" t="str">
        <f>C1325&amp;"/"&amp;D1325&amp;"/"&amp;F1325&amp;"/"&amp;H1325</f>
        <v>REEBOK/APPAREL/HT3717/S</v>
      </c>
      <c r="J1325" s="24">
        <v>61099010</v>
      </c>
      <c r="K1325" s="24" t="s">
        <v>875</v>
      </c>
      <c r="L1325" s="24" t="s">
        <v>876</v>
      </c>
      <c r="M1325" s="24" t="s">
        <v>879</v>
      </c>
      <c r="N1325" s="75">
        <v>0.05</v>
      </c>
      <c r="O1325" s="24">
        <v>1799</v>
      </c>
      <c r="P1325" s="24">
        <v>1799</v>
      </c>
      <c r="Q1325" s="59">
        <v>539.69999999999993</v>
      </c>
      <c r="R1325" s="59">
        <v>539.69999999999993</v>
      </c>
      <c r="S1325" s="24">
        <v>3</v>
      </c>
    </row>
    <row r="1326" spans="1:19" x14ac:dyDescent="0.25">
      <c r="A1326" s="25"/>
      <c r="B1326" s="58">
        <v>4066754659938</v>
      </c>
      <c r="C1326" s="24" t="s">
        <v>390</v>
      </c>
      <c r="D1326" s="24" t="s">
        <v>267</v>
      </c>
      <c r="E1326" s="24" t="s">
        <v>821</v>
      </c>
      <c r="F1326" s="25" t="s">
        <v>831</v>
      </c>
      <c r="G1326" s="24" t="s">
        <v>863</v>
      </c>
      <c r="H1326" s="24" t="s">
        <v>328</v>
      </c>
      <c r="I1326" s="24" t="str">
        <f>C1326&amp;"/"&amp;D1326&amp;"/"&amp;F1326&amp;"/"&amp;H1326</f>
        <v>REEBOK/APPAREL/IA8441/L</v>
      </c>
      <c r="J1326" s="24">
        <v>61099010</v>
      </c>
      <c r="K1326" s="24" t="s">
        <v>875</v>
      </c>
      <c r="L1326" s="24" t="s">
        <v>876</v>
      </c>
      <c r="M1326" s="24" t="s">
        <v>879</v>
      </c>
      <c r="N1326" s="75">
        <v>0.05</v>
      </c>
      <c r="O1326" s="24">
        <v>1799</v>
      </c>
      <c r="P1326" s="24">
        <v>1799</v>
      </c>
      <c r="Q1326" s="59">
        <v>539.69999999999993</v>
      </c>
      <c r="R1326" s="59">
        <v>539.69999999999993</v>
      </c>
      <c r="S1326" s="24">
        <v>3</v>
      </c>
    </row>
    <row r="1327" spans="1:19" x14ac:dyDescent="0.25">
      <c r="A1327" s="25"/>
      <c r="B1327" s="58">
        <v>4066754659952</v>
      </c>
      <c r="C1327" s="24" t="s">
        <v>390</v>
      </c>
      <c r="D1327" s="24" t="s">
        <v>267</v>
      </c>
      <c r="E1327" s="24" t="s">
        <v>821</v>
      </c>
      <c r="F1327" s="25" t="s">
        <v>831</v>
      </c>
      <c r="G1327" s="24" t="s">
        <v>863</v>
      </c>
      <c r="H1327" s="24" t="s">
        <v>326</v>
      </c>
      <c r="I1327" s="24" t="str">
        <f>C1327&amp;"/"&amp;D1327&amp;"/"&amp;F1327&amp;"/"&amp;H1327</f>
        <v>REEBOK/APPAREL/IA8441/M</v>
      </c>
      <c r="J1327" s="24">
        <v>61099010</v>
      </c>
      <c r="K1327" s="24" t="s">
        <v>875</v>
      </c>
      <c r="L1327" s="24" t="s">
        <v>876</v>
      </c>
      <c r="M1327" s="24" t="s">
        <v>879</v>
      </c>
      <c r="N1327" s="75">
        <v>0.05</v>
      </c>
      <c r="O1327" s="24">
        <v>1799</v>
      </c>
      <c r="P1327" s="24">
        <v>1799</v>
      </c>
      <c r="Q1327" s="59">
        <v>539.69999999999993</v>
      </c>
      <c r="R1327" s="59">
        <v>539.69999999999993</v>
      </c>
      <c r="S1327" s="24">
        <v>3</v>
      </c>
    </row>
    <row r="1328" spans="1:19" x14ac:dyDescent="0.25">
      <c r="A1328" s="25"/>
      <c r="B1328" s="58">
        <v>4066754835745</v>
      </c>
      <c r="C1328" s="24" t="s">
        <v>390</v>
      </c>
      <c r="D1328" s="24" t="s">
        <v>267</v>
      </c>
      <c r="E1328" s="24" t="s">
        <v>821</v>
      </c>
      <c r="F1328" s="25" t="s">
        <v>839</v>
      </c>
      <c r="G1328" s="24" t="s">
        <v>867</v>
      </c>
      <c r="H1328" s="24" t="s">
        <v>330</v>
      </c>
      <c r="I1328" s="24" t="str">
        <f>C1328&amp;"/"&amp;D1328&amp;"/"&amp;F1328&amp;"/"&amp;H1328</f>
        <v>REEBOK/APPAREL/IA8440/XL</v>
      </c>
      <c r="J1328" s="24">
        <v>61099010</v>
      </c>
      <c r="K1328" s="24" t="s">
        <v>875</v>
      </c>
      <c r="L1328" s="24" t="s">
        <v>876</v>
      </c>
      <c r="M1328" s="24" t="s">
        <v>879</v>
      </c>
      <c r="N1328" s="75">
        <v>0.05</v>
      </c>
      <c r="O1328" s="24">
        <v>1799</v>
      </c>
      <c r="P1328" s="24">
        <v>1799</v>
      </c>
      <c r="Q1328" s="59">
        <v>539.69999999999993</v>
      </c>
      <c r="R1328" s="59">
        <v>539.69999999999993</v>
      </c>
      <c r="S1328" s="24">
        <v>3</v>
      </c>
    </row>
    <row r="1329" spans="1:19" x14ac:dyDescent="0.25">
      <c r="A1329" s="25"/>
      <c r="B1329" s="58">
        <v>4066754835752</v>
      </c>
      <c r="C1329" s="24" t="s">
        <v>390</v>
      </c>
      <c r="D1329" s="24" t="s">
        <v>267</v>
      </c>
      <c r="E1329" s="24" t="s">
        <v>821</v>
      </c>
      <c r="F1329" s="25" t="s">
        <v>839</v>
      </c>
      <c r="G1329" s="24" t="s">
        <v>867</v>
      </c>
      <c r="H1329" s="24" t="s">
        <v>328</v>
      </c>
      <c r="I1329" s="24" t="str">
        <f>C1329&amp;"/"&amp;D1329&amp;"/"&amp;F1329&amp;"/"&amp;H1329</f>
        <v>REEBOK/APPAREL/IA8440/L</v>
      </c>
      <c r="J1329" s="24">
        <v>61099010</v>
      </c>
      <c r="K1329" s="24" t="s">
        <v>875</v>
      </c>
      <c r="L1329" s="24" t="s">
        <v>876</v>
      </c>
      <c r="M1329" s="24" t="s">
        <v>879</v>
      </c>
      <c r="N1329" s="75">
        <v>0.05</v>
      </c>
      <c r="O1329" s="24">
        <v>1799</v>
      </c>
      <c r="P1329" s="24">
        <v>1799</v>
      </c>
      <c r="Q1329" s="59">
        <v>539.69999999999993</v>
      </c>
      <c r="R1329" s="59">
        <v>539.69999999999993</v>
      </c>
      <c r="S1329" s="24">
        <v>3</v>
      </c>
    </row>
    <row r="1330" spans="1:19" x14ac:dyDescent="0.25">
      <c r="A1330" s="25"/>
      <c r="B1330" s="58">
        <v>4066754858386</v>
      </c>
      <c r="C1330" s="24" t="s">
        <v>390</v>
      </c>
      <c r="D1330" s="24" t="s">
        <v>267</v>
      </c>
      <c r="E1330" s="24" t="s">
        <v>821</v>
      </c>
      <c r="F1330" s="25" t="s">
        <v>840</v>
      </c>
      <c r="G1330" s="24" t="s">
        <v>863</v>
      </c>
      <c r="H1330" s="24" t="s">
        <v>328</v>
      </c>
      <c r="I1330" s="24" t="str">
        <f>C1330&amp;"/"&amp;D1330&amp;"/"&amp;F1330&amp;"/"&amp;H1330</f>
        <v>REEBOK/APPAREL/IA8443/L</v>
      </c>
      <c r="J1330" s="24">
        <v>61099010</v>
      </c>
      <c r="K1330" s="24" t="s">
        <v>875</v>
      </c>
      <c r="L1330" s="24" t="s">
        <v>876</v>
      </c>
      <c r="M1330" s="24" t="s">
        <v>879</v>
      </c>
      <c r="N1330" s="75">
        <v>0.05</v>
      </c>
      <c r="O1330" s="24">
        <v>1799</v>
      </c>
      <c r="P1330" s="24">
        <v>1799</v>
      </c>
      <c r="Q1330" s="59">
        <v>539.69999999999993</v>
      </c>
      <c r="R1330" s="59">
        <v>539.69999999999993</v>
      </c>
      <c r="S1330" s="24">
        <v>3</v>
      </c>
    </row>
    <row r="1331" spans="1:19" x14ac:dyDescent="0.25">
      <c r="A1331" s="25"/>
      <c r="B1331" s="58">
        <v>4066754858447</v>
      </c>
      <c r="C1331" s="24" t="s">
        <v>390</v>
      </c>
      <c r="D1331" s="24" t="s">
        <v>267</v>
      </c>
      <c r="E1331" s="24" t="s">
        <v>821</v>
      </c>
      <c r="F1331" s="25" t="s">
        <v>841</v>
      </c>
      <c r="G1331" s="24" t="s">
        <v>863</v>
      </c>
      <c r="H1331" s="24" t="s">
        <v>330</v>
      </c>
      <c r="I1331" s="24" t="str">
        <f>C1331&amp;"/"&amp;D1331&amp;"/"&amp;F1331&amp;"/"&amp;H1331</f>
        <v>REEBOK/APPAREL/IA8442/XL</v>
      </c>
      <c r="J1331" s="24">
        <v>61099010</v>
      </c>
      <c r="K1331" s="24" t="s">
        <v>875</v>
      </c>
      <c r="L1331" s="24" t="s">
        <v>876</v>
      </c>
      <c r="M1331" s="24" t="s">
        <v>879</v>
      </c>
      <c r="N1331" s="75">
        <v>0.05</v>
      </c>
      <c r="O1331" s="24">
        <v>1799</v>
      </c>
      <c r="P1331" s="24">
        <v>1799</v>
      </c>
      <c r="Q1331" s="59">
        <v>539.69999999999993</v>
      </c>
      <c r="R1331" s="59">
        <v>539.69999999999993</v>
      </c>
      <c r="S1331" s="24">
        <v>3</v>
      </c>
    </row>
    <row r="1332" spans="1:19" x14ac:dyDescent="0.25">
      <c r="A1332" s="25"/>
      <c r="B1332" s="58">
        <v>4066754862109</v>
      </c>
      <c r="C1332" s="24" t="s">
        <v>390</v>
      </c>
      <c r="D1332" s="24" t="s">
        <v>267</v>
      </c>
      <c r="E1332" s="24" t="s">
        <v>821</v>
      </c>
      <c r="F1332" s="25" t="s">
        <v>842</v>
      </c>
      <c r="G1332" s="24" t="s">
        <v>863</v>
      </c>
      <c r="H1332" s="24" t="s">
        <v>330</v>
      </c>
      <c r="I1332" s="24" t="str">
        <f>C1332&amp;"/"&amp;D1332&amp;"/"&amp;F1332&amp;"/"&amp;H1332</f>
        <v>REEBOK/APPAREL/IA8446/XL</v>
      </c>
      <c r="J1332" s="24">
        <v>61099010</v>
      </c>
      <c r="K1332" s="24" t="s">
        <v>875</v>
      </c>
      <c r="L1332" s="24" t="s">
        <v>876</v>
      </c>
      <c r="M1332" s="24" t="s">
        <v>879</v>
      </c>
      <c r="N1332" s="75">
        <v>0.05</v>
      </c>
      <c r="O1332" s="24">
        <v>1799</v>
      </c>
      <c r="P1332" s="24">
        <v>1799</v>
      </c>
      <c r="Q1332" s="59">
        <v>539.69999999999993</v>
      </c>
      <c r="R1332" s="59">
        <v>539.69999999999993</v>
      </c>
      <c r="S1332" s="24">
        <v>3</v>
      </c>
    </row>
    <row r="1333" spans="1:19" x14ac:dyDescent="0.25">
      <c r="A1333" s="25"/>
      <c r="B1333" s="58">
        <v>4066755234400</v>
      </c>
      <c r="C1333" s="24" t="s">
        <v>390</v>
      </c>
      <c r="D1333" s="24" t="s">
        <v>59</v>
      </c>
      <c r="E1333" s="24" t="s">
        <v>62</v>
      </c>
      <c r="F1333" s="25">
        <v>100033964</v>
      </c>
      <c r="G1333" s="24" t="s">
        <v>861</v>
      </c>
      <c r="H1333" s="24">
        <v>10</v>
      </c>
      <c r="I1333" s="24" t="str">
        <f>C1333&amp;"/"&amp;D1333&amp;"/"&amp;F1333&amp;"/"&amp;H1333</f>
        <v>REEBOK/FOOTWEAR/100033964/10</v>
      </c>
      <c r="J1333" s="24">
        <v>64041990</v>
      </c>
      <c r="K1333" s="24" t="s">
        <v>875</v>
      </c>
      <c r="L1333" s="24" t="s">
        <v>876</v>
      </c>
      <c r="M1333" s="24" t="s">
        <v>877</v>
      </c>
      <c r="N1333" s="75">
        <v>0.18</v>
      </c>
      <c r="O1333" s="24">
        <v>7999</v>
      </c>
      <c r="P1333" s="24">
        <v>7999</v>
      </c>
      <c r="Q1333" s="59">
        <v>2399.6999999999998</v>
      </c>
      <c r="R1333" s="59">
        <v>2399.6999999999998</v>
      </c>
      <c r="S1333" s="24">
        <v>2</v>
      </c>
    </row>
    <row r="1334" spans="1:19" x14ac:dyDescent="0.25">
      <c r="A1334" s="25"/>
      <c r="B1334" s="58">
        <v>4066755234400</v>
      </c>
      <c r="C1334" s="24" t="s">
        <v>390</v>
      </c>
      <c r="D1334" s="24" t="s">
        <v>59</v>
      </c>
      <c r="E1334" s="24" t="s">
        <v>62</v>
      </c>
      <c r="F1334" s="25">
        <v>100033964</v>
      </c>
      <c r="G1334" s="24" t="s">
        <v>861</v>
      </c>
      <c r="H1334" s="24">
        <v>10</v>
      </c>
      <c r="I1334" s="24" t="str">
        <f>C1334&amp;"/"&amp;D1334&amp;"/"&amp;F1334&amp;"/"&amp;H1334</f>
        <v>REEBOK/FOOTWEAR/100033964/10</v>
      </c>
      <c r="J1334" s="24">
        <v>64041990</v>
      </c>
      <c r="K1334" s="24" t="s">
        <v>875</v>
      </c>
      <c r="L1334" s="24" t="s">
        <v>876</v>
      </c>
      <c r="M1334" s="24" t="s">
        <v>877</v>
      </c>
      <c r="N1334" s="75">
        <v>0.18</v>
      </c>
      <c r="O1334" s="24">
        <v>7999</v>
      </c>
      <c r="P1334" s="24">
        <v>7999</v>
      </c>
      <c r="Q1334" s="59">
        <v>2399.6999999999998</v>
      </c>
      <c r="R1334" s="59">
        <v>2399.6999999999998</v>
      </c>
      <c r="S1334" s="24">
        <v>1</v>
      </c>
    </row>
    <row r="1335" spans="1:19" x14ac:dyDescent="0.25">
      <c r="A1335" s="25"/>
      <c r="B1335" s="58">
        <v>4066755238194</v>
      </c>
      <c r="C1335" s="24" t="s">
        <v>390</v>
      </c>
      <c r="D1335" s="24" t="s">
        <v>59</v>
      </c>
      <c r="E1335" s="24" t="s">
        <v>62</v>
      </c>
      <c r="F1335" s="25">
        <v>100033965</v>
      </c>
      <c r="G1335" s="24" t="s">
        <v>861</v>
      </c>
      <c r="H1335" s="24">
        <v>8</v>
      </c>
      <c r="I1335" s="24" t="str">
        <f>C1335&amp;"/"&amp;D1335&amp;"/"&amp;F1335&amp;"/"&amp;H1335</f>
        <v>REEBOK/FOOTWEAR/100033965/8</v>
      </c>
      <c r="J1335" s="24">
        <v>64041990</v>
      </c>
      <c r="K1335" s="24" t="s">
        <v>875</v>
      </c>
      <c r="L1335" s="24" t="s">
        <v>876</v>
      </c>
      <c r="M1335" s="24" t="s">
        <v>877</v>
      </c>
      <c r="N1335" s="75">
        <v>0.18</v>
      </c>
      <c r="O1335" s="24">
        <v>7999</v>
      </c>
      <c r="P1335" s="24">
        <v>7999</v>
      </c>
      <c r="Q1335" s="59">
        <v>2399.6999999999998</v>
      </c>
      <c r="R1335" s="59">
        <v>2399.6999999999998</v>
      </c>
      <c r="S1335" s="24">
        <v>1</v>
      </c>
    </row>
    <row r="1336" spans="1:19" x14ac:dyDescent="0.25">
      <c r="A1336" s="25"/>
      <c r="B1336" s="58">
        <v>4066755238194</v>
      </c>
      <c r="C1336" s="24" t="s">
        <v>390</v>
      </c>
      <c r="D1336" s="24" t="s">
        <v>59</v>
      </c>
      <c r="E1336" s="24" t="s">
        <v>62</v>
      </c>
      <c r="F1336" s="25">
        <v>100033965</v>
      </c>
      <c r="G1336" s="24" t="s">
        <v>861</v>
      </c>
      <c r="H1336" s="24">
        <v>8</v>
      </c>
      <c r="I1336" s="24" t="str">
        <f>C1336&amp;"/"&amp;D1336&amp;"/"&amp;F1336&amp;"/"&amp;H1336</f>
        <v>REEBOK/FOOTWEAR/100033965/8</v>
      </c>
      <c r="J1336" s="24">
        <v>64041990</v>
      </c>
      <c r="K1336" s="24" t="s">
        <v>875</v>
      </c>
      <c r="L1336" s="24" t="s">
        <v>876</v>
      </c>
      <c r="M1336" s="24" t="s">
        <v>877</v>
      </c>
      <c r="N1336" s="75">
        <v>0.18</v>
      </c>
      <c r="O1336" s="24">
        <v>7999</v>
      </c>
      <c r="P1336" s="24">
        <v>7999</v>
      </c>
      <c r="Q1336" s="59">
        <v>2399.6999999999998</v>
      </c>
      <c r="R1336" s="59">
        <v>2399.6999999999998</v>
      </c>
      <c r="S1336" s="24">
        <v>2</v>
      </c>
    </row>
    <row r="1337" spans="1:19" x14ac:dyDescent="0.25">
      <c r="A1337" s="25"/>
      <c r="B1337" s="58">
        <v>4066755238248</v>
      </c>
      <c r="C1337" s="24" t="s">
        <v>390</v>
      </c>
      <c r="D1337" s="24" t="s">
        <v>59</v>
      </c>
      <c r="E1337" s="24" t="s">
        <v>62</v>
      </c>
      <c r="F1337" s="25">
        <v>100025755</v>
      </c>
      <c r="G1337" s="24" t="s">
        <v>861</v>
      </c>
      <c r="H1337" s="24">
        <v>9</v>
      </c>
      <c r="I1337" s="24" t="str">
        <f>C1337&amp;"/"&amp;D1337&amp;"/"&amp;F1337&amp;"/"&amp;H1337</f>
        <v>REEBOK/FOOTWEAR/100025755/9</v>
      </c>
      <c r="J1337" s="24">
        <v>64041990</v>
      </c>
      <c r="K1337" s="24" t="s">
        <v>875</v>
      </c>
      <c r="L1337" s="24" t="s">
        <v>876</v>
      </c>
      <c r="M1337" s="24" t="s">
        <v>877</v>
      </c>
      <c r="N1337" s="75">
        <v>0.18</v>
      </c>
      <c r="O1337" s="24">
        <v>7999</v>
      </c>
      <c r="P1337" s="24">
        <v>7999</v>
      </c>
      <c r="Q1337" s="59">
        <v>2399.7000000000003</v>
      </c>
      <c r="R1337" s="59">
        <v>2399.7000000000003</v>
      </c>
      <c r="S1337" s="24">
        <v>3</v>
      </c>
    </row>
    <row r="1338" spans="1:19" x14ac:dyDescent="0.25">
      <c r="A1338" s="25"/>
      <c r="B1338" s="58">
        <v>4066755242061</v>
      </c>
      <c r="C1338" s="24" t="s">
        <v>390</v>
      </c>
      <c r="D1338" s="24" t="s">
        <v>59</v>
      </c>
      <c r="E1338" s="24" t="s">
        <v>62</v>
      </c>
      <c r="F1338" s="25">
        <v>100033963</v>
      </c>
      <c r="G1338" s="24" t="s">
        <v>861</v>
      </c>
      <c r="H1338" s="24">
        <v>11</v>
      </c>
      <c r="I1338" s="24" t="str">
        <f>C1338&amp;"/"&amp;D1338&amp;"/"&amp;F1338&amp;"/"&amp;H1338</f>
        <v>REEBOK/FOOTWEAR/100033963/11</v>
      </c>
      <c r="J1338" s="24">
        <v>64041990</v>
      </c>
      <c r="K1338" s="24" t="s">
        <v>875</v>
      </c>
      <c r="L1338" s="24" t="s">
        <v>876</v>
      </c>
      <c r="M1338" s="24" t="s">
        <v>877</v>
      </c>
      <c r="N1338" s="75">
        <v>0.18</v>
      </c>
      <c r="O1338" s="24">
        <v>7999</v>
      </c>
      <c r="P1338" s="24">
        <v>7999</v>
      </c>
      <c r="Q1338" s="59">
        <v>2399.7000000000003</v>
      </c>
      <c r="R1338" s="59">
        <v>2399.7000000000003</v>
      </c>
      <c r="S1338" s="24">
        <v>3</v>
      </c>
    </row>
    <row r="1339" spans="1:19" x14ac:dyDescent="0.25">
      <c r="A1339" s="25"/>
      <c r="B1339" s="58">
        <v>4066756195731</v>
      </c>
      <c r="C1339" s="24" t="s">
        <v>390</v>
      </c>
      <c r="D1339" s="24" t="s">
        <v>59</v>
      </c>
      <c r="E1339" s="24" t="s">
        <v>62</v>
      </c>
      <c r="F1339" s="25">
        <v>100034007</v>
      </c>
      <c r="G1339" s="24" t="s">
        <v>861</v>
      </c>
      <c r="H1339" s="24">
        <v>10</v>
      </c>
      <c r="I1339" s="24" t="str">
        <f>C1339&amp;"/"&amp;D1339&amp;"/"&amp;F1339&amp;"/"&amp;H1339</f>
        <v>REEBOK/FOOTWEAR/100034007/10</v>
      </c>
      <c r="J1339" s="24">
        <v>64041990</v>
      </c>
      <c r="K1339" s="24" t="s">
        <v>875</v>
      </c>
      <c r="L1339" s="24" t="s">
        <v>876</v>
      </c>
      <c r="M1339" s="24" t="s">
        <v>877</v>
      </c>
      <c r="N1339" s="75">
        <v>0.18</v>
      </c>
      <c r="O1339" s="24">
        <v>5599</v>
      </c>
      <c r="P1339" s="24">
        <v>5599</v>
      </c>
      <c r="Q1339" s="59">
        <v>1679.7</v>
      </c>
      <c r="R1339" s="59">
        <v>1679.7</v>
      </c>
      <c r="S1339" s="24">
        <v>2</v>
      </c>
    </row>
    <row r="1340" spans="1:19" x14ac:dyDescent="0.25">
      <c r="A1340" s="25"/>
      <c r="B1340" s="58">
        <v>4066756195731</v>
      </c>
      <c r="C1340" s="24" t="s">
        <v>390</v>
      </c>
      <c r="D1340" s="24" t="s">
        <v>59</v>
      </c>
      <c r="E1340" s="24" t="s">
        <v>62</v>
      </c>
      <c r="F1340" s="25">
        <v>100034007</v>
      </c>
      <c r="G1340" s="24" t="s">
        <v>861</v>
      </c>
      <c r="H1340" s="24">
        <v>10</v>
      </c>
      <c r="I1340" s="24" t="str">
        <f>C1340&amp;"/"&amp;D1340&amp;"/"&amp;F1340&amp;"/"&amp;H1340</f>
        <v>REEBOK/FOOTWEAR/100034007/10</v>
      </c>
      <c r="J1340" s="24">
        <v>64041990</v>
      </c>
      <c r="K1340" s="24" t="s">
        <v>875</v>
      </c>
      <c r="L1340" s="24" t="s">
        <v>876</v>
      </c>
      <c r="M1340" s="24" t="s">
        <v>877</v>
      </c>
      <c r="N1340" s="75">
        <v>0.18</v>
      </c>
      <c r="O1340" s="24">
        <v>5599</v>
      </c>
      <c r="P1340" s="24">
        <v>5599</v>
      </c>
      <c r="Q1340" s="59">
        <v>1679.7</v>
      </c>
      <c r="R1340" s="59">
        <v>1679.7</v>
      </c>
      <c r="S1340" s="24">
        <v>1</v>
      </c>
    </row>
    <row r="1341" spans="1:19" x14ac:dyDescent="0.25">
      <c r="A1341" s="25"/>
      <c r="B1341" s="58">
        <v>4066756199425</v>
      </c>
      <c r="C1341" s="24" t="s">
        <v>390</v>
      </c>
      <c r="D1341" s="24" t="s">
        <v>59</v>
      </c>
      <c r="E1341" s="24" t="s">
        <v>62</v>
      </c>
      <c r="F1341" s="25">
        <v>100034007</v>
      </c>
      <c r="G1341" s="24" t="s">
        <v>861</v>
      </c>
      <c r="H1341" s="24">
        <v>8</v>
      </c>
      <c r="I1341" s="24" t="str">
        <f>C1341&amp;"/"&amp;D1341&amp;"/"&amp;F1341&amp;"/"&amp;H1341</f>
        <v>REEBOK/FOOTWEAR/100034007/8</v>
      </c>
      <c r="J1341" s="24">
        <v>64041990</v>
      </c>
      <c r="K1341" s="24" t="s">
        <v>875</v>
      </c>
      <c r="L1341" s="24" t="s">
        <v>876</v>
      </c>
      <c r="M1341" s="24" t="s">
        <v>877</v>
      </c>
      <c r="N1341" s="75">
        <v>0.18</v>
      </c>
      <c r="O1341" s="24">
        <v>5599</v>
      </c>
      <c r="P1341" s="24">
        <v>5599</v>
      </c>
      <c r="Q1341" s="59">
        <v>1679.7</v>
      </c>
      <c r="R1341" s="59">
        <v>1679.7</v>
      </c>
      <c r="S1341" s="24">
        <v>3</v>
      </c>
    </row>
    <row r="1342" spans="1:19" x14ac:dyDescent="0.25">
      <c r="A1342" s="25"/>
      <c r="B1342" s="58">
        <v>4066756336509</v>
      </c>
      <c r="C1342" s="24" t="s">
        <v>390</v>
      </c>
      <c r="D1342" s="24" t="s">
        <v>59</v>
      </c>
      <c r="E1342" s="24" t="s">
        <v>62</v>
      </c>
      <c r="F1342" s="25">
        <v>100033368</v>
      </c>
      <c r="G1342" s="24" t="s">
        <v>861</v>
      </c>
      <c r="H1342" s="24">
        <v>9</v>
      </c>
      <c r="I1342" s="24" t="str">
        <f>C1342&amp;"/"&amp;D1342&amp;"/"&amp;F1342&amp;"/"&amp;H1342</f>
        <v>REEBOK/FOOTWEAR/100033368/9</v>
      </c>
      <c r="J1342" s="24">
        <v>64041990</v>
      </c>
      <c r="K1342" s="24" t="s">
        <v>875</v>
      </c>
      <c r="L1342" s="24" t="s">
        <v>876</v>
      </c>
      <c r="M1342" s="24" t="s">
        <v>877</v>
      </c>
      <c r="N1342" s="75">
        <v>0.18</v>
      </c>
      <c r="O1342" s="24">
        <v>6999</v>
      </c>
      <c r="P1342" s="24">
        <v>6999</v>
      </c>
      <c r="Q1342" s="59">
        <v>2099.7000000000003</v>
      </c>
      <c r="R1342" s="59">
        <v>2099.7000000000003</v>
      </c>
      <c r="S1342" s="24">
        <v>3</v>
      </c>
    </row>
    <row r="1343" spans="1:19" x14ac:dyDescent="0.25">
      <c r="A1343" s="25"/>
      <c r="B1343" s="58">
        <v>8907165169608</v>
      </c>
      <c r="C1343" s="24" t="s">
        <v>390</v>
      </c>
      <c r="D1343" s="24" t="s">
        <v>59</v>
      </c>
      <c r="E1343" s="24" t="s">
        <v>62</v>
      </c>
      <c r="F1343" s="25" t="s">
        <v>832</v>
      </c>
      <c r="G1343" s="24" t="s">
        <v>861</v>
      </c>
      <c r="H1343" s="24">
        <v>10</v>
      </c>
      <c r="I1343" s="24" t="str">
        <f>C1343&amp;"/"&amp;D1343&amp;"/"&amp;F1343&amp;"/"&amp;H1343</f>
        <v>REEBOK/FOOTWEAR/IQ7030/10</v>
      </c>
      <c r="J1343" s="24">
        <v>64041990</v>
      </c>
      <c r="K1343" s="24" t="s">
        <v>875</v>
      </c>
      <c r="L1343" s="24" t="s">
        <v>876</v>
      </c>
      <c r="M1343" s="24" t="s">
        <v>877</v>
      </c>
      <c r="N1343" s="75">
        <v>0.18</v>
      </c>
      <c r="O1343" s="24">
        <v>4299</v>
      </c>
      <c r="P1343" s="24">
        <v>4299</v>
      </c>
      <c r="Q1343" s="59">
        <v>1289.7</v>
      </c>
      <c r="R1343" s="59">
        <v>1289.7</v>
      </c>
      <c r="S1343" s="24">
        <v>3</v>
      </c>
    </row>
    <row r="1344" spans="1:19" x14ac:dyDescent="0.25">
      <c r="A1344" s="25"/>
      <c r="B1344" s="58">
        <v>8907165229982</v>
      </c>
      <c r="C1344" s="24" t="s">
        <v>390</v>
      </c>
      <c r="D1344" s="24" t="s">
        <v>59</v>
      </c>
      <c r="E1344" s="24" t="s">
        <v>62</v>
      </c>
      <c r="F1344" s="25" t="s">
        <v>833</v>
      </c>
      <c r="G1344" s="24" t="s">
        <v>861</v>
      </c>
      <c r="H1344" s="24">
        <v>11</v>
      </c>
      <c r="I1344" s="24" t="str">
        <f>C1344&amp;"/"&amp;D1344&amp;"/"&amp;F1344&amp;"/"&amp;H1344</f>
        <v>REEBOK/FOOTWEAR/FW23FD218/11</v>
      </c>
      <c r="J1344" s="24">
        <v>64041990</v>
      </c>
      <c r="K1344" s="24" t="s">
        <v>875</v>
      </c>
      <c r="L1344" s="24" t="s">
        <v>876</v>
      </c>
      <c r="M1344" s="24" t="s">
        <v>879</v>
      </c>
      <c r="N1344" s="75">
        <v>0.18</v>
      </c>
      <c r="O1344" s="24">
        <v>4299</v>
      </c>
      <c r="P1344" s="24">
        <v>4299</v>
      </c>
      <c r="Q1344" s="59">
        <v>1289.7</v>
      </c>
      <c r="R1344" s="59">
        <v>1289.7</v>
      </c>
      <c r="S1344" s="24">
        <v>3</v>
      </c>
    </row>
    <row r="1345" spans="1:19" x14ac:dyDescent="0.25">
      <c r="A1345" s="25"/>
      <c r="B1345" s="58">
        <v>4062057353320</v>
      </c>
      <c r="C1345" s="24" t="s">
        <v>390</v>
      </c>
      <c r="D1345" s="24" t="s">
        <v>59</v>
      </c>
      <c r="E1345" s="24" t="s">
        <v>62</v>
      </c>
      <c r="F1345" s="25" t="s">
        <v>843</v>
      </c>
      <c r="G1345" s="24" t="s">
        <v>861</v>
      </c>
      <c r="H1345" s="24">
        <v>8</v>
      </c>
      <c r="I1345" s="24" t="str">
        <f>C1345&amp;"/"&amp;D1345&amp;"/"&amp;F1345&amp;"/"&amp;H1345</f>
        <v>REEBOK/FOOTWEAR/FV9558/8</v>
      </c>
      <c r="J1345" s="24">
        <v>64041990</v>
      </c>
      <c r="K1345" s="24" t="s">
        <v>875</v>
      </c>
      <c r="L1345" s="24" t="s">
        <v>876</v>
      </c>
      <c r="M1345" s="24" t="s">
        <v>879</v>
      </c>
      <c r="N1345" s="75">
        <v>0.12</v>
      </c>
      <c r="O1345" s="24">
        <v>2799</v>
      </c>
      <c r="P1345" s="24">
        <v>2799</v>
      </c>
      <c r="Q1345" s="59">
        <v>839.7</v>
      </c>
      <c r="R1345" s="59">
        <v>839.7</v>
      </c>
      <c r="S1345" s="24">
        <v>2</v>
      </c>
    </row>
    <row r="1346" spans="1:19" x14ac:dyDescent="0.25">
      <c r="A1346" s="25"/>
      <c r="B1346" s="58">
        <v>4062064137036</v>
      </c>
      <c r="C1346" s="24" t="s">
        <v>390</v>
      </c>
      <c r="D1346" s="24" t="s">
        <v>59</v>
      </c>
      <c r="E1346" s="24" t="s">
        <v>62</v>
      </c>
      <c r="F1346" s="25" t="s">
        <v>834</v>
      </c>
      <c r="G1346" s="24" t="s">
        <v>865</v>
      </c>
      <c r="H1346" s="24">
        <v>9</v>
      </c>
      <c r="I1346" s="24" t="str">
        <f>C1346&amp;"/"&amp;D1346&amp;"/"&amp;F1346&amp;"/"&amp;H1346</f>
        <v>REEBOK/FOOTWEAR/EX6055/9</v>
      </c>
      <c r="J1346" s="24">
        <v>64041990</v>
      </c>
      <c r="K1346" s="24" t="s">
        <v>875</v>
      </c>
      <c r="L1346" s="24" t="s">
        <v>876</v>
      </c>
      <c r="M1346" s="24" t="s">
        <v>880</v>
      </c>
      <c r="N1346" s="75">
        <v>0.12</v>
      </c>
      <c r="O1346" s="24">
        <v>1899</v>
      </c>
      <c r="P1346" s="24">
        <v>1899</v>
      </c>
      <c r="Q1346" s="59">
        <v>569.70000000000005</v>
      </c>
      <c r="R1346" s="59">
        <v>569.70000000000005</v>
      </c>
      <c r="S1346" s="24">
        <v>2</v>
      </c>
    </row>
    <row r="1347" spans="1:19" x14ac:dyDescent="0.25">
      <c r="A1347" s="25"/>
      <c r="B1347" s="58">
        <v>4065422415388</v>
      </c>
      <c r="C1347" s="24" t="s">
        <v>390</v>
      </c>
      <c r="D1347" s="24" t="s">
        <v>267</v>
      </c>
      <c r="E1347" s="24" t="s">
        <v>822</v>
      </c>
      <c r="F1347" s="25" t="s">
        <v>844</v>
      </c>
      <c r="G1347" s="24" t="s">
        <v>863</v>
      </c>
      <c r="H1347" s="24" t="s">
        <v>328</v>
      </c>
      <c r="I1347" s="24" t="str">
        <f>C1347&amp;"/"&amp;D1347&amp;"/"&amp;F1347&amp;"/"&amp;H1347</f>
        <v>REEBOK/APPAREL/HE3441/L</v>
      </c>
      <c r="J1347" s="24">
        <v>61052010</v>
      </c>
      <c r="K1347" s="24" t="s">
        <v>875</v>
      </c>
      <c r="L1347" s="24" t="s">
        <v>876</v>
      </c>
      <c r="M1347" s="24" t="s">
        <v>879</v>
      </c>
      <c r="N1347" s="75">
        <v>0.05</v>
      </c>
      <c r="O1347" s="24">
        <v>1499</v>
      </c>
      <c r="P1347" s="24">
        <v>1499</v>
      </c>
      <c r="Q1347" s="59">
        <v>449.7</v>
      </c>
      <c r="R1347" s="59">
        <v>449.7</v>
      </c>
      <c r="S1347" s="24">
        <v>2</v>
      </c>
    </row>
    <row r="1348" spans="1:19" x14ac:dyDescent="0.25">
      <c r="A1348" s="25"/>
      <c r="B1348" s="58">
        <v>4065422415418</v>
      </c>
      <c r="C1348" s="24" t="s">
        <v>390</v>
      </c>
      <c r="D1348" s="24" t="s">
        <v>267</v>
      </c>
      <c r="E1348" s="24" t="s">
        <v>822</v>
      </c>
      <c r="F1348" s="25" t="s">
        <v>844</v>
      </c>
      <c r="G1348" s="24" t="s">
        <v>863</v>
      </c>
      <c r="H1348" s="24" t="s">
        <v>330</v>
      </c>
      <c r="I1348" s="24" t="str">
        <f>C1348&amp;"/"&amp;D1348&amp;"/"&amp;F1348&amp;"/"&amp;H1348</f>
        <v>REEBOK/APPAREL/HE3441/XL</v>
      </c>
      <c r="J1348" s="24">
        <v>61052010</v>
      </c>
      <c r="K1348" s="24" t="s">
        <v>875</v>
      </c>
      <c r="L1348" s="24" t="s">
        <v>876</v>
      </c>
      <c r="M1348" s="24" t="s">
        <v>879</v>
      </c>
      <c r="N1348" s="75">
        <v>0.05</v>
      </c>
      <c r="O1348" s="24">
        <v>1499</v>
      </c>
      <c r="P1348" s="24">
        <v>1499</v>
      </c>
      <c r="Q1348" s="59">
        <v>449.7</v>
      </c>
      <c r="R1348" s="59">
        <v>449.7</v>
      </c>
      <c r="S1348" s="24">
        <v>2</v>
      </c>
    </row>
    <row r="1349" spans="1:19" x14ac:dyDescent="0.25">
      <c r="A1349" s="25"/>
      <c r="B1349" s="58">
        <v>4065422415425</v>
      </c>
      <c r="C1349" s="24" t="s">
        <v>390</v>
      </c>
      <c r="D1349" s="24" t="s">
        <v>267</v>
      </c>
      <c r="E1349" s="24" t="s">
        <v>822</v>
      </c>
      <c r="F1349" s="25" t="s">
        <v>844</v>
      </c>
      <c r="G1349" s="24" t="s">
        <v>863</v>
      </c>
      <c r="H1349" s="24" t="s">
        <v>326</v>
      </c>
      <c r="I1349" s="24" t="str">
        <f>C1349&amp;"/"&amp;D1349&amp;"/"&amp;F1349&amp;"/"&amp;H1349</f>
        <v>REEBOK/APPAREL/HE3441/M</v>
      </c>
      <c r="J1349" s="24">
        <v>61052010</v>
      </c>
      <c r="K1349" s="24" t="s">
        <v>875</v>
      </c>
      <c r="L1349" s="24" t="s">
        <v>876</v>
      </c>
      <c r="M1349" s="24" t="s">
        <v>879</v>
      </c>
      <c r="N1349" s="75">
        <v>0.05</v>
      </c>
      <c r="O1349" s="24">
        <v>1499</v>
      </c>
      <c r="P1349" s="24">
        <v>1499</v>
      </c>
      <c r="Q1349" s="59">
        <v>449.7</v>
      </c>
      <c r="R1349" s="59">
        <v>449.7</v>
      </c>
      <c r="S1349" s="24">
        <v>2</v>
      </c>
    </row>
    <row r="1350" spans="1:19" x14ac:dyDescent="0.25">
      <c r="A1350" s="25"/>
      <c r="B1350" s="58">
        <v>4065423439253</v>
      </c>
      <c r="C1350" s="24" t="s">
        <v>390</v>
      </c>
      <c r="D1350" s="24" t="s">
        <v>267</v>
      </c>
      <c r="E1350" s="24" t="s">
        <v>821</v>
      </c>
      <c r="F1350" s="25" t="s">
        <v>835</v>
      </c>
      <c r="G1350" s="24" t="s">
        <v>866</v>
      </c>
      <c r="H1350" s="24" t="s">
        <v>326</v>
      </c>
      <c r="I1350" s="24" t="str">
        <f>C1350&amp;"/"&amp;D1350&amp;"/"&amp;F1350&amp;"/"&amp;H1350</f>
        <v>REEBOK/APPAREL/HE8177/M</v>
      </c>
      <c r="J1350" s="24">
        <v>61099010</v>
      </c>
      <c r="K1350" s="24" t="s">
        <v>875</v>
      </c>
      <c r="L1350" s="24" t="s">
        <v>876</v>
      </c>
      <c r="M1350" s="24" t="s">
        <v>879</v>
      </c>
      <c r="N1350" s="75">
        <v>0.05</v>
      </c>
      <c r="O1350" s="24">
        <v>1799</v>
      </c>
      <c r="P1350" s="24">
        <v>1799</v>
      </c>
      <c r="Q1350" s="59">
        <v>539.70000000000005</v>
      </c>
      <c r="R1350" s="59">
        <v>539.70000000000005</v>
      </c>
      <c r="S1350" s="24">
        <v>2</v>
      </c>
    </row>
    <row r="1351" spans="1:19" x14ac:dyDescent="0.25">
      <c r="A1351" s="25"/>
      <c r="B1351" s="58">
        <v>4065423442963</v>
      </c>
      <c r="C1351" s="24" t="s">
        <v>390</v>
      </c>
      <c r="D1351" s="24" t="s">
        <v>267</v>
      </c>
      <c r="E1351" s="24" t="s">
        <v>821</v>
      </c>
      <c r="F1351" s="25" t="s">
        <v>835</v>
      </c>
      <c r="G1351" s="24" t="s">
        <v>866</v>
      </c>
      <c r="H1351" s="24" t="s">
        <v>330</v>
      </c>
      <c r="I1351" s="24" t="str">
        <f>C1351&amp;"/"&amp;D1351&amp;"/"&amp;F1351&amp;"/"&amp;H1351</f>
        <v>REEBOK/APPAREL/HE8177/XL</v>
      </c>
      <c r="J1351" s="24">
        <v>61099010</v>
      </c>
      <c r="K1351" s="24" t="s">
        <v>875</v>
      </c>
      <c r="L1351" s="24" t="s">
        <v>876</v>
      </c>
      <c r="M1351" s="24" t="s">
        <v>879</v>
      </c>
      <c r="N1351" s="75">
        <v>0.05</v>
      </c>
      <c r="O1351" s="24">
        <v>1799</v>
      </c>
      <c r="P1351" s="24">
        <v>1799</v>
      </c>
      <c r="Q1351" s="59">
        <v>539.70000000000005</v>
      </c>
      <c r="R1351" s="59">
        <v>539.70000000000005</v>
      </c>
      <c r="S1351" s="24">
        <v>2</v>
      </c>
    </row>
    <row r="1352" spans="1:19" x14ac:dyDescent="0.25">
      <c r="A1352" s="25"/>
      <c r="B1352" s="58">
        <v>4065423500656</v>
      </c>
      <c r="C1352" s="24" t="s">
        <v>390</v>
      </c>
      <c r="D1352" s="24" t="s">
        <v>267</v>
      </c>
      <c r="E1352" s="24" t="s">
        <v>821</v>
      </c>
      <c r="F1352" s="25" t="s">
        <v>836</v>
      </c>
      <c r="G1352" s="24" t="s">
        <v>863</v>
      </c>
      <c r="H1352" s="24" t="s">
        <v>874</v>
      </c>
      <c r="I1352" s="24" t="str">
        <f>C1352&amp;"/"&amp;D1352&amp;"/"&amp;F1352&amp;"/"&amp;H1352</f>
        <v>REEBOK/APPAREL/HE8176/2XL</v>
      </c>
      <c r="J1352" s="24">
        <v>61091000</v>
      </c>
      <c r="K1352" s="24" t="s">
        <v>875</v>
      </c>
      <c r="L1352" s="24" t="s">
        <v>876</v>
      </c>
      <c r="M1352" s="24" t="s">
        <v>879</v>
      </c>
      <c r="N1352" s="75">
        <v>0.05</v>
      </c>
      <c r="O1352" s="24">
        <v>1599</v>
      </c>
      <c r="P1352" s="24">
        <v>1599</v>
      </c>
      <c r="Q1352" s="59">
        <v>479.7</v>
      </c>
      <c r="R1352" s="59">
        <v>479.7</v>
      </c>
      <c r="S1352" s="24">
        <v>2</v>
      </c>
    </row>
    <row r="1353" spans="1:19" x14ac:dyDescent="0.25">
      <c r="A1353" s="25"/>
      <c r="B1353" s="58">
        <v>4065424152366</v>
      </c>
      <c r="C1353" s="24" t="s">
        <v>390</v>
      </c>
      <c r="D1353" s="24" t="s">
        <v>267</v>
      </c>
      <c r="E1353" s="24" t="s">
        <v>821</v>
      </c>
      <c r="F1353" s="25" t="s">
        <v>837</v>
      </c>
      <c r="G1353" s="24" t="s">
        <v>863</v>
      </c>
      <c r="H1353" s="24" t="s">
        <v>874</v>
      </c>
      <c r="I1353" s="24" t="str">
        <f>C1353&amp;"/"&amp;D1353&amp;"/"&amp;F1353&amp;"/"&amp;H1353</f>
        <v>REEBOK/APPAREL/HD4000/2XL</v>
      </c>
      <c r="J1353" s="24">
        <v>61099010</v>
      </c>
      <c r="K1353" s="24" t="s">
        <v>875</v>
      </c>
      <c r="L1353" s="24" t="s">
        <v>876</v>
      </c>
      <c r="M1353" s="24" t="s">
        <v>879</v>
      </c>
      <c r="N1353" s="75">
        <v>0.05</v>
      </c>
      <c r="O1353" s="24">
        <v>1799</v>
      </c>
      <c r="P1353" s="24">
        <v>1799</v>
      </c>
      <c r="Q1353" s="59">
        <v>539.70000000000005</v>
      </c>
      <c r="R1353" s="59">
        <v>539.70000000000005</v>
      </c>
      <c r="S1353" s="24">
        <v>2</v>
      </c>
    </row>
    <row r="1354" spans="1:19" x14ac:dyDescent="0.25">
      <c r="A1354" s="25"/>
      <c r="B1354" s="58">
        <v>4065424152373</v>
      </c>
      <c r="C1354" s="24" t="s">
        <v>390</v>
      </c>
      <c r="D1354" s="24" t="s">
        <v>267</v>
      </c>
      <c r="E1354" s="24" t="s">
        <v>821</v>
      </c>
      <c r="F1354" s="25" t="s">
        <v>837</v>
      </c>
      <c r="G1354" s="24" t="s">
        <v>863</v>
      </c>
      <c r="H1354" s="24" t="s">
        <v>330</v>
      </c>
      <c r="I1354" s="24" t="str">
        <f>C1354&amp;"/"&amp;D1354&amp;"/"&amp;F1354&amp;"/"&amp;H1354</f>
        <v>REEBOK/APPAREL/HD4000/XL</v>
      </c>
      <c r="J1354" s="24">
        <v>61099010</v>
      </c>
      <c r="K1354" s="24" t="s">
        <v>875</v>
      </c>
      <c r="L1354" s="24" t="s">
        <v>876</v>
      </c>
      <c r="M1354" s="24" t="s">
        <v>879</v>
      </c>
      <c r="N1354" s="75">
        <v>0.05</v>
      </c>
      <c r="O1354" s="24">
        <v>1799</v>
      </c>
      <c r="P1354" s="24">
        <v>1799</v>
      </c>
      <c r="Q1354" s="59">
        <v>539.70000000000005</v>
      </c>
      <c r="R1354" s="59">
        <v>539.70000000000005</v>
      </c>
      <c r="S1354" s="24">
        <v>2</v>
      </c>
    </row>
    <row r="1355" spans="1:19" x14ac:dyDescent="0.25">
      <c r="A1355" s="25"/>
      <c r="B1355" s="58">
        <v>4065424152397</v>
      </c>
      <c r="C1355" s="24" t="s">
        <v>390</v>
      </c>
      <c r="D1355" s="24" t="s">
        <v>267</v>
      </c>
      <c r="E1355" s="24" t="s">
        <v>821</v>
      </c>
      <c r="F1355" s="25" t="s">
        <v>837</v>
      </c>
      <c r="G1355" s="24" t="s">
        <v>863</v>
      </c>
      <c r="H1355" s="24" t="s">
        <v>326</v>
      </c>
      <c r="I1355" s="24" t="str">
        <f>C1355&amp;"/"&amp;D1355&amp;"/"&amp;F1355&amp;"/"&amp;H1355</f>
        <v>REEBOK/APPAREL/HD4000/M</v>
      </c>
      <c r="J1355" s="24">
        <v>61099010</v>
      </c>
      <c r="K1355" s="24" t="s">
        <v>875</v>
      </c>
      <c r="L1355" s="24" t="s">
        <v>876</v>
      </c>
      <c r="M1355" s="24" t="s">
        <v>879</v>
      </c>
      <c r="N1355" s="75">
        <v>0.05</v>
      </c>
      <c r="O1355" s="24">
        <v>1799</v>
      </c>
      <c r="P1355" s="24">
        <v>1799</v>
      </c>
      <c r="Q1355" s="59">
        <v>539.70000000000005</v>
      </c>
      <c r="R1355" s="59">
        <v>539.70000000000005</v>
      </c>
      <c r="S1355" s="24">
        <v>2</v>
      </c>
    </row>
    <row r="1356" spans="1:19" x14ac:dyDescent="0.25">
      <c r="A1356" s="25"/>
      <c r="B1356" s="58">
        <v>4065427183855</v>
      </c>
      <c r="C1356" s="24" t="s">
        <v>390</v>
      </c>
      <c r="D1356" s="24" t="s">
        <v>59</v>
      </c>
      <c r="E1356" s="24" t="s">
        <v>62</v>
      </c>
      <c r="F1356" s="25" t="s">
        <v>826</v>
      </c>
      <c r="G1356" s="24" t="s">
        <v>863</v>
      </c>
      <c r="H1356" s="24">
        <v>8</v>
      </c>
      <c r="I1356" s="24" t="str">
        <f>C1356&amp;"/"&amp;D1356&amp;"/"&amp;F1356&amp;"/"&amp;H1356</f>
        <v>REEBOK/FOOTWEAR/GV8601/8</v>
      </c>
      <c r="J1356" s="24">
        <v>64041990</v>
      </c>
      <c r="K1356" s="24" t="s">
        <v>875</v>
      </c>
      <c r="L1356" s="24" t="s">
        <v>876</v>
      </c>
      <c r="M1356" s="24" t="s">
        <v>879</v>
      </c>
      <c r="N1356" s="75">
        <v>0.18</v>
      </c>
      <c r="O1356" s="24">
        <v>7999</v>
      </c>
      <c r="P1356" s="24">
        <v>7999</v>
      </c>
      <c r="Q1356" s="59">
        <v>2399.6999999999998</v>
      </c>
      <c r="R1356" s="59">
        <v>2399.6999999999998</v>
      </c>
      <c r="S1356" s="24">
        <v>2</v>
      </c>
    </row>
    <row r="1357" spans="1:19" x14ac:dyDescent="0.25">
      <c r="A1357" s="25"/>
      <c r="B1357" s="58">
        <v>4065432284516</v>
      </c>
      <c r="C1357" s="24" t="s">
        <v>390</v>
      </c>
      <c r="D1357" s="24" t="s">
        <v>59</v>
      </c>
      <c r="E1357" s="24" t="s">
        <v>62</v>
      </c>
      <c r="F1357" s="25" t="s">
        <v>845</v>
      </c>
      <c r="G1357" s="24" t="s">
        <v>868</v>
      </c>
      <c r="H1357" s="24">
        <v>9</v>
      </c>
      <c r="I1357" s="24" t="str">
        <f>C1357&amp;"/"&amp;D1357&amp;"/"&amp;F1357&amp;"/"&amp;H1357</f>
        <v>REEBOK/FOOTWEAR/HP7988/9</v>
      </c>
      <c r="J1357" s="24">
        <v>64041190</v>
      </c>
      <c r="K1357" s="24" t="s">
        <v>875</v>
      </c>
      <c r="L1357" s="24" t="s">
        <v>876</v>
      </c>
      <c r="M1357" s="24" t="s">
        <v>878</v>
      </c>
      <c r="N1357" s="75">
        <v>0.18</v>
      </c>
      <c r="O1357" s="24">
        <v>5599</v>
      </c>
      <c r="P1357" s="24">
        <v>5599</v>
      </c>
      <c r="Q1357" s="59">
        <v>1679.7</v>
      </c>
      <c r="R1357" s="59">
        <v>1679.7</v>
      </c>
      <c r="S1357" s="24">
        <v>2</v>
      </c>
    </row>
    <row r="1358" spans="1:19" x14ac:dyDescent="0.25">
      <c r="A1358" s="25"/>
      <c r="B1358" s="58">
        <v>4065432900690</v>
      </c>
      <c r="C1358" s="24" t="s">
        <v>390</v>
      </c>
      <c r="D1358" s="24" t="s">
        <v>59</v>
      </c>
      <c r="E1358" s="24" t="s">
        <v>62</v>
      </c>
      <c r="F1358" s="25" t="s">
        <v>846</v>
      </c>
      <c r="G1358" s="24" t="s">
        <v>863</v>
      </c>
      <c r="H1358" s="24">
        <v>9</v>
      </c>
      <c r="I1358" s="24" t="str">
        <f>C1358&amp;"/"&amp;D1358&amp;"/"&amp;F1358&amp;"/"&amp;H1358</f>
        <v>REEBOK/FOOTWEAR/IF7704/9</v>
      </c>
      <c r="J1358" s="24">
        <v>64041190</v>
      </c>
      <c r="K1358" s="24" t="s">
        <v>875</v>
      </c>
      <c r="L1358" s="24" t="s">
        <v>876</v>
      </c>
      <c r="M1358" s="24" t="s">
        <v>879</v>
      </c>
      <c r="N1358" s="75">
        <v>0.18</v>
      </c>
      <c r="O1358" s="24">
        <v>7999</v>
      </c>
      <c r="P1358" s="24">
        <v>7999</v>
      </c>
      <c r="Q1358" s="59">
        <v>2399.6999999999998</v>
      </c>
      <c r="R1358" s="59">
        <v>2399.6999999999998</v>
      </c>
      <c r="S1358" s="24">
        <v>2</v>
      </c>
    </row>
    <row r="1359" spans="1:19" x14ac:dyDescent="0.25">
      <c r="A1359" s="25"/>
      <c r="B1359" s="58">
        <v>4066745329987</v>
      </c>
      <c r="C1359" s="24" t="s">
        <v>390</v>
      </c>
      <c r="D1359" s="24" t="s">
        <v>59</v>
      </c>
      <c r="E1359" s="24" t="s">
        <v>62</v>
      </c>
      <c r="F1359" s="25" t="s">
        <v>847</v>
      </c>
      <c r="G1359" s="24" t="s">
        <v>869</v>
      </c>
      <c r="H1359" s="24">
        <v>11</v>
      </c>
      <c r="I1359" s="24" t="str">
        <f>C1359&amp;"/"&amp;D1359&amp;"/"&amp;F1359&amp;"/"&amp;H1359</f>
        <v>REEBOK/FOOTWEAR/GB9800/11</v>
      </c>
      <c r="J1359" s="24">
        <v>64041190</v>
      </c>
      <c r="K1359" s="24" t="s">
        <v>875</v>
      </c>
      <c r="L1359" s="24" t="s">
        <v>876</v>
      </c>
      <c r="M1359" s="24" t="s">
        <v>878</v>
      </c>
      <c r="N1359" s="75">
        <v>0.18</v>
      </c>
      <c r="O1359" s="24">
        <v>4999</v>
      </c>
      <c r="P1359" s="24">
        <v>4999</v>
      </c>
      <c r="Q1359" s="59">
        <v>1499.7</v>
      </c>
      <c r="R1359" s="59">
        <v>1499.7</v>
      </c>
      <c r="S1359" s="24">
        <v>2</v>
      </c>
    </row>
    <row r="1360" spans="1:19" x14ac:dyDescent="0.25">
      <c r="A1360" s="25"/>
      <c r="B1360" s="58">
        <v>4066745356730</v>
      </c>
      <c r="C1360" s="24" t="s">
        <v>390</v>
      </c>
      <c r="D1360" s="24" t="s">
        <v>59</v>
      </c>
      <c r="E1360" s="24" t="s">
        <v>62</v>
      </c>
      <c r="F1360" s="25" t="s">
        <v>848</v>
      </c>
      <c r="G1360" s="24" t="s">
        <v>863</v>
      </c>
      <c r="H1360" s="24">
        <v>10</v>
      </c>
      <c r="I1360" s="24" t="str">
        <f>C1360&amp;"/"&amp;D1360&amp;"/"&amp;F1360&amp;"/"&amp;H1360</f>
        <v>REEBOK/FOOTWEAR/GC0063/10</v>
      </c>
      <c r="J1360" s="24">
        <v>64041190</v>
      </c>
      <c r="K1360" s="24" t="s">
        <v>875</v>
      </c>
      <c r="L1360" s="24" t="s">
        <v>876</v>
      </c>
      <c r="M1360" s="24" t="s">
        <v>879</v>
      </c>
      <c r="N1360" s="75">
        <v>0.18</v>
      </c>
      <c r="O1360" s="24">
        <v>3599</v>
      </c>
      <c r="P1360" s="24">
        <v>3599</v>
      </c>
      <c r="Q1360" s="59">
        <v>1079.7</v>
      </c>
      <c r="R1360" s="59">
        <v>1079.7</v>
      </c>
      <c r="S1360" s="24">
        <v>2</v>
      </c>
    </row>
    <row r="1361" spans="1:19" x14ac:dyDescent="0.25">
      <c r="A1361" s="25"/>
      <c r="B1361" s="58">
        <v>4066745356754</v>
      </c>
      <c r="C1361" s="24" t="s">
        <v>390</v>
      </c>
      <c r="D1361" s="24" t="s">
        <v>59</v>
      </c>
      <c r="E1361" s="24" t="s">
        <v>62</v>
      </c>
      <c r="F1361" s="25" t="s">
        <v>848</v>
      </c>
      <c r="G1361" s="24" t="s">
        <v>863</v>
      </c>
      <c r="H1361" s="24">
        <v>11</v>
      </c>
      <c r="I1361" s="24" t="str">
        <f>C1361&amp;"/"&amp;D1361&amp;"/"&amp;F1361&amp;"/"&amp;H1361</f>
        <v>REEBOK/FOOTWEAR/GC0063/11</v>
      </c>
      <c r="J1361" s="24">
        <v>64041190</v>
      </c>
      <c r="K1361" s="24" t="s">
        <v>875</v>
      </c>
      <c r="L1361" s="24" t="s">
        <v>876</v>
      </c>
      <c r="M1361" s="24" t="s">
        <v>879</v>
      </c>
      <c r="N1361" s="75">
        <v>0.18</v>
      </c>
      <c r="O1361" s="24">
        <v>3599</v>
      </c>
      <c r="P1361" s="24">
        <v>3599</v>
      </c>
      <c r="Q1361" s="59">
        <v>1079.7</v>
      </c>
      <c r="R1361" s="59">
        <v>1079.7</v>
      </c>
      <c r="S1361" s="24">
        <v>2</v>
      </c>
    </row>
    <row r="1362" spans="1:19" x14ac:dyDescent="0.25">
      <c r="A1362" s="25"/>
      <c r="B1362" s="58">
        <v>4066745360256</v>
      </c>
      <c r="C1362" s="24" t="s">
        <v>390</v>
      </c>
      <c r="D1362" s="24" t="s">
        <v>59</v>
      </c>
      <c r="E1362" s="24" t="s">
        <v>62</v>
      </c>
      <c r="F1362" s="25" t="s">
        <v>849</v>
      </c>
      <c r="G1362" s="24" t="s">
        <v>863</v>
      </c>
      <c r="H1362" s="24">
        <v>11</v>
      </c>
      <c r="I1362" s="24" t="str">
        <f>C1362&amp;"/"&amp;D1362&amp;"/"&amp;F1362&amp;"/"&amp;H1362</f>
        <v>REEBOK/FOOTWEAR/GB9833/11</v>
      </c>
      <c r="J1362" s="24">
        <v>64041190</v>
      </c>
      <c r="K1362" s="24" t="s">
        <v>875</v>
      </c>
      <c r="L1362" s="24" t="s">
        <v>876</v>
      </c>
      <c r="M1362" s="24" t="s">
        <v>879</v>
      </c>
      <c r="N1362" s="75">
        <v>0.12</v>
      </c>
      <c r="O1362" s="24">
        <v>3299</v>
      </c>
      <c r="P1362" s="24">
        <v>3299</v>
      </c>
      <c r="Q1362" s="59">
        <v>989.7</v>
      </c>
      <c r="R1362" s="59">
        <v>989.7</v>
      </c>
      <c r="S1362" s="24">
        <v>2</v>
      </c>
    </row>
    <row r="1363" spans="1:19" x14ac:dyDescent="0.25">
      <c r="A1363" s="25"/>
      <c r="B1363" s="58">
        <v>4066745360263</v>
      </c>
      <c r="C1363" s="24" t="s">
        <v>390</v>
      </c>
      <c r="D1363" s="24" t="s">
        <v>59</v>
      </c>
      <c r="E1363" s="24" t="s">
        <v>62</v>
      </c>
      <c r="F1363" s="25" t="s">
        <v>849</v>
      </c>
      <c r="G1363" s="24" t="s">
        <v>863</v>
      </c>
      <c r="H1363" s="24">
        <v>9</v>
      </c>
      <c r="I1363" s="24" t="str">
        <f>C1363&amp;"/"&amp;D1363&amp;"/"&amp;F1363&amp;"/"&amp;H1363</f>
        <v>REEBOK/FOOTWEAR/GB9833/9</v>
      </c>
      <c r="J1363" s="24">
        <v>64041190</v>
      </c>
      <c r="K1363" s="24" t="s">
        <v>875</v>
      </c>
      <c r="L1363" s="24" t="s">
        <v>876</v>
      </c>
      <c r="M1363" s="24" t="s">
        <v>879</v>
      </c>
      <c r="N1363" s="75">
        <v>0.12</v>
      </c>
      <c r="O1363" s="24">
        <v>3299</v>
      </c>
      <c r="P1363" s="24">
        <v>3299</v>
      </c>
      <c r="Q1363" s="59">
        <v>989.7</v>
      </c>
      <c r="R1363" s="59">
        <v>989.7</v>
      </c>
      <c r="S1363" s="24">
        <v>2</v>
      </c>
    </row>
    <row r="1364" spans="1:19" x14ac:dyDescent="0.25">
      <c r="A1364" s="25"/>
      <c r="B1364" s="58">
        <v>4066747750604</v>
      </c>
      <c r="C1364" s="24" t="s">
        <v>390</v>
      </c>
      <c r="D1364" s="24" t="s">
        <v>267</v>
      </c>
      <c r="E1364" s="24" t="s">
        <v>821</v>
      </c>
      <c r="F1364" s="25" t="s">
        <v>828</v>
      </c>
      <c r="G1364" s="24" t="s">
        <v>861</v>
      </c>
      <c r="H1364" s="24" t="s">
        <v>326</v>
      </c>
      <c r="I1364" s="24" t="str">
        <f>C1364&amp;"/"&amp;D1364&amp;"/"&amp;F1364&amp;"/"&amp;H1364</f>
        <v>REEBOK/APPAREL/HT9134/M</v>
      </c>
      <c r="J1364" s="24">
        <v>61052010</v>
      </c>
      <c r="K1364" s="24" t="s">
        <v>875</v>
      </c>
      <c r="L1364" s="24" t="s">
        <v>876</v>
      </c>
      <c r="M1364" s="24" t="s">
        <v>879</v>
      </c>
      <c r="N1364" s="75">
        <v>0.05</v>
      </c>
      <c r="O1364" s="24">
        <v>1299</v>
      </c>
      <c r="P1364" s="24">
        <v>1299</v>
      </c>
      <c r="Q1364" s="59">
        <v>389.7</v>
      </c>
      <c r="R1364" s="59">
        <v>389.7</v>
      </c>
      <c r="S1364" s="24">
        <v>2</v>
      </c>
    </row>
    <row r="1365" spans="1:19" x14ac:dyDescent="0.25">
      <c r="A1365" s="25"/>
      <c r="B1365" s="58">
        <v>4066747773757</v>
      </c>
      <c r="C1365" s="24" t="s">
        <v>390</v>
      </c>
      <c r="D1365" s="24" t="s">
        <v>267</v>
      </c>
      <c r="E1365" s="24" t="s">
        <v>821</v>
      </c>
      <c r="F1365" s="25" t="s">
        <v>829</v>
      </c>
      <c r="G1365" s="24" t="s">
        <v>863</v>
      </c>
      <c r="H1365" s="24" t="s">
        <v>326</v>
      </c>
      <c r="I1365" s="24" t="str">
        <f>C1365&amp;"/"&amp;D1365&amp;"/"&amp;F1365&amp;"/"&amp;H1365</f>
        <v>REEBOK/APPAREL/HT9278/M</v>
      </c>
      <c r="J1365" s="24">
        <v>61099010</v>
      </c>
      <c r="K1365" s="24" t="s">
        <v>875</v>
      </c>
      <c r="L1365" s="24" t="s">
        <v>876</v>
      </c>
      <c r="M1365" s="24" t="s">
        <v>879</v>
      </c>
      <c r="N1365" s="75">
        <v>0.05</v>
      </c>
      <c r="O1365" s="24">
        <v>1299</v>
      </c>
      <c r="P1365" s="24">
        <v>1299</v>
      </c>
      <c r="Q1365" s="59">
        <v>389.7</v>
      </c>
      <c r="R1365" s="59">
        <v>389.7</v>
      </c>
      <c r="S1365" s="24">
        <v>2</v>
      </c>
    </row>
    <row r="1366" spans="1:19" x14ac:dyDescent="0.25">
      <c r="A1366" s="25"/>
      <c r="B1366" s="58">
        <v>4066747777380</v>
      </c>
      <c r="C1366" s="24" t="s">
        <v>390</v>
      </c>
      <c r="D1366" s="24" t="s">
        <v>267</v>
      </c>
      <c r="E1366" s="24" t="s">
        <v>821</v>
      </c>
      <c r="F1366" s="25" t="s">
        <v>829</v>
      </c>
      <c r="G1366" s="24" t="s">
        <v>863</v>
      </c>
      <c r="H1366" s="24" t="s">
        <v>328</v>
      </c>
      <c r="I1366" s="24" t="str">
        <f>C1366&amp;"/"&amp;D1366&amp;"/"&amp;F1366&amp;"/"&amp;H1366</f>
        <v>REEBOK/APPAREL/HT9278/L</v>
      </c>
      <c r="J1366" s="24">
        <v>61099010</v>
      </c>
      <c r="K1366" s="24" t="s">
        <v>875</v>
      </c>
      <c r="L1366" s="24" t="s">
        <v>876</v>
      </c>
      <c r="M1366" s="24" t="s">
        <v>879</v>
      </c>
      <c r="N1366" s="75">
        <v>0.05</v>
      </c>
      <c r="O1366" s="24">
        <v>1299</v>
      </c>
      <c r="P1366" s="24">
        <v>1299</v>
      </c>
      <c r="Q1366" s="59">
        <v>389.7</v>
      </c>
      <c r="R1366" s="59">
        <v>389.7</v>
      </c>
      <c r="S1366" s="24">
        <v>2</v>
      </c>
    </row>
    <row r="1367" spans="1:19" x14ac:dyDescent="0.25">
      <c r="A1367" s="25"/>
      <c r="B1367" s="58">
        <v>4066747850656</v>
      </c>
      <c r="C1367" s="24" t="s">
        <v>390</v>
      </c>
      <c r="D1367" s="24" t="s">
        <v>267</v>
      </c>
      <c r="E1367" s="24" t="s">
        <v>821</v>
      </c>
      <c r="F1367" s="25" t="s">
        <v>850</v>
      </c>
      <c r="G1367" s="24" t="s">
        <v>21</v>
      </c>
      <c r="H1367" s="24" t="s">
        <v>326</v>
      </c>
      <c r="I1367" s="24" t="str">
        <f>C1367&amp;"/"&amp;D1367&amp;"/"&amp;F1367&amp;"/"&amp;H1367</f>
        <v>REEBOK/APPAREL/HU1660/M</v>
      </c>
      <c r="J1367" s="24">
        <v>61091000</v>
      </c>
      <c r="K1367" s="24" t="s">
        <v>875</v>
      </c>
      <c r="L1367" s="24" t="s">
        <v>876</v>
      </c>
      <c r="M1367" s="24" t="s">
        <v>878</v>
      </c>
      <c r="N1367" s="75">
        <v>0.05</v>
      </c>
      <c r="O1367" s="24">
        <v>1299</v>
      </c>
      <c r="P1367" s="24">
        <v>1299</v>
      </c>
      <c r="Q1367" s="59">
        <v>389.7</v>
      </c>
      <c r="R1367" s="59">
        <v>389.7</v>
      </c>
      <c r="S1367" s="24">
        <v>2</v>
      </c>
    </row>
    <row r="1368" spans="1:19" x14ac:dyDescent="0.25">
      <c r="A1368" s="25"/>
      <c r="B1368" s="58">
        <v>4066748517664</v>
      </c>
      <c r="C1368" s="24" t="s">
        <v>390</v>
      </c>
      <c r="D1368" s="24" t="s">
        <v>59</v>
      </c>
      <c r="E1368" s="24" t="s">
        <v>62</v>
      </c>
      <c r="F1368" s="25" t="s">
        <v>851</v>
      </c>
      <c r="G1368" s="24" t="s">
        <v>863</v>
      </c>
      <c r="H1368" s="24">
        <v>10</v>
      </c>
      <c r="I1368" s="24" t="str">
        <f>C1368&amp;"/"&amp;D1368&amp;"/"&amp;F1368&amp;"/"&amp;H1368</f>
        <v>REEBOK/FOOTWEAR/HP9242/10</v>
      </c>
      <c r="J1368" s="24">
        <v>64041190</v>
      </c>
      <c r="K1368" s="24" t="s">
        <v>875</v>
      </c>
      <c r="L1368" s="24" t="s">
        <v>876</v>
      </c>
      <c r="M1368" s="24" t="s">
        <v>879</v>
      </c>
      <c r="N1368" s="75">
        <v>0.18</v>
      </c>
      <c r="O1368" s="24">
        <v>7599</v>
      </c>
      <c r="P1368" s="24">
        <v>7599</v>
      </c>
      <c r="Q1368" s="59">
        <v>2279.6999999999998</v>
      </c>
      <c r="R1368" s="59">
        <v>2279.6999999999998</v>
      </c>
      <c r="S1368" s="24">
        <v>2</v>
      </c>
    </row>
    <row r="1369" spans="1:19" x14ac:dyDescent="0.25">
      <c r="A1369" s="25"/>
      <c r="B1369" s="58">
        <v>4066748946990</v>
      </c>
      <c r="C1369" s="24" t="s">
        <v>390</v>
      </c>
      <c r="D1369" s="24" t="s">
        <v>59</v>
      </c>
      <c r="E1369" s="24" t="s">
        <v>62</v>
      </c>
      <c r="F1369" s="25" t="s">
        <v>830</v>
      </c>
      <c r="G1369" s="24" t="s">
        <v>863</v>
      </c>
      <c r="H1369" s="24">
        <v>9</v>
      </c>
      <c r="I1369" s="24" t="str">
        <f>C1369&amp;"/"&amp;D1369&amp;"/"&amp;F1369&amp;"/"&amp;H1369</f>
        <v>REEBOK/FOOTWEAR/HR0414/9</v>
      </c>
      <c r="J1369" s="24">
        <v>64041190</v>
      </c>
      <c r="K1369" s="24" t="s">
        <v>875</v>
      </c>
      <c r="L1369" s="24" t="s">
        <v>876</v>
      </c>
      <c r="M1369" s="24" t="s">
        <v>879</v>
      </c>
      <c r="N1369" s="75">
        <v>0.18</v>
      </c>
      <c r="O1369" s="24">
        <v>8599</v>
      </c>
      <c r="P1369" s="24">
        <v>8599</v>
      </c>
      <c r="Q1369" s="59">
        <v>2579.6999999999998</v>
      </c>
      <c r="R1369" s="59">
        <v>2579.6999999999998</v>
      </c>
      <c r="S1369" s="24">
        <v>2</v>
      </c>
    </row>
    <row r="1370" spans="1:19" x14ac:dyDescent="0.25">
      <c r="A1370" s="25"/>
      <c r="B1370" s="58">
        <v>4066749745387</v>
      </c>
      <c r="C1370" s="24" t="s">
        <v>390</v>
      </c>
      <c r="D1370" s="24" t="s">
        <v>59</v>
      </c>
      <c r="E1370" s="24" t="s">
        <v>62</v>
      </c>
      <c r="F1370" s="25" t="s">
        <v>825</v>
      </c>
      <c r="G1370" s="24" t="s">
        <v>863</v>
      </c>
      <c r="H1370" s="24">
        <v>8</v>
      </c>
      <c r="I1370" s="24" t="str">
        <f>C1370&amp;"/"&amp;D1370&amp;"/"&amp;F1370&amp;"/"&amp;H1370</f>
        <v>REEBOK/FOOTWEAR/HR1895/8</v>
      </c>
      <c r="J1370" s="24">
        <v>64041190</v>
      </c>
      <c r="K1370" s="24" t="s">
        <v>45</v>
      </c>
      <c r="L1370" s="24" t="s">
        <v>876</v>
      </c>
      <c r="M1370" s="24" t="s">
        <v>879</v>
      </c>
      <c r="N1370" s="75">
        <v>0.18</v>
      </c>
      <c r="O1370" s="24">
        <v>6599</v>
      </c>
      <c r="P1370" s="24">
        <v>6599</v>
      </c>
      <c r="Q1370" s="59">
        <v>1979.7</v>
      </c>
      <c r="R1370" s="59">
        <v>1979.7</v>
      </c>
      <c r="S1370" s="24">
        <v>2</v>
      </c>
    </row>
    <row r="1371" spans="1:19" x14ac:dyDescent="0.25">
      <c r="A1371" s="25"/>
      <c r="B1371" s="58">
        <v>4066751144604</v>
      </c>
      <c r="C1371" s="24" t="s">
        <v>390</v>
      </c>
      <c r="D1371" s="24" t="s">
        <v>267</v>
      </c>
      <c r="E1371" s="24" t="s">
        <v>821</v>
      </c>
      <c r="F1371" s="25" t="s">
        <v>852</v>
      </c>
      <c r="G1371" s="24" t="s">
        <v>863</v>
      </c>
      <c r="H1371" s="24" t="s">
        <v>328</v>
      </c>
      <c r="I1371" s="24" t="str">
        <f>C1371&amp;"/"&amp;D1371&amp;"/"&amp;F1371&amp;"/"&amp;H1371</f>
        <v>REEBOK/APPAREL/HS4901/L</v>
      </c>
      <c r="J1371" s="24">
        <v>61099010</v>
      </c>
      <c r="K1371" s="24" t="s">
        <v>875</v>
      </c>
      <c r="L1371" s="24" t="s">
        <v>876</v>
      </c>
      <c r="M1371" s="24" t="s">
        <v>879</v>
      </c>
      <c r="N1371" s="75">
        <v>0.05</v>
      </c>
      <c r="O1371" s="24">
        <v>1799</v>
      </c>
      <c r="P1371" s="24">
        <v>1799</v>
      </c>
      <c r="Q1371" s="59">
        <v>539.70000000000005</v>
      </c>
      <c r="R1371" s="59">
        <v>539.70000000000005</v>
      </c>
      <c r="S1371" s="24">
        <v>2</v>
      </c>
    </row>
    <row r="1372" spans="1:19" x14ac:dyDescent="0.25">
      <c r="A1372" s="25"/>
      <c r="B1372" s="58">
        <v>4066751144611</v>
      </c>
      <c r="C1372" s="24" t="s">
        <v>390</v>
      </c>
      <c r="D1372" s="24" t="s">
        <v>267</v>
      </c>
      <c r="E1372" s="24" t="s">
        <v>821</v>
      </c>
      <c r="F1372" s="25" t="s">
        <v>852</v>
      </c>
      <c r="G1372" s="24" t="s">
        <v>863</v>
      </c>
      <c r="H1372" s="24" t="s">
        <v>330</v>
      </c>
      <c r="I1372" s="24" t="str">
        <f>C1372&amp;"/"&amp;D1372&amp;"/"&amp;F1372&amp;"/"&amp;H1372</f>
        <v>REEBOK/APPAREL/HS4901/XL</v>
      </c>
      <c r="J1372" s="24">
        <v>61099010</v>
      </c>
      <c r="K1372" s="24" t="s">
        <v>875</v>
      </c>
      <c r="L1372" s="24" t="s">
        <v>876</v>
      </c>
      <c r="M1372" s="24" t="s">
        <v>879</v>
      </c>
      <c r="N1372" s="75">
        <v>0.05</v>
      </c>
      <c r="O1372" s="24">
        <v>1799</v>
      </c>
      <c r="P1372" s="24">
        <v>1799</v>
      </c>
      <c r="Q1372" s="59">
        <v>539.70000000000005</v>
      </c>
      <c r="R1372" s="59">
        <v>539.70000000000005</v>
      </c>
      <c r="S1372" s="24">
        <v>2</v>
      </c>
    </row>
    <row r="1373" spans="1:19" x14ac:dyDescent="0.25">
      <c r="A1373" s="25"/>
      <c r="B1373" s="58">
        <v>4066751184143</v>
      </c>
      <c r="C1373" s="24" t="s">
        <v>390</v>
      </c>
      <c r="D1373" s="24" t="s">
        <v>267</v>
      </c>
      <c r="E1373" s="24" t="s">
        <v>821</v>
      </c>
      <c r="F1373" s="25" t="s">
        <v>838</v>
      </c>
      <c r="G1373" s="24" t="s">
        <v>863</v>
      </c>
      <c r="H1373" s="24" t="s">
        <v>328</v>
      </c>
      <c r="I1373" s="24" t="str">
        <f>C1373&amp;"/"&amp;D1373&amp;"/"&amp;F1373&amp;"/"&amp;H1373</f>
        <v>REEBOK/APPAREL/HT3717/L</v>
      </c>
      <c r="J1373" s="24">
        <v>61099010</v>
      </c>
      <c r="K1373" s="24" t="s">
        <v>875</v>
      </c>
      <c r="L1373" s="24" t="s">
        <v>876</v>
      </c>
      <c r="M1373" s="24" t="s">
        <v>879</v>
      </c>
      <c r="N1373" s="75">
        <v>0.05</v>
      </c>
      <c r="O1373" s="24">
        <v>1799</v>
      </c>
      <c r="P1373" s="24">
        <v>1799</v>
      </c>
      <c r="Q1373" s="59">
        <v>539.70000000000005</v>
      </c>
      <c r="R1373" s="59">
        <v>539.70000000000005</v>
      </c>
      <c r="S1373" s="24">
        <v>2</v>
      </c>
    </row>
    <row r="1374" spans="1:19" x14ac:dyDescent="0.25">
      <c r="A1374" s="25"/>
      <c r="B1374" s="58">
        <v>4066751191417</v>
      </c>
      <c r="C1374" s="24" t="s">
        <v>390</v>
      </c>
      <c r="D1374" s="24" t="s">
        <v>267</v>
      </c>
      <c r="E1374" s="24" t="s">
        <v>821</v>
      </c>
      <c r="F1374" s="25" t="s">
        <v>838</v>
      </c>
      <c r="G1374" s="24" t="s">
        <v>863</v>
      </c>
      <c r="H1374" s="24" t="s">
        <v>330</v>
      </c>
      <c r="I1374" s="24" t="str">
        <f>C1374&amp;"/"&amp;D1374&amp;"/"&amp;F1374&amp;"/"&amp;H1374</f>
        <v>REEBOK/APPAREL/HT3717/XL</v>
      </c>
      <c r="J1374" s="24">
        <v>61099010</v>
      </c>
      <c r="K1374" s="24" t="s">
        <v>875</v>
      </c>
      <c r="L1374" s="24" t="s">
        <v>876</v>
      </c>
      <c r="M1374" s="24" t="s">
        <v>879</v>
      </c>
      <c r="N1374" s="75">
        <v>0.05</v>
      </c>
      <c r="O1374" s="24">
        <v>1799</v>
      </c>
      <c r="P1374" s="24">
        <v>1799</v>
      </c>
      <c r="Q1374" s="59">
        <v>539.70000000000005</v>
      </c>
      <c r="R1374" s="59">
        <v>539.70000000000005</v>
      </c>
      <c r="S1374" s="24">
        <v>2</v>
      </c>
    </row>
    <row r="1375" spans="1:19" x14ac:dyDescent="0.25">
      <c r="A1375" s="25"/>
      <c r="B1375" s="58">
        <v>4066754835776</v>
      </c>
      <c r="C1375" s="24" t="s">
        <v>390</v>
      </c>
      <c r="D1375" s="24" t="s">
        <v>267</v>
      </c>
      <c r="E1375" s="24" t="s">
        <v>821</v>
      </c>
      <c r="F1375" s="25" t="s">
        <v>839</v>
      </c>
      <c r="G1375" s="24" t="s">
        <v>867</v>
      </c>
      <c r="H1375" s="24" t="s">
        <v>326</v>
      </c>
      <c r="I1375" s="24" t="str">
        <f>C1375&amp;"/"&amp;D1375&amp;"/"&amp;F1375&amp;"/"&amp;H1375</f>
        <v>REEBOK/APPAREL/IA8440/M</v>
      </c>
      <c r="J1375" s="24">
        <v>61099010</v>
      </c>
      <c r="K1375" s="24" t="s">
        <v>875</v>
      </c>
      <c r="L1375" s="24" t="s">
        <v>876</v>
      </c>
      <c r="M1375" s="24" t="s">
        <v>879</v>
      </c>
      <c r="N1375" s="75">
        <v>0.05</v>
      </c>
      <c r="O1375" s="24">
        <v>1799</v>
      </c>
      <c r="P1375" s="24">
        <v>1799</v>
      </c>
      <c r="Q1375" s="59">
        <v>539.70000000000005</v>
      </c>
      <c r="R1375" s="59">
        <v>539.70000000000005</v>
      </c>
      <c r="S1375" s="24">
        <v>2</v>
      </c>
    </row>
    <row r="1376" spans="1:19" x14ac:dyDescent="0.25">
      <c r="A1376" s="25"/>
      <c r="B1376" s="58">
        <v>4066754858362</v>
      </c>
      <c r="C1376" s="24" t="s">
        <v>390</v>
      </c>
      <c r="D1376" s="24" t="s">
        <v>267</v>
      </c>
      <c r="E1376" s="24" t="s">
        <v>821</v>
      </c>
      <c r="F1376" s="25" t="s">
        <v>840</v>
      </c>
      <c r="G1376" s="24" t="s">
        <v>863</v>
      </c>
      <c r="H1376" s="24" t="s">
        <v>874</v>
      </c>
      <c r="I1376" s="24" t="str">
        <f>C1376&amp;"/"&amp;D1376&amp;"/"&amp;F1376&amp;"/"&amp;H1376</f>
        <v>REEBOK/APPAREL/IA8443/2XL</v>
      </c>
      <c r="J1376" s="24">
        <v>61099010</v>
      </c>
      <c r="K1376" s="24" t="s">
        <v>875</v>
      </c>
      <c r="L1376" s="24" t="s">
        <v>876</v>
      </c>
      <c r="M1376" s="24" t="s">
        <v>879</v>
      </c>
      <c r="N1376" s="75">
        <v>0.05</v>
      </c>
      <c r="O1376" s="24">
        <v>1799</v>
      </c>
      <c r="P1376" s="24">
        <v>1799</v>
      </c>
      <c r="Q1376" s="59">
        <v>539.70000000000005</v>
      </c>
      <c r="R1376" s="59">
        <v>539.70000000000005</v>
      </c>
      <c r="S1376" s="24">
        <v>2</v>
      </c>
    </row>
    <row r="1377" spans="1:19" x14ac:dyDescent="0.25">
      <c r="A1377" s="25"/>
      <c r="B1377" s="58">
        <v>4066754858393</v>
      </c>
      <c r="C1377" s="24" t="s">
        <v>390</v>
      </c>
      <c r="D1377" s="24" t="s">
        <v>267</v>
      </c>
      <c r="E1377" s="24" t="s">
        <v>821</v>
      </c>
      <c r="F1377" s="25" t="s">
        <v>840</v>
      </c>
      <c r="G1377" s="24" t="s">
        <v>863</v>
      </c>
      <c r="H1377" s="24" t="s">
        <v>330</v>
      </c>
      <c r="I1377" s="24" t="str">
        <f>C1377&amp;"/"&amp;D1377&amp;"/"&amp;F1377&amp;"/"&amp;H1377</f>
        <v>REEBOK/APPAREL/IA8443/XL</v>
      </c>
      <c r="J1377" s="24">
        <v>61099010</v>
      </c>
      <c r="K1377" s="24" t="s">
        <v>875</v>
      </c>
      <c r="L1377" s="24" t="s">
        <v>876</v>
      </c>
      <c r="M1377" s="24" t="s">
        <v>879</v>
      </c>
      <c r="N1377" s="75">
        <v>0.05</v>
      </c>
      <c r="O1377" s="24">
        <v>1799</v>
      </c>
      <c r="P1377" s="24">
        <v>1799</v>
      </c>
      <c r="Q1377" s="59">
        <v>539.70000000000005</v>
      </c>
      <c r="R1377" s="59">
        <v>539.70000000000005</v>
      </c>
      <c r="S1377" s="24">
        <v>2</v>
      </c>
    </row>
    <row r="1378" spans="1:19" x14ac:dyDescent="0.25">
      <c r="A1378" s="25"/>
      <c r="B1378" s="58">
        <v>4066754858416</v>
      </c>
      <c r="C1378" s="24" t="s">
        <v>390</v>
      </c>
      <c r="D1378" s="24" t="s">
        <v>267</v>
      </c>
      <c r="E1378" s="24" t="s">
        <v>821</v>
      </c>
      <c r="F1378" s="25" t="s">
        <v>840</v>
      </c>
      <c r="G1378" s="24" t="s">
        <v>863</v>
      </c>
      <c r="H1378" s="24" t="s">
        <v>326</v>
      </c>
      <c r="I1378" s="24" t="str">
        <f>C1378&amp;"/"&amp;D1378&amp;"/"&amp;F1378&amp;"/"&amp;H1378</f>
        <v>REEBOK/APPAREL/IA8443/M</v>
      </c>
      <c r="J1378" s="24">
        <v>61099010</v>
      </c>
      <c r="K1378" s="24" t="s">
        <v>875</v>
      </c>
      <c r="L1378" s="24" t="s">
        <v>876</v>
      </c>
      <c r="M1378" s="24" t="s">
        <v>879</v>
      </c>
      <c r="N1378" s="75">
        <v>0.05</v>
      </c>
      <c r="O1378" s="24">
        <v>1799</v>
      </c>
      <c r="P1378" s="24">
        <v>1799</v>
      </c>
      <c r="Q1378" s="59">
        <v>539.70000000000005</v>
      </c>
      <c r="R1378" s="59">
        <v>539.70000000000005</v>
      </c>
      <c r="S1378" s="24">
        <v>2</v>
      </c>
    </row>
    <row r="1379" spans="1:19" x14ac:dyDescent="0.25">
      <c r="A1379" s="25"/>
      <c r="B1379" s="58">
        <v>4066754858430</v>
      </c>
      <c r="C1379" s="24" t="s">
        <v>390</v>
      </c>
      <c r="D1379" s="24" t="s">
        <v>267</v>
      </c>
      <c r="E1379" s="24" t="s">
        <v>821</v>
      </c>
      <c r="F1379" s="25" t="s">
        <v>841</v>
      </c>
      <c r="G1379" s="24" t="s">
        <v>863</v>
      </c>
      <c r="H1379" s="24" t="s">
        <v>328</v>
      </c>
      <c r="I1379" s="24" t="str">
        <f>C1379&amp;"/"&amp;D1379&amp;"/"&amp;F1379&amp;"/"&amp;H1379</f>
        <v>REEBOK/APPAREL/IA8442/L</v>
      </c>
      <c r="J1379" s="24">
        <v>61099010</v>
      </c>
      <c r="K1379" s="24" t="s">
        <v>875</v>
      </c>
      <c r="L1379" s="24" t="s">
        <v>876</v>
      </c>
      <c r="M1379" s="24" t="s">
        <v>879</v>
      </c>
      <c r="N1379" s="75">
        <v>0.05</v>
      </c>
      <c r="O1379" s="24">
        <v>1799</v>
      </c>
      <c r="P1379" s="24">
        <v>1799</v>
      </c>
      <c r="Q1379" s="59">
        <v>539.70000000000005</v>
      </c>
      <c r="R1379" s="59">
        <v>539.70000000000005</v>
      </c>
      <c r="S1379" s="24">
        <v>2</v>
      </c>
    </row>
    <row r="1380" spans="1:19" x14ac:dyDescent="0.25">
      <c r="A1380" s="25"/>
      <c r="B1380" s="58">
        <v>4066754862079</v>
      </c>
      <c r="C1380" s="24" t="s">
        <v>390</v>
      </c>
      <c r="D1380" s="24" t="s">
        <v>267</v>
      </c>
      <c r="E1380" s="24" t="s">
        <v>821</v>
      </c>
      <c r="F1380" s="25" t="s">
        <v>842</v>
      </c>
      <c r="G1380" s="24" t="s">
        <v>863</v>
      </c>
      <c r="H1380" s="24" t="s">
        <v>874</v>
      </c>
      <c r="I1380" s="24" t="str">
        <f>C1380&amp;"/"&amp;D1380&amp;"/"&amp;F1380&amp;"/"&amp;H1380</f>
        <v>REEBOK/APPAREL/IA8446/2XL</v>
      </c>
      <c r="J1380" s="24">
        <v>61099010</v>
      </c>
      <c r="K1380" s="24" t="s">
        <v>875</v>
      </c>
      <c r="L1380" s="24" t="s">
        <v>876</v>
      </c>
      <c r="M1380" s="24" t="s">
        <v>879</v>
      </c>
      <c r="N1380" s="75">
        <v>0.05</v>
      </c>
      <c r="O1380" s="24">
        <v>1799</v>
      </c>
      <c r="P1380" s="24">
        <v>1799</v>
      </c>
      <c r="Q1380" s="59">
        <v>539.70000000000005</v>
      </c>
      <c r="R1380" s="59">
        <v>539.70000000000005</v>
      </c>
      <c r="S1380" s="24">
        <v>2</v>
      </c>
    </row>
    <row r="1381" spans="1:19" x14ac:dyDescent="0.25">
      <c r="A1381" s="25"/>
      <c r="B1381" s="58">
        <v>4066754862093</v>
      </c>
      <c r="C1381" s="24" t="s">
        <v>390</v>
      </c>
      <c r="D1381" s="24" t="s">
        <v>267</v>
      </c>
      <c r="E1381" s="24" t="s">
        <v>821</v>
      </c>
      <c r="F1381" s="25" t="s">
        <v>841</v>
      </c>
      <c r="G1381" s="24" t="s">
        <v>863</v>
      </c>
      <c r="H1381" s="24" t="s">
        <v>326</v>
      </c>
      <c r="I1381" s="24" t="str">
        <f>C1381&amp;"/"&amp;D1381&amp;"/"&amp;F1381&amp;"/"&amp;H1381</f>
        <v>REEBOK/APPAREL/IA8442/M</v>
      </c>
      <c r="J1381" s="24">
        <v>61099010</v>
      </c>
      <c r="K1381" s="24" t="s">
        <v>875</v>
      </c>
      <c r="L1381" s="24" t="s">
        <v>876</v>
      </c>
      <c r="M1381" s="24" t="s">
        <v>879</v>
      </c>
      <c r="N1381" s="75">
        <v>0.05</v>
      </c>
      <c r="O1381" s="24">
        <v>1799</v>
      </c>
      <c r="P1381" s="24">
        <v>1799</v>
      </c>
      <c r="Q1381" s="59">
        <v>539.70000000000005</v>
      </c>
      <c r="R1381" s="59">
        <v>539.70000000000005</v>
      </c>
      <c r="S1381" s="24">
        <v>2</v>
      </c>
    </row>
    <row r="1382" spans="1:19" x14ac:dyDescent="0.25">
      <c r="A1382" s="25"/>
      <c r="B1382" s="58">
        <v>4066754862116</v>
      </c>
      <c r="C1382" s="24" t="s">
        <v>390</v>
      </c>
      <c r="D1382" s="24" t="s">
        <v>267</v>
      </c>
      <c r="E1382" s="24" t="s">
        <v>821</v>
      </c>
      <c r="F1382" s="25" t="s">
        <v>842</v>
      </c>
      <c r="G1382" s="24" t="s">
        <v>863</v>
      </c>
      <c r="H1382" s="24" t="s">
        <v>328</v>
      </c>
      <c r="I1382" s="24" t="str">
        <f>C1382&amp;"/"&amp;D1382&amp;"/"&amp;F1382&amp;"/"&amp;H1382</f>
        <v>REEBOK/APPAREL/IA8446/L</v>
      </c>
      <c r="J1382" s="24">
        <v>61099010</v>
      </c>
      <c r="K1382" s="24" t="s">
        <v>875</v>
      </c>
      <c r="L1382" s="24" t="s">
        <v>876</v>
      </c>
      <c r="M1382" s="24" t="s">
        <v>879</v>
      </c>
      <c r="N1382" s="75">
        <v>0.05</v>
      </c>
      <c r="O1382" s="24">
        <v>1799</v>
      </c>
      <c r="P1382" s="24">
        <v>1799</v>
      </c>
      <c r="Q1382" s="59">
        <v>539.70000000000005</v>
      </c>
      <c r="R1382" s="59">
        <v>539.70000000000005</v>
      </c>
      <c r="S1382" s="24">
        <v>2</v>
      </c>
    </row>
    <row r="1383" spans="1:19" x14ac:dyDescent="0.25">
      <c r="A1383" s="25"/>
      <c r="B1383" s="58">
        <v>4066754862130</v>
      </c>
      <c r="C1383" s="24" t="s">
        <v>390</v>
      </c>
      <c r="D1383" s="24" t="s">
        <v>267</v>
      </c>
      <c r="E1383" s="24" t="s">
        <v>821</v>
      </c>
      <c r="F1383" s="25" t="s">
        <v>842</v>
      </c>
      <c r="G1383" s="24" t="s">
        <v>863</v>
      </c>
      <c r="H1383" s="24" t="s">
        <v>326</v>
      </c>
      <c r="I1383" s="24" t="str">
        <f>C1383&amp;"/"&amp;D1383&amp;"/"&amp;F1383&amp;"/"&amp;H1383</f>
        <v>REEBOK/APPAREL/IA8446/M</v>
      </c>
      <c r="J1383" s="24">
        <v>61099010</v>
      </c>
      <c r="K1383" s="24" t="s">
        <v>875</v>
      </c>
      <c r="L1383" s="24" t="s">
        <v>876</v>
      </c>
      <c r="M1383" s="24" t="s">
        <v>879</v>
      </c>
      <c r="N1383" s="75">
        <v>0.05</v>
      </c>
      <c r="O1383" s="24">
        <v>1799</v>
      </c>
      <c r="P1383" s="24">
        <v>1799</v>
      </c>
      <c r="Q1383" s="59">
        <v>539.70000000000005</v>
      </c>
      <c r="R1383" s="59">
        <v>539.70000000000005</v>
      </c>
      <c r="S1383" s="24">
        <v>2</v>
      </c>
    </row>
    <row r="1384" spans="1:19" x14ac:dyDescent="0.25">
      <c r="A1384" s="25"/>
      <c r="B1384" s="58">
        <v>4066755311606</v>
      </c>
      <c r="C1384" s="24" t="s">
        <v>390</v>
      </c>
      <c r="D1384" s="24" t="s">
        <v>59</v>
      </c>
      <c r="E1384" s="24" t="s">
        <v>62</v>
      </c>
      <c r="F1384" s="25">
        <v>100033771</v>
      </c>
      <c r="G1384" s="24" t="s">
        <v>861</v>
      </c>
      <c r="H1384" s="24">
        <v>11</v>
      </c>
      <c r="I1384" s="24" t="str">
        <f>C1384&amp;"/"&amp;D1384&amp;"/"&amp;F1384&amp;"/"&amp;H1384</f>
        <v>REEBOK/FOOTWEAR/100033771/11</v>
      </c>
      <c r="J1384" s="24">
        <v>64041990</v>
      </c>
      <c r="K1384" s="24" t="s">
        <v>875</v>
      </c>
      <c r="L1384" s="24" t="s">
        <v>876</v>
      </c>
      <c r="M1384" s="24" t="s">
        <v>877</v>
      </c>
      <c r="N1384" s="75">
        <v>0.18</v>
      </c>
      <c r="O1384" s="24">
        <v>8599</v>
      </c>
      <c r="P1384" s="24">
        <v>8599</v>
      </c>
      <c r="Q1384" s="59">
        <v>2579.6999999999998</v>
      </c>
      <c r="R1384" s="59">
        <v>2579.6999999999998</v>
      </c>
      <c r="S1384" s="24">
        <v>2</v>
      </c>
    </row>
    <row r="1385" spans="1:19" x14ac:dyDescent="0.25">
      <c r="A1385" s="25"/>
      <c r="B1385" s="58">
        <v>4066756271756</v>
      </c>
      <c r="C1385" s="24" t="s">
        <v>390</v>
      </c>
      <c r="D1385" s="24" t="s">
        <v>59</v>
      </c>
      <c r="E1385" s="24" t="s">
        <v>62</v>
      </c>
      <c r="F1385" s="25">
        <v>100033912</v>
      </c>
      <c r="G1385" s="24" t="s">
        <v>861</v>
      </c>
      <c r="H1385" s="24">
        <v>8</v>
      </c>
      <c r="I1385" s="24" t="str">
        <f>C1385&amp;"/"&amp;D1385&amp;"/"&amp;F1385&amp;"/"&amp;H1385</f>
        <v>REEBOK/FOOTWEAR/100033912/8</v>
      </c>
      <c r="J1385" s="24">
        <v>64031990</v>
      </c>
      <c r="K1385" s="24" t="s">
        <v>45</v>
      </c>
      <c r="L1385" s="24" t="s">
        <v>876</v>
      </c>
      <c r="M1385" s="24" t="s">
        <v>877</v>
      </c>
      <c r="N1385" s="75">
        <v>0.18</v>
      </c>
      <c r="O1385" s="24">
        <v>7599</v>
      </c>
      <c r="P1385" s="24">
        <v>7599</v>
      </c>
      <c r="Q1385" s="59">
        <v>2279.6999999999998</v>
      </c>
      <c r="R1385" s="59">
        <v>2279.6999999999998</v>
      </c>
      <c r="S1385" s="24">
        <v>2</v>
      </c>
    </row>
    <row r="1386" spans="1:19" x14ac:dyDescent="0.25">
      <c r="A1386" s="25"/>
      <c r="B1386" s="58">
        <v>4066756294212</v>
      </c>
      <c r="C1386" s="24" t="s">
        <v>390</v>
      </c>
      <c r="D1386" s="24" t="s">
        <v>59</v>
      </c>
      <c r="E1386" s="24" t="s">
        <v>62</v>
      </c>
      <c r="F1386" s="25">
        <v>100033902</v>
      </c>
      <c r="G1386" s="24" t="s">
        <v>861</v>
      </c>
      <c r="H1386" s="24">
        <v>8</v>
      </c>
      <c r="I1386" s="24" t="str">
        <f>C1386&amp;"/"&amp;D1386&amp;"/"&amp;F1386&amp;"/"&amp;H1386</f>
        <v>REEBOK/FOOTWEAR/100033902/8</v>
      </c>
      <c r="J1386" s="24">
        <v>64041990</v>
      </c>
      <c r="K1386" s="24" t="s">
        <v>45</v>
      </c>
      <c r="L1386" s="24" t="s">
        <v>876</v>
      </c>
      <c r="M1386" s="24" t="s">
        <v>877</v>
      </c>
      <c r="N1386" s="75">
        <v>0.18</v>
      </c>
      <c r="O1386" s="24">
        <v>8999</v>
      </c>
      <c r="P1386" s="24">
        <v>8999</v>
      </c>
      <c r="Q1386" s="59">
        <v>2699.7</v>
      </c>
      <c r="R1386" s="59">
        <v>2699.7</v>
      </c>
      <c r="S1386" s="24">
        <v>2</v>
      </c>
    </row>
    <row r="1387" spans="1:19" x14ac:dyDescent="0.25">
      <c r="A1387" s="25"/>
      <c r="B1387" s="58">
        <v>4066756294229</v>
      </c>
      <c r="C1387" s="24" t="s">
        <v>390</v>
      </c>
      <c r="D1387" s="24" t="s">
        <v>59</v>
      </c>
      <c r="E1387" s="24" t="s">
        <v>62</v>
      </c>
      <c r="F1387" s="25">
        <v>100033902</v>
      </c>
      <c r="G1387" s="24" t="s">
        <v>861</v>
      </c>
      <c r="H1387" s="24">
        <v>10</v>
      </c>
      <c r="I1387" s="24" t="str">
        <f>C1387&amp;"/"&amp;D1387&amp;"/"&amp;F1387&amp;"/"&amp;H1387</f>
        <v>REEBOK/FOOTWEAR/100033902/10</v>
      </c>
      <c r="J1387" s="24">
        <v>64041990</v>
      </c>
      <c r="K1387" s="24" t="s">
        <v>45</v>
      </c>
      <c r="L1387" s="24" t="s">
        <v>876</v>
      </c>
      <c r="M1387" s="24" t="s">
        <v>877</v>
      </c>
      <c r="N1387" s="75">
        <v>0.18</v>
      </c>
      <c r="O1387" s="24">
        <v>8999</v>
      </c>
      <c r="P1387" s="24">
        <v>8999</v>
      </c>
      <c r="Q1387" s="59">
        <v>2699.7</v>
      </c>
      <c r="R1387" s="59">
        <v>2699.7</v>
      </c>
      <c r="S1387" s="24">
        <v>2</v>
      </c>
    </row>
    <row r="1388" spans="1:19" x14ac:dyDescent="0.25">
      <c r="A1388" s="25"/>
      <c r="B1388" s="58">
        <v>4066756294267</v>
      </c>
      <c r="C1388" s="24" t="s">
        <v>390</v>
      </c>
      <c r="D1388" s="24" t="s">
        <v>59</v>
      </c>
      <c r="E1388" s="24" t="s">
        <v>62</v>
      </c>
      <c r="F1388" s="25">
        <v>100033902</v>
      </c>
      <c r="G1388" s="24" t="s">
        <v>861</v>
      </c>
      <c r="H1388" s="24">
        <v>9</v>
      </c>
      <c r="I1388" s="24" t="str">
        <f>C1388&amp;"/"&amp;D1388&amp;"/"&amp;F1388&amp;"/"&amp;H1388</f>
        <v>REEBOK/FOOTWEAR/100033902/9</v>
      </c>
      <c r="J1388" s="24">
        <v>64041990</v>
      </c>
      <c r="K1388" s="24" t="s">
        <v>45</v>
      </c>
      <c r="L1388" s="24" t="s">
        <v>876</v>
      </c>
      <c r="M1388" s="24" t="s">
        <v>877</v>
      </c>
      <c r="N1388" s="75">
        <v>0.18</v>
      </c>
      <c r="O1388" s="24">
        <v>8999</v>
      </c>
      <c r="P1388" s="24">
        <v>8999</v>
      </c>
      <c r="Q1388" s="59">
        <v>2699.7</v>
      </c>
      <c r="R1388" s="59">
        <v>2699.7</v>
      </c>
      <c r="S1388" s="24">
        <v>2</v>
      </c>
    </row>
    <row r="1389" spans="1:19" x14ac:dyDescent="0.25">
      <c r="A1389" s="25"/>
      <c r="B1389" s="58">
        <v>4066756336462</v>
      </c>
      <c r="C1389" s="24" t="s">
        <v>390</v>
      </c>
      <c r="D1389" s="24" t="s">
        <v>59</v>
      </c>
      <c r="E1389" s="24" t="s">
        <v>62</v>
      </c>
      <c r="F1389" s="25">
        <v>100033368</v>
      </c>
      <c r="G1389" s="24" t="s">
        <v>861</v>
      </c>
      <c r="H1389" s="24">
        <v>10</v>
      </c>
      <c r="I1389" s="24" t="str">
        <f>C1389&amp;"/"&amp;D1389&amp;"/"&amp;F1389&amp;"/"&amp;H1389</f>
        <v>REEBOK/FOOTWEAR/100033368/10</v>
      </c>
      <c r="J1389" s="24">
        <v>64041990</v>
      </c>
      <c r="K1389" s="24" t="s">
        <v>875</v>
      </c>
      <c r="L1389" s="24" t="s">
        <v>876</v>
      </c>
      <c r="M1389" s="24" t="s">
        <v>877</v>
      </c>
      <c r="N1389" s="75">
        <v>0.18</v>
      </c>
      <c r="O1389" s="24">
        <v>6999</v>
      </c>
      <c r="P1389" s="24">
        <v>6999</v>
      </c>
      <c r="Q1389" s="59">
        <v>2099.6999999999998</v>
      </c>
      <c r="R1389" s="59">
        <v>2099.6999999999998</v>
      </c>
      <c r="S1389" s="24">
        <v>2</v>
      </c>
    </row>
    <row r="1390" spans="1:19" x14ac:dyDescent="0.25">
      <c r="A1390" s="25"/>
      <c r="B1390" s="58">
        <v>4066756435967</v>
      </c>
      <c r="C1390" s="24" t="s">
        <v>390</v>
      </c>
      <c r="D1390" s="24" t="s">
        <v>59</v>
      </c>
      <c r="E1390" s="24" t="s">
        <v>62</v>
      </c>
      <c r="F1390" s="25">
        <v>100033896</v>
      </c>
      <c r="G1390" s="24" t="s">
        <v>861</v>
      </c>
      <c r="H1390" s="24">
        <v>11</v>
      </c>
      <c r="I1390" s="24" t="str">
        <f>C1390&amp;"/"&amp;D1390&amp;"/"&amp;F1390&amp;"/"&amp;H1390</f>
        <v>REEBOK/FOOTWEAR/100033896/11</v>
      </c>
      <c r="J1390" s="24">
        <v>64041990</v>
      </c>
      <c r="K1390" s="24" t="s">
        <v>45</v>
      </c>
      <c r="L1390" s="24" t="s">
        <v>876</v>
      </c>
      <c r="M1390" s="24" t="s">
        <v>877</v>
      </c>
      <c r="N1390" s="75">
        <v>0.18</v>
      </c>
      <c r="O1390" s="24">
        <v>7999</v>
      </c>
      <c r="P1390" s="24">
        <v>7999</v>
      </c>
      <c r="Q1390" s="59">
        <v>2399.6999999999998</v>
      </c>
      <c r="R1390" s="59">
        <v>2399.6999999999998</v>
      </c>
      <c r="S1390" s="24">
        <v>2</v>
      </c>
    </row>
    <row r="1391" spans="1:19" x14ac:dyDescent="0.25">
      <c r="A1391" s="25"/>
      <c r="B1391" s="58">
        <v>8907165169585</v>
      </c>
      <c r="C1391" s="24" t="s">
        <v>390</v>
      </c>
      <c r="D1391" s="24" t="s">
        <v>59</v>
      </c>
      <c r="E1391" s="24" t="s">
        <v>62</v>
      </c>
      <c r="F1391" s="25" t="s">
        <v>832</v>
      </c>
      <c r="G1391" s="24" t="s">
        <v>861</v>
      </c>
      <c r="H1391" s="24">
        <v>8</v>
      </c>
      <c r="I1391" s="24" t="str">
        <f>C1391&amp;"/"&amp;D1391&amp;"/"&amp;F1391&amp;"/"&amp;H1391</f>
        <v>REEBOK/FOOTWEAR/IQ7030/8</v>
      </c>
      <c r="J1391" s="24">
        <v>64041990</v>
      </c>
      <c r="K1391" s="24" t="s">
        <v>875</v>
      </c>
      <c r="L1391" s="24" t="s">
        <v>876</v>
      </c>
      <c r="M1391" s="24" t="s">
        <v>877</v>
      </c>
      <c r="N1391" s="75">
        <v>0.18</v>
      </c>
      <c r="O1391" s="24">
        <v>4299</v>
      </c>
      <c r="P1391" s="24">
        <v>4299</v>
      </c>
      <c r="Q1391" s="59">
        <v>1289.7</v>
      </c>
      <c r="R1391" s="59">
        <v>1289.7</v>
      </c>
      <c r="S1391" s="24">
        <v>2</v>
      </c>
    </row>
    <row r="1392" spans="1:19" x14ac:dyDescent="0.25">
      <c r="A1392" s="25"/>
      <c r="B1392" s="58">
        <v>8907165169615</v>
      </c>
      <c r="C1392" s="24" t="s">
        <v>390</v>
      </c>
      <c r="D1392" s="24" t="s">
        <v>59</v>
      </c>
      <c r="E1392" s="24" t="s">
        <v>62</v>
      </c>
      <c r="F1392" s="25" t="s">
        <v>832</v>
      </c>
      <c r="G1392" s="24" t="s">
        <v>861</v>
      </c>
      <c r="H1392" s="24">
        <v>11</v>
      </c>
      <c r="I1392" s="24" t="str">
        <f>C1392&amp;"/"&amp;D1392&amp;"/"&amp;F1392&amp;"/"&amp;H1392</f>
        <v>REEBOK/FOOTWEAR/IQ7030/11</v>
      </c>
      <c r="J1392" s="24">
        <v>64041990</v>
      </c>
      <c r="K1392" s="24" t="s">
        <v>875</v>
      </c>
      <c r="L1392" s="24" t="s">
        <v>876</v>
      </c>
      <c r="M1392" s="24" t="s">
        <v>877</v>
      </c>
      <c r="N1392" s="75">
        <v>0.18</v>
      </c>
      <c r="O1392" s="24">
        <v>4299</v>
      </c>
      <c r="P1392" s="24">
        <v>4299</v>
      </c>
      <c r="Q1392" s="59">
        <v>1289.7</v>
      </c>
      <c r="R1392" s="59">
        <v>1289.7</v>
      </c>
      <c r="S1392" s="24">
        <v>2</v>
      </c>
    </row>
    <row r="1393" spans="1:19" x14ac:dyDescent="0.25">
      <c r="A1393" s="25"/>
      <c r="B1393" s="58">
        <v>4062057353375</v>
      </c>
      <c r="C1393" s="24" t="s">
        <v>390</v>
      </c>
      <c r="D1393" s="24" t="s">
        <v>59</v>
      </c>
      <c r="E1393" s="24" t="s">
        <v>62</v>
      </c>
      <c r="F1393" s="25" t="s">
        <v>843</v>
      </c>
      <c r="G1393" s="24" t="s">
        <v>861</v>
      </c>
      <c r="H1393" s="24">
        <v>10</v>
      </c>
      <c r="I1393" s="24" t="str">
        <f>C1393&amp;"/"&amp;D1393&amp;"/"&amp;F1393&amp;"/"&amp;H1393</f>
        <v>REEBOK/FOOTWEAR/FV9558/10</v>
      </c>
      <c r="J1393" s="24">
        <v>64041990</v>
      </c>
      <c r="K1393" s="24" t="s">
        <v>875</v>
      </c>
      <c r="L1393" s="24" t="s">
        <v>876</v>
      </c>
      <c r="M1393" s="24" t="s">
        <v>879</v>
      </c>
      <c r="N1393" s="75">
        <v>0.12</v>
      </c>
      <c r="O1393" s="24">
        <v>2799</v>
      </c>
      <c r="P1393" s="24">
        <v>2799</v>
      </c>
      <c r="Q1393" s="59">
        <v>839.7</v>
      </c>
      <c r="R1393" s="59">
        <v>839.7</v>
      </c>
      <c r="S1393" s="24">
        <v>1</v>
      </c>
    </row>
    <row r="1394" spans="1:19" x14ac:dyDescent="0.25">
      <c r="A1394" s="25"/>
      <c r="B1394" s="58">
        <v>4062064137012</v>
      </c>
      <c r="C1394" s="24" t="s">
        <v>390</v>
      </c>
      <c r="D1394" s="24" t="s">
        <v>59</v>
      </c>
      <c r="E1394" s="24" t="s">
        <v>62</v>
      </c>
      <c r="F1394" s="25" t="s">
        <v>834</v>
      </c>
      <c r="G1394" s="24" t="s">
        <v>865</v>
      </c>
      <c r="H1394" s="24">
        <v>11</v>
      </c>
      <c r="I1394" s="24" t="str">
        <f>C1394&amp;"/"&amp;D1394&amp;"/"&amp;F1394&amp;"/"&amp;H1394</f>
        <v>REEBOK/FOOTWEAR/EX6055/11</v>
      </c>
      <c r="J1394" s="24">
        <v>64041990</v>
      </c>
      <c r="K1394" s="24" t="s">
        <v>875</v>
      </c>
      <c r="L1394" s="24" t="s">
        <v>876</v>
      </c>
      <c r="M1394" s="24" t="s">
        <v>880</v>
      </c>
      <c r="N1394" s="75">
        <v>0.12</v>
      </c>
      <c r="O1394" s="24">
        <v>1899</v>
      </c>
      <c r="P1394" s="24">
        <v>1899</v>
      </c>
      <c r="Q1394" s="59">
        <v>569.70000000000005</v>
      </c>
      <c r="R1394" s="59">
        <v>569.70000000000005</v>
      </c>
      <c r="S1394" s="24">
        <v>1</v>
      </c>
    </row>
    <row r="1395" spans="1:19" x14ac:dyDescent="0.25">
      <c r="A1395" s="25"/>
      <c r="B1395" s="58">
        <v>4065423439284</v>
      </c>
      <c r="C1395" s="24" t="s">
        <v>390</v>
      </c>
      <c r="D1395" s="24" t="s">
        <v>267</v>
      </c>
      <c r="E1395" s="24" t="s">
        <v>821</v>
      </c>
      <c r="F1395" s="25" t="s">
        <v>835</v>
      </c>
      <c r="G1395" s="24" t="s">
        <v>866</v>
      </c>
      <c r="H1395" s="24" t="s">
        <v>694</v>
      </c>
      <c r="I1395" s="24" t="str">
        <f>C1395&amp;"/"&amp;D1395&amp;"/"&amp;F1395&amp;"/"&amp;H1395</f>
        <v>REEBOK/APPAREL/HE8177/S</v>
      </c>
      <c r="J1395" s="24">
        <v>61099010</v>
      </c>
      <c r="K1395" s="24" t="s">
        <v>875</v>
      </c>
      <c r="L1395" s="24" t="s">
        <v>876</v>
      </c>
      <c r="M1395" s="24" t="s">
        <v>879</v>
      </c>
      <c r="N1395" s="75">
        <v>0.05</v>
      </c>
      <c r="O1395" s="24">
        <v>1799</v>
      </c>
      <c r="P1395" s="24">
        <v>1799</v>
      </c>
      <c r="Q1395" s="59">
        <v>539.70000000000005</v>
      </c>
      <c r="R1395" s="59">
        <v>539.70000000000005</v>
      </c>
      <c r="S1395" s="24">
        <v>1</v>
      </c>
    </row>
    <row r="1396" spans="1:19" x14ac:dyDescent="0.25">
      <c r="A1396" s="25"/>
      <c r="B1396" s="58">
        <v>4065423500625</v>
      </c>
      <c r="C1396" s="24" t="s">
        <v>390</v>
      </c>
      <c r="D1396" s="24" t="s">
        <v>267</v>
      </c>
      <c r="E1396" s="24" t="s">
        <v>821</v>
      </c>
      <c r="F1396" s="25" t="s">
        <v>836</v>
      </c>
      <c r="G1396" s="24" t="s">
        <v>863</v>
      </c>
      <c r="H1396" s="24" t="s">
        <v>694</v>
      </c>
      <c r="I1396" s="24" t="str">
        <f>C1396&amp;"/"&amp;D1396&amp;"/"&amp;F1396&amp;"/"&amp;H1396</f>
        <v>REEBOK/APPAREL/HE8176/S</v>
      </c>
      <c r="J1396" s="24">
        <v>61091000</v>
      </c>
      <c r="K1396" s="24" t="s">
        <v>875</v>
      </c>
      <c r="L1396" s="24" t="s">
        <v>876</v>
      </c>
      <c r="M1396" s="24" t="s">
        <v>879</v>
      </c>
      <c r="N1396" s="75">
        <v>0.05</v>
      </c>
      <c r="O1396" s="24">
        <v>1599</v>
      </c>
      <c r="P1396" s="24">
        <v>1599</v>
      </c>
      <c r="Q1396" s="59">
        <v>479.7</v>
      </c>
      <c r="R1396" s="59">
        <v>479.7</v>
      </c>
      <c r="S1396" s="24">
        <v>1</v>
      </c>
    </row>
    <row r="1397" spans="1:19" x14ac:dyDescent="0.25">
      <c r="A1397" s="25"/>
      <c r="B1397" s="58">
        <v>4065423504333</v>
      </c>
      <c r="C1397" s="24" t="s">
        <v>390</v>
      </c>
      <c r="D1397" s="24" t="s">
        <v>267</v>
      </c>
      <c r="E1397" s="24" t="s">
        <v>821</v>
      </c>
      <c r="F1397" s="25" t="s">
        <v>836</v>
      </c>
      <c r="G1397" s="24" t="s">
        <v>863</v>
      </c>
      <c r="H1397" s="24" t="s">
        <v>330</v>
      </c>
      <c r="I1397" s="24" t="str">
        <f>C1397&amp;"/"&amp;D1397&amp;"/"&amp;F1397&amp;"/"&amp;H1397</f>
        <v>REEBOK/APPAREL/HE8176/XL</v>
      </c>
      <c r="J1397" s="24">
        <v>61091000</v>
      </c>
      <c r="K1397" s="24" t="s">
        <v>875</v>
      </c>
      <c r="L1397" s="24" t="s">
        <v>876</v>
      </c>
      <c r="M1397" s="24" t="s">
        <v>879</v>
      </c>
      <c r="N1397" s="75">
        <v>0.05</v>
      </c>
      <c r="O1397" s="24">
        <v>1599</v>
      </c>
      <c r="P1397" s="24">
        <v>1599</v>
      </c>
      <c r="Q1397" s="59">
        <v>479.7</v>
      </c>
      <c r="R1397" s="59">
        <v>479.7</v>
      </c>
      <c r="S1397" s="24">
        <v>1</v>
      </c>
    </row>
    <row r="1398" spans="1:19" x14ac:dyDescent="0.25">
      <c r="A1398" s="25"/>
      <c r="B1398" s="58">
        <v>4065424148697</v>
      </c>
      <c r="C1398" s="24" t="s">
        <v>390</v>
      </c>
      <c r="D1398" s="24" t="s">
        <v>267</v>
      </c>
      <c r="E1398" s="24" t="s">
        <v>821</v>
      </c>
      <c r="F1398" s="25" t="s">
        <v>837</v>
      </c>
      <c r="G1398" s="24" t="s">
        <v>863</v>
      </c>
      <c r="H1398" s="24" t="s">
        <v>694</v>
      </c>
      <c r="I1398" s="24" t="str">
        <f>C1398&amp;"/"&amp;D1398&amp;"/"&amp;F1398&amp;"/"&amp;H1398</f>
        <v>REEBOK/APPAREL/HD4000/S</v>
      </c>
      <c r="J1398" s="24">
        <v>61099010</v>
      </c>
      <c r="K1398" s="24" t="s">
        <v>875</v>
      </c>
      <c r="L1398" s="24" t="s">
        <v>876</v>
      </c>
      <c r="M1398" s="24" t="s">
        <v>879</v>
      </c>
      <c r="N1398" s="75">
        <v>0.05</v>
      </c>
      <c r="O1398" s="24">
        <v>1799</v>
      </c>
      <c r="P1398" s="24">
        <v>1799</v>
      </c>
      <c r="Q1398" s="59">
        <v>539.70000000000005</v>
      </c>
      <c r="R1398" s="59">
        <v>539.70000000000005</v>
      </c>
      <c r="S1398" s="24">
        <v>1</v>
      </c>
    </row>
    <row r="1399" spans="1:19" x14ac:dyDescent="0.25">
      <c r="A1399" s="25"/>
      <c r="B1399" s="58">
        <v>4065427179810</v>
      </c>
      <c r="C1399" s="24" t="s">
        <v>390</v>
      </c>
      <c r="D1399" s="24" t="s">
        <v>59</v>
      </c>
      <c r="E1399" s="24" t="s">
        <v>62</v>
      </c>
      <c r="F1399" s="25" t="s">
        <v>824</v>
      </c>
      <c r="G1399" s="24" t="s">
        <v>863</v>
      </c>
      <c r="H1399" s="24">
        <v>11</v>
      </c>
      <c r="I1399" s="24" t="str">
        <f>C1399&amp;"/"&amp;D1399&amp;"/"&amp;F1399&amp;"/"&amp;H1399</f>
        <v>REEBOK/FOOTWEAR/GV8811/11</v>
      </c>
      <c r="J1399" s="24">
        <v>64041990</v>
      </c>
      <c r="K1399" s="24" t="s">
        <v>875</v>
      </c>
      <c r="L1399" s="24" t="s">
        <v>876</v>
      </c>
      <c r="M1399" s="24" t="s">
        <v>879</v>
      </c>
      <c r="N1399" s="75">
        <v>0.18</v>
      </c>
      <c r="O1399" s="24">
        <v>7999</v>
      </c>
      <c r="P1399" s="24">
        <v>7999</v>
      </c>
      <c r="Q1399" s="59">
        <v>2399.6999999999998</v>
      </c>
      <c r="R1399" s="59">
        <v>2399.6999999999998</v>
      </c>
      <c r="S1399" s="24">
        <v>1</v>
      </c>
    </row>
    <row r="1400" spans="1:19" x14ac:dyDescent="0.25">
      <c r="A1400" s="25"/>
      <c r="B1400" s="58">
        <v>4065427183824</v>
      </c>
      <c r="C1400" s="24" t="s">
        <v>390</v>
      </c>
      <c r="D1400" s="24" t="s">
        <v>59</v>
      </c>
      <c r="E1400" s="24" t="s">
        <v>62</v>
      </c>
      <c r="F1400" s="25" t="s">
        <v>826</v>
      </c>
      <c r="G1400" s="24" t="s">
        <v>863</v>
      </c>
      <c r="H1400" s="24">
        <v>11</v>
      </c>
      <c r="I1400" s="24" t="str">
        <f>C1400&amp;"/"&amp;D1400&amp;"/"&amp;F1400&amp;"/"&amp;H1400</f>
        <v>REEBOK/FOOTWEAR/GV8601/11</v>
      </c>
      <c r="J1400" s="24">
        <v>64041990</v>
      </c>
      <c r="K1400" s="24" t="s">
        <v>875</v>
      </c>
      <c r="L1400" s="24" t="s">
        <v>876</v>
      </c>
      <c r="M1400" s="24" t="s">
        <v>879</v>
      </c>
      <c r="N1400" s="75">
        <v>0.18</v>
      </c>
      <c r="O1400" s="24">
        <v>7999</v>
      </c>
      <c r="P1400" s="24">
        <v>7999</v>
      </c>
      <c r="Q1400" s="59">
        <v>2399.6999999999998</v>
      </c>
      <c r="R1400" s="59">
        <v>2399.6999999999998</v>
      </c>
      <c r="S1400" s="24">
        <v>2</v>
      </c>
    </row>
    <row r="1401" spans="1:19" x14ac:dyDescent="0.25">
      <c r="A1401" s="25"/>
      <c r="B1401" s="58">
        <v>4065432284493</v>
      </c>
      <c r="C1401" s="24" t="s">
        <v>390</v>
      </c>
      <c r="D1401" s="24" t="s">
        <v>59</v>
      </c>
      <c r="E1401" s="24" t="s">
        <v>62</v>
      </c>
      <c r="F1401" s="25" t="s">
        <v>845</v>
      </c>
      <c r="G1401" s="24" t="s">
        <v>868</v>
      </c>
      <c r="H1401" s="24">
        <v>11</v>
      </c>
      <c r="I1401" s="24" t="str">
        <f>C1401&amp;"/"&amp;D1401&amp;"/"&amp;F1401&amp;"/"&amp;H1401</f>
        <v>REEBOK/FOOTWEAR/HP7988/11</v>
      </c>
      <c r="J1401" s="24">
        <v>64041190</v>
      </c>
      <c r="K1401" s="24" t="s">
        <v>875</v>
      </c>
      <c r="L1401" s="24" t="s">
        <v>876</v>
      </c>
      <c r="M1401" s="24" t="s">
        <v>878</v>
      </c>
      <c r="N1401" s="75">
        <v>0.18</v>
      </c>
      <c r="O1401" s="24">
        <v>5599</v>
      </c>
      <c r="P1401" s="24">
        <v>5599</v>
      </c>
      <c r="Q1401" s="59">
        <v>1679.7</v>
      </c>
      <c r="R1401" s="59">
        <v>1679.7</v>
      </c>
      <c r="S1401" s="24">
        <v>1</v>
      </c>
    </row>
    <row r="1402" spans="1:19" x14ac:dyDescent="0.25">
      <c r="A1402" s="25"/>
      <c r="B1402" s="58">
        <v>4065432289382</v>
      </c>
      <c r="C1402" s="24" t="s">
        <v>390</v>
      </c>
      <c r="D1402" s="24" t="s">
        <v>59</v>
      </c>
      <c r="E1402" s="24" t="s">
        <v>62</v>
      </c>
      <c r="F1402" s="25" t="s">
        <v>853</v>
      </c>
      <c r="G1402" s="24" t="s">
        <v>868</v>
      </c>
      <c r="H1402" s="24">
        <v>10</v>
      </c>
      <c r="I1402" s="24" t="str">
        <f>C1402&amp;"/"&amp;D1402&amp;"/"&amp;F1402&amp;"/"&amp;H1402</f>
        <v>REEBOK/FOOTWEAR/HR0426/10</v>
      </c>
      <c r="J1402" s="24">
        <v>64041190</v>
      </c>
      <c r="K1402" s="24" t="s">
        <v>875</v>
      </c>
      <c r="L1402" s="24" t="s">
        <v>876</v>
      </c>
      <c r="M1402" s="24" t="s">
        <v>878</v>
      </c>
      <c r="N1402" s="75">
        <v>0.18</v>
      </c>
      <c r="O1402" s="24">
        <v>5599</v>
      </c>
      <c r="P1402" s="24">
        <v>5599</v>
      </c>
      <c r="Q1402" s="59">
        <v>1679.7</v>
      </c>
      <c r="R1402" s="59">
        <v>1679.7</v>
      </c>
      <c r="S1402" s="24">
        <v>1</v>
      </c>
    </row>
    <row r="1403" spans="1:19" x14ac:dyDescent="0.25">
      <c r="A1403" s="25"/>
      <c r="B1403" s="58">
        <v>4065432900706</v>
      </c>
      <c r="C1403" s="24" t="s">
        <v>390</v>
      </c>
      <c r="D1403" s="24" t="s">
        <v>59</v>
      </c>
      <c r="E1403" s="24" t="s">
        <v>62</v>
      </c>
      <c r="F1403" s="25" t="s">
        <v>846</v>
      </c>
      <c r="G1403" s="24" t="s">
        <v>863</v>
      </c>
      <c r="H1403" s="24">
        <v>10</v>
      </c>
      <c r="I1403" s="24" t="str">
        <f>C1403&amp;"/"&amp;D1403&amp;"/"&amp;F1403&amp;"/"&amp;H1403</f>
        <v>REEBOK/FOOTWEAR/IF7704/10</v>
      </c>
      <c r="J1403" s="24">
        <v>64041190</v>
      </c>
      <c r="K1403" s="24" t="s">
        <v>875</v>
      </c>
      <c r="L1403" s="24" t="s">
        <v>876</v>
      </c>
      <c r="M1403" s="24" t="s">
        <v>879</v>
      </c>
      <c r="N1403" s="75">
        <v>0.18</v>
      </c>
      <c r="O1403" s="24">
        <v>7999</v>
      </c>
      <c r="P1403" s="24">
        <v>7999</v>
      </c>
      <c r="Q1403" s="59">
        <v>2399.6999999999998</v>
      </c>
      <c r="R1403" s="59">
        <v>2399.6999999999998</v>
      </c>
      <c r="S1403" s="24">
        <v>1</v>
      </c>
    </row>
    <row r="1404" spans="1:19" x14ac:dyDescent="0.25">
      <c r="A1404" s="25"/>
      <c r="B1404" s="58">
        <v>4066745300337</v>
      </c>
      <c r="C1404" s="24" t="s">
        <v>390</v>
      </c>
      <c r="D1404" s="24" t="s">
        <v>59</v>
      </c>
      <c r="E1404" s="24" t="s">
        <v>62</v>
      </c>
      <c r="F1404" s="25" t="s">
        <v>854</v>
      </c>
      <c r="G1404" s="24" t="s">
        <v>863</v>
      </c>
      <c r="H1404" s="24">
        <v>10</v>
      </c>
      <c r="I1404" s="24" t="str">
        <f>C1404&amp;"/"&amp;D1404&amp;"/"&amp;F1404&amp;"/"&amp;H1404</f>
        <v>REEBOK/FOOTWEAR/GB9760/10</v>
      </c>
      <c r="J1404" s="24">
        <v>64041190</v>
      </c>
      <c r="K1404" s="24" t="s">
        <v>875</v>
      </c>
      <c r="L1404" s="24" t="s">
        <v>876</v>
      </c>
      <c r="M1404" s="24" t="s">
        <v>879</v>
      </c>
      <c r="N1404" s="75">
        <v>0.18</v>
      </c>
      <c r="O1404" s="24">
        <v>3999</v>
      </c>
      <c r="P1404" s="24">
        <v>3999</v>
      </c>
      <c r="Q1404" s="59">
        <v>1199.7</v>
      </c>
      <c r="R1404" s="59">
        <v>1199.7</v>
      </c>
      <c r="S1404" s="24">
        <v>1</v>
      </c>
    </row>
    <row r="1405" spans="1:19" x14ac:dyDescent="0.25">
      <c r="A1405" s="25"/>
      <c r="B1405" s="58">
        <v>4066745337647</v>
      </c>
      <c r="C1405" s="24" t="s">
        <v>390</v>
      </c>
      <c r="D1405" s="24" t="s">
        <v>59</v>
      </c>
      <c r="E1405" s="24" t="s">
        <v>62</v>
      </c>
      <c r="F1405" s="25" t="s">
        <v>855</v>
      </c>
      <c r="G1405" s="24" t="s">
        <v>870</v>
      </c>
      <c r="H1405" s="24">
        <v>10</v>
      </c>
      <c r="I1405" s="24" t="str">
        <f>C1405&amp;"/"&amp;D1405&amp;"/"&amp;F1405&amp;"/"&amp;H1405</f>
        <v>REEBOK/FOOTWEAR/GB9797/10</v>
      </c>
      <c r="J1405" s="24">
        <v>64041190</v>
      </c>
      <c r="K1405" s="24" t="s">
        <v>875</v>
      </c>
      <c r="L1405" s="24" t="s">
        <v>876</v>
      </c>
      <c r="M1405" s="24" t="s">
        <v>878</v>
      </c>
      <c r="N1405" s="75">
        <v>0.18</v>
      </c>
      <c r="O1405" s="24">
        <v>6599</v>
      </c>
      <c r="P1405" s="24">
        <v>6599</v>
      </c>
      <c r="Q1405" s="59">
        <v>1979.7</v>
      </c>
      <c r="R1405" s="59">
        <v>1979.7</v>
      </c>
      <c r="S1405" s="24">
        <v>1</v>
      </c>
    </row>
    <row r="1406" spans="1:19" x14ac:dyDescent="0.25">
      <c r="A1406" s="25"/>
      <c r="B1406" s="58">
        <v>4066746803240</v>
      </c>
      <c r="C1406" s="24" t="s">
        <v>390</v>
      </c>
      <c r="D1406" s="24" t="s">
        <v>59</v>
      </c>
      <c r="E1406" s="24" t="s">
        <v>62</v>
      </c>
      <c r="F1406" s="25" t="s">
        <v>827</v>
      </c>
      <c r="G1406" s="24" t="s">
        <v>863</v>
      </c>
      <c r="H1406" s="24">
        <v>8</v>
      </c>
      <c r="I1406" s="24" t="str">
        <f>C1406&amp;"/"&amp;D1406&amp;"/"&amp;F1406&amp;"/"&amp;H1406</f>
        <v>REEBOK/FOOTWEAR/HR0155/8</v>
      </c>
      <c r="J1406" s="24">
        <v>64041190</v>
      </c>
      <c r="K1406" s="24" t="s">
        <v>875</v>
      </c>
      <c r="L1406" s="24" t="s">
        <v>876</v>
      </c>
      <c r="M1406" s="24" t="s">
        <v>879</v>
      </c>
      <c r="N1406" s="75">
        <v>0.18</v>
      </c>
      <c r="O1406" s="24">
        <v>5999</v>
      </c>
      <c r="P1406" s="24">
        <v>5999</v>
      </c>
      <c r="Q1406" s="59">
        <v>1799.7</v>
      </c>
      <c r="R1406" s="59">
        <v>1799.7</v>
      </c>
      <c r="S1406" s="24">
        <v>1</v>
      </c>
    </row>
    <row r="1407" spans="1:19" x14ac:dyDescent="0.25">
      <c r="A1407" s="25"/>
      <c r="B1407" s="58">
        <v>4066747777366</v>
      </c>
      <c r="C1407" s="24" t="s">
        <v>390</v>
      </c>
      <c r="D1407" s="24" t="s">
        <v>267</v>
      </c>
      <c r="E1407" s="24" t="s">
        <v>821</v>
      </c>
      <c r="F1407" s="25" t="s">
        <v>829</v>
      </c>
      <c r="G1407" s="24" t="s">
        <v>863</v>
      </c>
      <c r="H1407" s="24" t="s">
        <v>694</v>
      </c>
      <c r="I1407" s="24" t="str">
        <f>C1407&amp;"/"&amp;D1407&amp;"/"&amp;F1407&amp;"/"&amp;H1407</f>
        <v>REEBOK/APPAREL/HT9278/S</v>
      </c>
      <c r="J1407" s="24">
        <v>61099010</v>
      </c>
      <c r="K1407" s="24" t="s">
        <v>875</v>
      </c>
      <c r="L1407" s="24" t="s">
        <v>876</v>
      </c>
      <c r="M1407" s="24" t="s">
        <v>879</v>
      </c>
      <c r="N1407" s="75">
        <v>0.05</v>
      </c>
      <c r="O1407" s="24">
        <v>1299</v>
      </c>
      <c r="P1407" s="24">
        <v>1299</v>
      </c>
      <c r="Q1407" s="59">
        <v>389.7</v>
      </c>
      <c r="R1407" s="59">
        <v>389.7</v>
      </c>
      <c r="S1407" s="24">
        <v>1</v>
      </c>
    </row>
    <row r="1408" spans="1:19" x14ac:dyDescent="0.25">
      <c r="A1408" s="25"/>
      <c r="B1408" s="58">
        <v>4066747847038</v>
      </c>
      <c r="C1408" s="24" t="s">
        <v>390</v>
      </c>
      <c r="D1408" s="24" t="s">
        <v>267</v>
      </c>
      <c r="E1408" s="24" t="s">
        <v>821</v>
      </c>
      <c r="F1408" s="25" t="s">
        <v>850</v>
      </c>
      <c r="G1408" s="24" t="s">
        <v>861</v>
      </c>
      <c r="H1408" s="24" t="s">
        <v>328</v>
      </c>
      <c r="I1408" s="24" t="str">
        <f>C1408&amp;"/"&amp;D1408&amp;"/"&amp;F1408&amp;"/"&amp;H1408</f>
        <v>REEBOK/APPAREL/HU1660/L</v>
      </c>
      <c r="J1408" s="24">
        <v>61091000</v>
      </c>
      <c r="K1408" s="24" t="s">
        <v>875</v>
      </c>
      <c r="L1408" s="24" t="s">
        <v>876</v>
      </c>
      <c r="M1408" s="24" t="s">
        <v>879</v>
      </c>
      <c r="N1408" s="75">
        <v>0.05</v>
      </c>
      <c r="O1408" s="24">
        <v>1299</v>
      </c>
      <c r="P1408" s="24">
        <v>1299</v>
      </c>
      <c r="Q1408" s="59">
        <v>389.7</v>
      </c>
      <c r="R1408" s="59">
        <v>389.7</v>
      </c>
      <c r="S1408" s="24">
        <v>1</v>
      </c>
    </row>
    <row r="1409" spans="1:19" x14ac:dyDescent="0.25">
      <c r="A1409" s="25"/>
      <c r="B1409" s="58">
        <v>4066747850663</v>
      </c>
      <c r="C1409" s="24" t="s">
        <v>390</v>
      </c>
      <c r="D1409" s="24" t="s">
        <v>267</v>
      </c>
      <c r="E1409" s="24" t="s">
        <v>821</v>
      </c>
      <c r="F1409" s="25" t="s">
        <v>850</v>
      </c>
      <c r="G1409" s="24" t="s">
        <v>861</v>
      </c>
      <c r="H1409" s="24" t="s">
        <v>694</v>
      </c>
      <c r="I1409" s="24" t="str">
        <f>C1409&amp;"/"&amp;D1409&amp;"/"&amp;F1409&amp;"/"&amp;H1409</f>
        <v>REEBOK/APPAREL/HU1660/S</v>
      </c>
      <c r="J1409" s="24">
        <v>61091000</v>
      </c>
      <c r="K1409" s="24" t="s">
        <v>875</v>
      </c>
      <c r="L1409" s="24" t="s">
        <v>876</v>
      </c>
      <c r="M1409" s="24" t="s">
        <v>879</v>
      </c>
      <c r="N1409" s="75">
        <v>0.05</v>
      </c>
      <c r="O1409" s="24">
        <v>1299</v>
      </c>
      <c r="P1409" s="24">
        <v>1299</v>
      </c>
      <c r="Q1409" s="59">
        <v>389.7</v>
      </c>
      <c r="R1409" s="59">
        <v>389.7</v>
      </c>
      <c r="S1409" s="24">
        <v>1</v>
      </c>
    </row>
    <row r="1410" spans="1:19" x14ac:dyDescent="0.25">
      <c r="A1410" s="25"/>
      <c r="B1410" s="58">
        <v>4066748517671</v>
      </c>
      <c r="C1410" s="24" t="s">
        <v>390</v>
      </c>
      <c r="D1410" s="24" t="s">
        <v>59</v>
      </c>
      <c r="E1410" s="24" t="s">
        <v>62</v>
      </c>
      <c r="F1410" s="25" t="s">
        <v>851</v>
      </c>
      <c r="G1410" s="24" t="s">
        <v>863</v>
      </c>
      <c r="H1410" s="24">
        <v>9</v>
      </c>
      <c r="I1410" s="24" t="str">
        <f>C1410&amp;"/"&amp;D1410&amp;"/"&amp;F1410&amp;"/"&amp;H1410</f>
        <v>REEBOK/FOOTWEAR/HP9242/9</v>
      </c>
      <c r="J1410" s="24">
        <v>64041190</v>
      </c>
      <c r="K1410" s="24" t="s">
        <v>875</v>
      </c>
      <c r="L1410" s="24" t="s">
        <v>876</v>
      </c>
      <c r="M1410" s="24" t="s">
        <v>879</v>
      </c>
      <c r="N1410" s="75">
        <v>0.18</v>
      </c>
      <c r="O1410" s="24">
        <v>7599</v>
      </c>
      <c r="P1410" s="24">
        <v>7599</v>
      </c>
      <c r="Q1410" s="59">
        <v>2279.6999999999998</v>
      </c>
      <c r="R1410" s="59">
        <v>2279.6999999999998</v>
      </c>
      <c r="S1410" s="24">
        <v>1</v>
      </c>
    </row>
    <row r="1411" spans="1:19" x14ac:dyDescent="0.25">
      <c r="A1411" s="25"/>
      <c r="B1411" s="58">
        <v>4066748517732</v>
      </c>
      <c r="C1411" s="24" t="s">
        <v>390</v>
      </c>
      <c r="D1411" s="24" t="s">
        <v>59</v>
      </c>
      <c r="E1411" s="24" t="s">
        <v>62</v>
      </c>
      <c r="F1411" s="25" t="s">
        <v>851</v>
      </c>
      <c r="G1411" s="24" t="s">
        <v>863</v>
      </c>
      <c r="H1411" s="24">
        <v>11</v>
      </c>
      <c r="I1411" s="24" t="str">
        <f>C1411&amp;"/"&amp;D1411&amp;"/"&amp;F1411&amp;"/"&amp;H1411</f>
        <v>REEBOK/FOOTWEAR/HP9242/11</v>
      </c>
      <c r="J1411" s="24">
        <v>64041190</v>
      </c>
      <c r="K1411" s="24" t="s">
        <v>875</v>
      </c>
      <c r="L1411" s="24" t="s">
        <v>876</v>
      </c>
      <c r="M1411" s="24" t="s">
        <v>879</v>
      </c>
      <c r="N1411" s="75">
        <v>0.18</v>
      </c>
      <c r="O1411" s="24">
        <v>7599</v>
      </c>
      <c r="P1411" s="24">
        <v>7599</v>
      </c>
      <c r="Q1411" s="59">
        <v>2279.6999999999998</v>
      </c>
      <c r="R1411" s="59">
        <v>2279.6999999999998</v>
      </c>
      <c r="S1411" s="24">
        <v>1</v>
      </c>
    </row>
    <row r="1412" spans="1:19" x14ac:dyDescent="0.25">
      <c r="A1412" s="25"/>
      <c r="B1412" s="58">
        <v>4066748529216</v>
      </c>
      <c r="C1412" s="24" t="s">
        <v>390</v>
      </c>
      <c r="D1412" s="24" t="s">
        <v>59</v>
      </c>
      <c r="E1412" s="24" t="s">
        <v>62</v>
      </c>
      <c r="F1412" s="25" t="s">
        <v>856</v>
      </c>
      <c r="G1412" s="24" t="s">
        <v>871</v>
      </c>
      <c r="H1412" s="24">
        <v>10</v>
      </c>
      <c r="I1412" s="24" t="str">
        <f>C1412&amp;"/"&amp;D1412&amp;"/"&amp;F1412&amp;"/"&amp;H1412</f>
        <v>REEBOK/FOOTWEAR/HP9215/10</v>
      </c>
      <c r="J1412" s="24">
        <v>64041190</v>
      </c>
      <c r="K1412" s="24" t="s">
        <v>875</v>
      </c>
      <c r="L1412" s="24" t="s">
        <v>876</v>
      </c>
      <c r="M1412" s="24" t="s">
        <v>878</v>
      </c>
      <c r="N1412" s="75">
        <v>0.18</v>
      </c>
      <c r="O1412" s="24">
        <v>6999</v>
      </c>
      <c r="P1412" s="24">
        <v>6999</v>
      </c>
      <c r="Q1412" s="59">
        <v>2099.6999999999998</v>
      </c>
      <c r="R1412" s="59">
        <v>2099.6999999999998</v>
      </c>
      <c r="S1412" s="24">
        <v>1</v>
      </c>
    </row>
    <row r="1413" spans="1:19" x14ac:dyDescent="0.25">
      <c r="A1413" s="25"/>
      <c r="B1413" s="58">
        <v>4066748854752</v>
      </c>
      <c r="C1413" s="24" t="s">
        <v>390</v>
      </c>
      <c r="D1413" s="24" t="s">
        <v>59</v>
      </c>
      <c r="E1413" s="24" t="s">
        <v>62</v>
      </c>
      <c r="F1413" s="25" t="s">
        <v>857</v>
      </c>
      <c r="G1413" s="24" t="s">
        <v>863</v>
      </c>
      <c r="H1413" s="24">
        <v>10</v>
      </c>
      <c r="I1413" s="24" t="str">
        <f>C1413&amp;"/"&amp;D1413&amp;"/"&amp;F1413&amp;"/"&amp;H1413</f>
        <v>REEBOK/FOOTWEAR/HP9214/10</v>
      </c>
      <c r="J1413" s="24">
        <v>64041190</v>
      </c>
      <c r="K1413" s="24" t="s">
        <v>875</v>
      </c>
      <c r="L1413" s="24" t="s">
        <v>876</v>
      </c>
      <c r="M1413" s="24" t="s">
        <v>879</v>
      </c>
      <c r="N1413" s="75">
        <v>0.18</v>
      </c>
      <c r="O1413" s="24">
        <v>6999</v>
      </c>
      <c r="P1413" s="24">
        <v>6999</v>
      </c>
      <c r="Q1413" s="59">
        <v>2099.6999999999998</v>
      </c>
      <c r="R1413" s="59">
        <v>2099.6999999999998</v>
      </c>
      <c r="S1413" s="24">
        <v>1</v>
      </c>
    </row>
    <row r="1414" spans="1:19" x14ac:dyDescent="0.25">
      <c r="A1414" s="25"/>
      <c r="B1414" s="58">
        <v>4066749263058</v>
      </c>
      <c r="C1414" s="24" t="s">
        <v>390</v>
      </c>
      <c r="D1414" s="24" t="s">
        <v>59</v>
      </c>
      <c r="E1414" s="24" t="s">
        <v>62</v>
      </c>
      <c r="F1414" s="25" t="s">
        <v>858</v>
      </c>
      <c r="G1414" s="24" t="s">
        <v>862</v>
      </c>
      <c r="H1414" s="24">
        <v>10</v>
      </c>
      <c r="I1414" s="24" t="str">
        <f>C1414&amp;"/"&amp;D1414&amp;"/"&amp;F1414&amp;"/"&amp;H1414</f>
        <v>REEBOK/FOOTWEAR/HP9299/10</v>
      </c>
      <c r="J1414" s="24">
        <v>64041190</v>
      </c>
      <c r="K1414" s="24" t="s">
        <v>875</v>
      </c>
      <c r="L1414" s="24" t="s">
        <v>876</v>
      </c>
      <c r="M1414" s="24" t="s">
        <v>878</v>
      </c>
      <c r="N1414" s="75">
        <v>0.18</v>
      </c>
      <c r="O1414" s="24">
        <v>7999</v>
      </c>
      <c r="P1414" s="24">
        <v>7999</v>
      </c>
      <c r="Q1414" s="59">
        <v>2399.6999999999998</v>
      </c>
      <c r="R1414" s="59">
        <v>2399.6999999999998</v>
      </c>
      <c r="S1414" s="24">
        <v>1</v>
      </c>
    </row>
    <row r="1415" spans="1:19" x14ac:dyDescent="0.25">
      <c r="A1415" s="25"/>
      <c r="B1415" s="58">
        <v>4066749267094</v>
      </c>
      <c r="C1415" s="24" t="s">
        <v>390</v>
      </c>
      <c r="D1415" s="24" t="s">
        <v>59</v>
      </c>
      <c r="E1415" s="24" t="s">
        <v>62</v>
      </c>
      <c r="F1415" s="25" t="s">
        <v>823</v>
      </c>
      <c r="G1415" s="24" t="s">
        <v>862</v>
      </c>
      <c r="H1415" s="24">
        <v>10</v>
      </c>
      <c r="I1415" s="24" t="str">
        <f>C1415&amp;"/"&amp;D1415&amp;"/"&amp;F1415&amp;"/"&amp;H1415</f>
        <v>REEBOK/FOOTWEAR/HR1888/10</v>
      </c>
      <c r="J1415" s="24">
        <v>64041190</v>
      </c>
      <c r="K1415" s="24" t="s">
        <v>875</v>
      </c>
      <c r="L1415" s="24" t="s">
        <v>876</v>
      </c>
      <c r="M1415" s="24" t="s">
        <v>878</v>
      </c>
      <c r="N1415" s="75">
        <v>0.18</v>
      </c>
      <c r="O1415" s="24">
        <v>7999</v>
      </c>
      <c r="P1415" s="24">
        <v>7999</v>
      </c>
      <c r="Q1415" s="59">
        <v>2399.6999999999998</v>
      </c>
      <c r="R1415" s="59">
        <v>2399.6999999999998</v>
      </c>
      <c r="S1415" s="24">
        <v>2</v>
      </c>
    </row>
    <row r="1416" spans="1:19" x14ac:dyDescent="0.25">
      <c r="A1416" s="25"/>
      <c r="B1416" s="58">
        <v>4066749653231</v>
      </c>
      <c r="C1416" s="24" t="s">
        <v>390</v>
      </c>
      <c r="D1416" s="24" t="s">
        <v>59</v>
      </c>
      <c r="E1416" s="24" t="s">
        <v>62</v>
      </c>
      <c r="F1416" s="25" t="s">
        <v>859</v>
      </c>
      <c r="G1416" s="24" t="s">
        <v>872</v>
      </c>
      <c r="H1416" s="24">
        <v>9</v>
      </c>
      <c r="I1416" s="24" t="str">
        <f>C1416&amp;"/"&amp;D1416&amp;"/"&amp;F1416&amp;"/"&amp;H1416</f>
        <v>REEBOK/FOOTWEAR/HR1883/9</v>
      </c>
      <c r="J1416" s="24">
        <v>64041190</v>
      </c>
      <c r="K1416" s="24" t="s">
        <v>875</v>
      </c>
      <c r="L1416" s="24" t="s">
        <v>876</v>
      </c>
      <c r="M1416" s="24" t="s">
        <v>878</v>
      </c>
      <c r="N1416" s="75">
        <v>0.18</v>
      </c>
      <c r="O1416" s="24">
        <v>7999</v>
      </c>
      <c r="P1416" s="24">
        <v>7999</v>
      </c>
      <c r="Q1416" s="59">
        <v>2399.6999999999998</v>
      </c>
      <c r="R1416" s="59">
        <v>2399.6999999999998</v>
      </c>
      <c r="S1416" s="24">
        <v>1</v>
      </c>
    </row>
    <row r="1417" spans="1:19" x14ac:dyDescent="0.25">
      <c r="A1417" s="25"/>
      <c r="B1417" s="58">
        <v>4066749653248</v>
      </c>
      <c r="C1417" s="24" t="s">
        <v>390</v>
      </c>
      <c r="D1417" s="24" t="s">
        <v>59</v>
      </c>
      <c r="E1417" s="24" t="s">
        <v>62</v>
      </c>
      <c r="F1417" s="25" t="s">
        <v>859</v>
      </c>
      <c r="G1417" s="24" t="s">
        <v>863</v>
      </c>
      <c r="H1417" s="24">
        <v>11</v>
      </c>
      <c r="I1417" s="24" t="str">
        <f>C1417&amp;"/"&amp;D1417&amp;"/"&amp;F1417&amp;"/"&amp;H1417</f>
        <v>REEBOK/FOOTWEAR/HR1883/11</v>
      </c>
      <c r="J1417" s="24">
        <v>64041190</v>
      </c>
      <c r="K1417" s="24" t="s">
        <v>875</v>
      </c>
      <c r="L1417" s="24" t="s">
        <v>876</v>
      </c>
      <c r="M1417" s="24" t="s">
        <v>879</v>
      </c>
      <c r="N1417" s="75">
        <v>0.18</v>
      </c>
      <c r="O1417" s="24">
        <v>7999</v>
      </c>
      <c r="P1417" s="24">
        <v>7999</v>
      </c>
      <c r="Q1417" s="59">
        <v>2399.6999999999998</v>
      </c>
      <c r="R1417" s="59">
        <v>2399.6999999999998</v>
      </c>
      <c r="S1417" s="24">
        <v>1</v>
      </c>
    </row>
    <row r="1418" spans="1:19" x14ac:dyDescent="0.25">
      <c r="A1418" s="25"/>
      <c r="B1418" s="58">
        <v>4066749656928</v>
      </c>
      <c r="C1418" s="24" t="s">
        <v>390</v>
      </c>
      <c r="D1418" s="24" t="s">
        <v>59</v>
      </c>
      <c r="E1418" s="24" t="s">
        <v>62</v>
      </c>
      <c r="F1418" s="25" t="s">
        <v>859</v>
      </c>
      <c r="G1418" s="24" t="s">
        <v>863</v>
      </c>
      <c r="H1418" s="24">
        <v>8</v>
      </c>
      <c r="I1418" s="24" t="str">
        <f>C1418&amp;"/"&amp;D1418&amp;"/"&amp;F1418&amp;"/"&amp;H1418</f>
        <v>REEBOK/FOOTWEAR/HR1883/8</v>
      </c>
      <c r="J1418" s="24">
        <v>64041190</v>
      </c>
      <c r="K1418" s="24" t="s">
        <v>875</v>
      </c>
      <c r="L1418" s="24" t="s">
        <v>876</v>
      </c>
      <c r="M1418" s="24" t="s">
        <v>879</v>
      </c>
      <c r="N1418" s="75">
        <v>0.18</v>
      </c>
      <c r="O1418" s="24">
        <v>7999</v>
      </c>
      <c r="P1418" s="24">
        <v>7999</v>
      </c>
      <c r="Q1418" s="59">
        <v>2399.6999999999998</v>
      </c>
      <c r="R1418" s="59">
        <v>2399.6999999999998</v>
      </c>
      <c r="S1418" s="24">
        <v>1</v>
      </c>
    </row>
    <row r="1419" spans="1:19" x14ac:dyDescent="0.25">
      <c r="A1419" s="25"/>
      <c r="B1419" s="58">
        <v>4066751184174</v>
      </c>
      <c r="C1419" s="24" t="s">
        <v>390</v>
      </c>
      <c r="D1419" s="24" t="s">
        <v>267</v>
      </c>
      <c r="E1419" s="24" t="s">
        <v>821</v>
      </c>
      <c r="F1419" s="25" t="s">
        <v>838</v>
      </c>
      <c r="G1419" s="24" t="s">
        <v>863</v>
      </c>
      <c r="H1419" s="24" t="s">
        <v>326</v>
      </c>
      <c r="I1419" s="24" t="str">
        <f>C1419&amp;"/"&amp;D1419&amp;"/"&amp;F1419&amp;"/"&amp;H1419</f>
        <v>REEBOK/APPAREL/HT3717/M</v>
      </c>
      <c r="J1419" s="24">
        <v>61099010</v>
      </c>
      <c r="K1419" s="24" t="s">
        <v>875</v>
      </c>
      <c r="L1419" s="24" t="s">
        <v>876</v>
      </c>
      <c r="M1419" s="24" t="s">
        <v>879</v>
      </c>
      <c r="N1419" s="75">
        <v>0.05</v>
      </c>
      <c r="O1419" s="24">
        <v>1799</v>
      </c>
      <c r="P1419" s="24">
        <v>1799</v>
      </c>
      <c r="Q1419" s="59">
        <v>539.70000000000005</v>
      </c>
      <c r="R1419" s="59">
        <v>539.70000000000005</v>
      </c>
      <c r="S1419" s="24">
        <v>1</v>
      </c>
    </row>
    <row r="1420" spans="1:19" x14ac:dyDescent="0.25">
      <c r="A1420" s="25"/>
      <c r="B1420" s="58">
        <v>4066754617389</v>
      </c>
      <c r="C1420" s="24" t="s">
        <v>390</v>
      </c>
      <c r="D1420" s="24" t="s">
        <v>267</v>
      </c>
      <c r="E1420" s="24" t="s">
        <v>821</v>
      </c>
      <c r="F1420" s="25" t="s">
        <v>860</v>
      </c>
      <c r="G1420" s="24" t="s">
        <v>863</v>
      </c>
      <c r="H1420" s="24" t="s">
        <v>326</v>
      </c>
      <c r="I1420" s="24" t="str">
        <f>C1420&amp;"/"&amp;D1420&amp;"/"&amp;F1420&amp;"/"&amp;H1420</f>
        <v>REEBOK/APPAREL/IA1348/M</v>
      </c>
      <c r="J1420" s="24">
        <v>61099010</v>
      </c>
      <c r="K1420" s="24" t="s">
        <v>875</v>
      </c>
      <c r="L1420" s="24" t="s">
        <v>876</v>
      </c>
      <c r="M1420" s="24" t="s">
        <v>879</v>
      </c>
      <c r="N1420" s="75">
        <v>0.05</v>
      </c>
      <c r="O1420" s="24">
        <v>1799</v>
      </c>
      <c r="P1420" s="24">
        <v>1799</v>
      </c>
      <c r="Q1420" s="59">
        <v>539.70000000000005</v>
      </c>
      <c r="R1420" s="59">
        <v>539.70000000000005</v>
      </c>
      <c r="S1420" s="24">
        <v>1</v>
      </c>
    </row>
    <row r="1421" spans="1:19" x14ac:dyDescent="0.25">
      <c r="A1421" s="25"/>
      <c r="B1421" s="58">
        <v>4066754617396</v>
      </c>
      <c r="C1421" s="24" t="s">
        <v>390</v>
      </c>
      <c r="D1421" s="24" t="s">
        <v>267</v>
      </c>
      <c r="E1421" s="24" t="s">
        <v>821</v>
      </c>
      <c r="F1421" s="25" t="s">
        <v>860</v>
      </c>
      <c r="G1421" s="24" t="s">
        <v>863</v>
      </c>
      <c r="H1421" s="24" t="s">
        <v>694</v>
      </c>
      <c r="I1421" s="24" t="str">
        <f>C1421&amp;"/"&amp;D1421&amp;"/"&amp;F1421&amp;"/"&amp;H1421</f>
        <v>REEBOK/APPAREL/IA1348/S</v>
      </c>
      <c r="J1421" s="24">
        <v>61099010</v>
      </c>
      <c r="K1421" s="24" t="s">
        <v>875</v>
      </c>
      <c r="L1421" s="24" t="s">
        <v>876</v>
      </c>
      <c r="M1421" s="24" t="s">
        <v>879</v>
      </c>
      <c r="N1421" s="75">
        <v>0.05</v>
      </c>
      <c r="O1421" s="24">
        <v>1799</v>
      </c>
      <c r="P1421" s="24">
        <v>1799</v>
      </c>
      <c r="Q1421" s="59">
        <v>539.70000000000005</v>
      </c>
      <c r="R1421" s="59">
        <v>539.70000000000005</v>
      </c>
      <c r="S1421" s="24">
        <v>1</v>
      </c>
    </row>
    <row r="1422" spans="1:19" x14ac:dyDescent="0.25">
      <c r="A1422" s="25"/>
      <c r="B1422" s="58">
        <v>4066754617402</v>
      </c>
      <c r="C1422" s="24" t="s">
        <v>390</v>
      </c>
      <c r="D1422" s="24" t="s">
        <v>267</v>
      </c>
      <c r="E1422" s="24" t="s">
        <v>821</v>
      </c>
      <c r="F1422" s="25" t="s">
        <v>860</v>
      </c>
      <c r="G1422" s="24" t="s">
        <v>863</v>
      </c>
      <c r="H1422" s="24" t="s">
        <v>874</v>
      </c>
      <c r="I1422" s="24" t="str">
        <f>C1422&amp;"/"&amp;D1422&amp;"/"&amp;F1422&amp;"/"&amp;H1422</f>
        <v>REEBOK/APPAREL/IA1348/2XL</v>
      </c>
      <c r="J1422" s="24">
        <v>61099010</v>
      </c>
      <c r="K1422" s="24" t="s">
        <v>875</v>
      </c>
      <c r="L1422" s="24" t="s">
        <v>876</v>
      </c>
      <c r="M1422" s="24" t="s">
        <v>879</v>
      </c>
      <c r="N1422" s="75">
        <v>0.05</v>
      </c>
      <c r="O1422" s="24">
        <v>1799</v>
      </c>
      <c r="P1422" s="24">
        <v>1799</v>
      </c>
      <c r="Q1422" s="59">
        <v>539.70000000000005</v>
      </c>
      <c r="R1422" s="59">
        <v>539.70000000000005</v>
      </c>
      <c r="S1422" s="24">
        <v>1</v>
      </c>
    </row>
    <row r="1423" spans="1:19" x14ac:dyDescent="0.25">
      <c r="A1423" s="25"/>
      <c r="B1423" s="58">
        <v>4066754617426</v>
      </c>
      <c r="C1423" s="24" t="s">
        <v>390</v>
      </c>
      <c r="D1423" s="24" t="s">
        <v>267</v>
      </c>
      <c r="E1423" s="24" t="s">
        <v>821</v>
      </c>
      <c r="F1423" s="25" t="s">
        <v>860</v>
      </c>
      <c r="G1423" s="24" t="s">
        <v>863</v>
      </c>
      <c r="H1423" s="24" t="s">
        <v>328</v>
      </c>
      <c r="I1423" s="24" t="str">
        <f>C1423&amp;"/"&amp;D1423&amp;"/"&amp;F1423&amp;"/"&amp;H1423</f>
        <v>REEBOK/APPAREL/IA1348/L</v>
      </c>
      <c r="J1423" s="24">
        <v>61099010</v>
      </c>
      <c r="K1423" s="24" t="s">
        <v>875</v>
      </c>
      <c r="L1423" s="24" t="s">
        <v>876</v>
      </c>
      <c r="M1423" s="24" t="s">
        <v>879</v>
      </c>
      <c r="N1423" s="75">
        <v>0.05</v>
      </c>
      <c r="O1423" s="24">
        <v>1799</v>
      </c>
      <c r="P1423" s="24">
        <v>1799</v>
      </c>
      <c r="Q1423" s="59">
        <v>539.70000000000005</v>
      </c>
      <c r="R1423" s="59">
        <v>539.70000000000005</v>
      </c>
      <c r="S1423" s="24">
        <v>1</v>
      </c>
    </row>
    <row r="1424" spans="1:19" x14ac:dyDescent="0.25">
      <c r="A1424" s="25"/>
      <c r="B1424" s="58">
        <v>4066754617433</v>
      </c>
      <c r="C1424" s="24" t="s">
        <v>390</v>
      </c>
      <c r="D1424" s="24" t="s">
        <v>267</v>
      </c>
      <c r="E1424" s="24" t="s">
        <v>821</v>
      </c>
      <c r="F1424" s="25" t="s">
        <v>860</v>
      </c>
      <c r="G1424" s="24" t="s">
        <v>863</v>
      </c>
      <c r="H1424" s="24" t="s">
        <v>330</v>
      </c>
      <c r="I1424" s="24" t="str">
        <f>C1424&amp;"/"&amp;D1424&amp;"/"&amp;F1424&amp;"/"&amp;H1424</f>
        <v>REEBOK/APPAREL/IA1348/XL</v>
      </c>
      <c r="J1424" s="24">
        <v>61099010</v>
      </c>
      <c r="K1424" s="24" t="s">
        <v>875</v>
      </c>
      <c r="L1424" s="24" t="s">
        <v>876</v>
      </c>
      <c r="M1424" s="24" t="s">
        <v>879</v>
      </c>
      <c r="N1424" s="75">
        <v>0.05</v>
      </c>
      <c r="O1424" s="24">
        <v>1799</v>
      </c>
      <c r="P1424" s="24">
        <v>1799</v>
      </c>
      <c r="Q1424" s="59">
        <v>539.70000000000005</v>
      </c>
      <c r="R1424" s="59">
        <v>539.70000000000005</v>
      </c>
      <c r="S1424" s="24">
        <v>1</v>
      </c>
    </row>
    <row r="1425" spans="1:19" x14ac:dyDescent="0.25">
      <c r="A1425" s="25"/>
      <c r="B1425" s="58">
        <v>4066754659907</v>
      </c>
      <c r="C1425" s="24" t="s">
        <v>390</v>
      </c>
      <c r="D1425" s="24" t="s">
        <v>267</v>
      </c>
      <c r="E1425" s="24" t="s">
        <v>821</v>
      </c>
      <c r="F1425" s="25" t="s">
        <v>831</v>
      </c>
      <c r="G1425" s="24" t="s">
        <v>863</v>
      </c>
      <c r="H1425" s="24" t="s">
        <v>694</v>
      </c>
      <c r="I1425" s="24" t="str">
        <f>C1425&amp;"/"&amp;D1425&amp;"/"&amp;F1425&amp;"/"&amp;H1425</f>
        <v>REEBOK/APPAREL/IA8441/S</v>
      </c>
      <c r="J1425" s="24">
        <v>61099010</v>
      </c>
      <c r="K1425" s="24" t="s">
        <v>875</v>
      </c>
      <c r="L1425" s="24" t="s">
        <v>876</v>
      </c>
      <c r="M1425" s="24" t="s">
        <v>879</v>
      </c>
      <c r="N1425" s="75">
        <v>0.05</v>
      </c>
      <c r="O1425" s="24">
        <v>1799</v>
      </c>
      <c r="P1425" s="24">
        <v>1799</v>
      </c>
      <c r="Q1425" s="59">
        <v>539.70000000000005</v>
      </c>
      <c r="R1425" s="59">
        <v>539.70000000000005</v>
      </c>
      <c r="S1425" s="24">
        <v>1</v>
      </c>
    </row>
    <row r="1426" spans="1:19" x14ac:dyDescent="0.25">
      <c r="A1426" s="25"/>
      <c r="B1426" s="58">
        <v>4066754659914</v>
      </c>
      <c r="C1426" s="24" t="s">
        <v>390</v>
      </c>
      <c r="D1426" s="24" t="s">
        <v>267</v>
      </c>
      <c r="E1426" s="24" t="s">
        <v>821</v>
      </c>
      <c r="F1426" s="25" t="s">
        <v>831</v>
      </c>
      <c r="G1426" s="24" t="s">
        <v>873</v>
      </c>
      <c r="H1426" s="24" t="s">
        <v>874</v>
      </c>
      <c r="I1426" s="24" t="str">
        <f>C1426&amp;"/"&amp;D1426&amp;"/"&amp;F1426&amp;"/"&amp;H1426</f>
        <v>REEBOK/APPAREL/IA8441/2XL</v>
      </c>
      <c r="J1426" s="24">
        <v>61099010</v>
      </c>
      <c r="K1426" s="24" t="s">
        <v>875</v>
      </c>
      <c r="L1426" s="24" t="s">
        <v>876</v>
      </c>
      <c r="M1426" s="24" t="s">
        <v>878</v>
      </c>
      <c r="N1426" s="75">
        <v>0.05</v>
      </c>
      <c r="O1426" s="24">
        <v>1799</v>
      </c>
      <c r="P1426" s="24">
        <v>1799</v>
      </c>
      <c r="Q1426" s="59">
        <v>539.70000000000005</v>
      </c>
      <c r="R1426" s="59">
        <v>539.70000000000005</v>
      </c>
      <c r="S1426" s="24">
        <v>1</v>
      </c>
    </row>
    <row r="1427" spans="1:19" x14ac:dyDescent="0.25">
      <c r="A1427" s="25"/>
      <c r="B1427" s="58">
        <v>4066754858379</v>
      </c>
      <c r="C1427" s="24" t="s">
        <v>390</v>
      </c>
      <c r="D1427" s="24" t="s">
        <v>267</v>
      </c>
      <c r="E1427" s="24" t="s">
        <v>821</v>
      </c>
      <c r="F1427" s="25" t="s">
        <v>840</v>
      </c>
      <c r="G1427" s="24" t="s">
        <v>863</v>
      </c>
      <c r="H1427" s="24" t="s">
        <v>694</v>
      </c>
      <c r="I1427" s="24" t="str">
        <f>C1427&amp;"/"&amp;D1427&amp;"/"&amp;F1427&amp;"/"&amp;H1427</f>
        <v>REEBOK/APPAREL/IA8443/S</v>
      </c>
      <c r="J1427" s="24">
        <v>61099010</v>
      </c>
      <c r="K1427" s="24" t="s">
        <v>875</v>
      </c>
      <c r="L1427" s="24" t="s">
        <v>876</v>
      </c>
      <c r="M1427" s="24" t="s">
        <v>879</v>
      </c>
      <c r="N1427" s="75">
        <v>0.05</v>
      </c>
      <c r="O1427" s="24">
        <v>1799</v>
      </c>
      <c r="P1427" s="24">
        <v>1799</v>
      </c>
      <c r="Q1427" s="59">
        <v>539.70000000000005</v>
      </c>
      <c r="R1427" s="59">
        <v>539.70000000000005</v>
      </c>
      <c r="S1427" s="24">
        <v>1</v>
      </c>
    </row>
    <row r="1428" spans="1:19" x14ac:dyDescent="0.25">
      <c r="A1428" s="25"/>
      <c r="B1428" s="58">
        <v>4066754858423</v>
      </c>
      <c r="C1428" s="24" t="s">
        <v>390</v>
      </c>
      <c r="D1428" s="24" t="s">
        <v>267</v>
      </c>
      <c r="E1428" s="24" t="s">
        <v>821</v>
      </c>
      <c r="F1428" s="25" t="s">
        <v>841</v>
      </c>
      <c r="G1428" s="24" t="s">
        <v>863</v>
      </c>
      <c r="H1428" s="24" t="s">
        <v>694</v>
      </c>
      <c r="I1428" s="24" t="str">
        <f>C1428&amp;"/"&amp;D1428&amp;"/"&amp;F1428&amp;"/"&amp;H1428</f>
        <v>REEBOK/APPAREL/IA8442/S</v>
      </c>
      <c r="J1428" s="24">
        <v>61099010</v>
      </c>
      <c r="K1428" s="24" t="s">
        <v>875</v>
      </c>
      <c r="L1428" s="24" t="s">
        <v>876</v>
      </c>
      <c r="M1428" s="24" t="s">
        <v>879</v>
      </c>
      <c r="N1428" s="75">
        <v>0.05</v>
      </c>
      <c r="O1428" s="24">
        <v>1799</v>
      </c>
      <c r="P1428" s="24">
        <v>1799</v>
      </c>
      <c r="Q1428" s="59">
        <v>539.70000000000005</v>
      </c>
      <c r="R1428" s="59">
        <v>539.70000000000005</v>
      </c>
      <c r="S1428" s="24">
        <v>1</v>
      </c>
    </row>
    <row r="1429" spans="1:19" x14ac:dyDescent="0.25">
      <c r="A1429" s="25"/>
      <c r="B1429" s="58">
        <v>4066754862086</v>
      </c>
      <c r="C1429" s="24" t="s">
        <v>390</v>
      </c>
      <c r="D1429" s="24" t="s">
        <v>267</v>
      </c>
      <c r="E1429" s="24" t="s">
        <v>821</v>
      </c>
      <c r="F1429" s="25" t="s">
        <v>842</v>
      </c>
      <c r="G1429" s="24" t="s">
        <v>863</v>
      </c>
      <c r="H1429" s="24" t="s">
        <v>694</v>
      </c>
      <c r="I1429" s="24" t="str">
        <f>C1429&amp;"/"&amp;D1429&amp;"/"&amp;F1429&amp;"/"&amp;H1429</f>
        <v>REEBOK/APPAREL/IA8446/S</v>
      </c>
      <c r="J1429" s="24">
        <v>61099010</v>
      </c>
      <c r="K1429" s="24" t="s">
        <v>875</v>
      </c>
      <c r="L1429" s="24" t="s">
        <v>876</v>
      </c>
      <c r="M1429" s="24" t="s">
        <v>879</v>
      </c>
      <c r="N1429" s="75">
        <v>0.05</v>
      </c>
      <c r="O1429" s="24">
        <v>1799</v>
      </c>
      <c r="P1429" s="24">
        <v>1799</v>
      </c>
      <c r="Q1429" s="59">
        <v>539.70000000000005</v>
      </c>
      <c r="R1429" s="59">
        <v>539.70000000000005</v>
      </c>
      <c r="S1429" s="24">
        <v>1</v>
      </c>
    </row>
    <row r="1430" spans="1:19" x14ac:dyDescent="0.25">
      <c r="A1430" s="25"/>
      <c r="B1430" s="58">
        <v>4066755238187</v>
      </c>
      <c r="C1430" s="24" t="s">
        <v>390</v>
      </c>
      <c r="D1430" s="24" t="s">
        <v>59</v>
      </c>
      <c r="E1430" s="24" t="s">
        <v>62</v>
      </c>
      <c r="F1430" s="25">
        <v>100033965</v>
      </c>
      <c r="G1430" s="24" t="s">
        <v>861</v>
      </c>
      <c r="H1430" s="24">
        <v>11</v>
      </c>
      <c r="I1430" s="24" t="str">
        <f>C1430&amp;"/"&amp;D1430&amp;"/"&amp;F1430&amp;"/"&amp;H1430</f>
        <v>REEBOK/FOOTWEAR/100033965/11</v>
      </c>
      <c r="J1430" s="24">
        <v>64041990</v>
      </c>
      <c r="K1430" s="24" t="s">
        <v>875</v>
      </c>
      <c r="L1430" s="24" t="s">
        <v>876</v>
      </c>
      <c r="M1430" s="24" t="s">
        <v>877</v>
      </c>
      <c r="N1430" s="75">
        <v>0.18</v>
      </c>
      <c r="O1430" s="24">
        <v>7999</v>
      </c>
      <c r="P1430" s="24">
        <v>7999</v>
      </c>
      <c r="Q1430" s="59">
        <v>2399.6999999999998</v>
      </c>
      <c r="R1430" s="59">
        <v>2399.6999999999998</v>
      </c>
      <c r="S1430" s="24">
        <v>2</v>
      </c>
    </row>
    <row r="1431" spans="1:19" x14ac:dyDescent="0.25">
      <c r="A1431" s="25"/>
      <c r="B1431" s="58">
        <v>4066755238262</v>
      </c>
      <c r="C1431" s="24" t="s">
        <v>390</v>
      </c>
      <c r="D1431" s="24" t="s">
        <v>59</v>
      </c>
      <c r="E1431" s="24" t="s">
        <v>62</v>
      </c>
      <c r="F1431" s="25">
        <v>100025755</v>
      </c>
      <c r="G1431" s="24" t="s">
        <v>861</v>
      </c>
      <c r="H1431" s="24">
        <v>11</v>
      </c>
      <c r="I1431" s="24" t="str">
        <f>C1431&amp;"/"&amp;D1431&amp;"/"&amp;F1431&amp;"/"&amp;H1431</f>
        <v>REEBOK/FOOTWEAR/100025755/11</v>
      </c>
      <c r="J1431" s="24">
        <v>64041990</v>
      </c>
      <c r="K1431" s="24" t="s">
        <v>875</v>
      </c>
      <c r="L1431" s="24" t="s">
        <v>876</v>
      </c>
      <c r="M1431" s="24" t="s">
        <v>877</v>
      </c>
      <c r="N1431" s="75">
        <v>0.18</v>
      </c>
      <c r="O1431" s="24">
        <v>7999</v>
      </c>
      <c r="P1431" s="24">
        <v>7999</v>
      </c>
      <c r="Q1431" s="59">
        <v>2399.6999999999998</v>
      </c>
      <c r="R1431" s="59">
        <v>2399.6999999999998</v>
      </c>
      <c r="S1431" s="24">
        <v>2</v>
      </c>
    </row>
    <row r="1432" spans="1:19" x14ac:dyDescent="0.25">
      <c r="A1432" s="25"/>
      <c r="B1432" s="58">
        <v>4066755242023</v>
      </c>
      <c r="C1432" s="24" t="s">
        <v>390</v>
      </c>
      <c r="D1432" s="24" t="s">
        <v>59</v>
      </c>
      <c r="E1432" s="24" t="s">
        <v>62</v>
      </c>
      <c r="F1432" s="25">
        <v>100033963</v>
      </c>
      <c r="G1432" s="24" t="s">
        <v>861</v>
      </c>
      <c r="H1432" s="24">
        <v>8</v>
      </c>
      <c r="I1432" s="24" t="str">
        <f>C1432&amp;"/"&amp;D1432&amp;"/"&amp;F1432&amp;"/"&amp;H1432</f>
        <v>REEBOK/FOOTWEAR/100033963/8</v>
      </c>
      <c r="J1432" s="24">
        <v>64041990</v>
      </c>
      <c r="K1432" s="24" t="s">
        <v>875</v>
      </c>
      <c r="L1432" s="24" t="s">
        <v>876</v>
      </c>
      <c r="M1432" s="24" t="s">
        <v>877</v>
      </c>
      <c r="N1432" s="75">
        <v>0.18</v>
      </c>
      <c r="O1432" s="24">
        <v>7999</v>
      </c>
      <c r="P1432" s="24">
        <v>7999</v>
      </c>
      <c r="Q1432" s="59">
        <v>2399.6999999999998</v>
      </c>
      <c r="R1432" s="59">
        <v>2399.6999999999998</v>
      </c>
      <c r="S1432" s="24">
        <v>1</v>
      </c>
    </row>
    <row r="1433" spans="1:19" x14ac:dyDescent="0.25">
      <c r="A1433" s="25"/>
      <c r="B1433" s="58">
        <v>4066755311613</v>
      </c>
      <c r="C1433" s="24" t="s">
        <v>390</v>
      </c>
      <c r="D1433" s="24" t="s">
        <v>59</v>
      </c>
      <c r="E1433" s="24" t="s">
        <v>62</v>
      </c>
      <c r="F1433" s="25">
        <v>100033771</v>
      </c>
      <c r="G1433" s="24" t="s">
        <v>861</v>
      </c>
      <c r="H1433" s="24">
        <v>9</v>
      </c>
      <c r="I1433" s="24" t="str">
        <f>C1433&amp;"/"&amp;D1433&amp;"/"&amp;F1433&amp;"/"&amp;H1433</f>
        <v>REEBOK/FOOTWEAR/100033771/9</v>
      </c>
      <c r="J1433" s="24">
        <v>64041990</v>
      </c>
      <c r="K1433" s="24" t="s">
        <v>875</v>
      </c>
      <c r="L1433" s="24" t="s">
        <v>876</v>
      </c>
      <c r="M1433" s="24" t="s">
        <v>877</v>
      </c>
      <c r="N1433" s="75">
        <v>0.18</v>
      </c>
      <c r="O1433" s="24">
        <v>8599</v>
      </c>
      <c r="P1433" s="24">
        <v>8599</v>
      </c>
      <c r="Q1433" s="59">
        <v>2579.6999999999998</v>
      </c>
      <c r="R1433" s="59">
        <v>2579.6999999999998</v>
      </c>
      <c r="S1433" s="24">
        <v>1</v>
      </c>
    </row>
    <row r="1434" spans="1:19" x14ac:dyDescent="0.25">
      <c r="A1434" s="25"/>
      <c r="B1434" s="58">
        <v>4066755574070</v>
      </c>
      <c r="C1434" s="24" t="s">
        <v>390</v>
      </c>
      <c r="D1434" s="24" t="s">
        <v>59</v>
      </c>
      <c r="E1434" s="24" t="s">
        <v>62</v>
      </c>
      <c r="F1434" s="25">
        <v>100033867</v>
      </c>
      <c r="G1434" s="24" t="s">
        <v>861</v>
      </c>
      <c r="H1434" s="24">
        <v>8</v>
      </c>
      <c r="I1434" s="24" t="str">
        <f>C1434&amp;"/"&amp;D1434&amp;"/"&amp;F1434&amp;"/"&amp;H1434</f>
        <v>REEBOK/FOOTWEAR/100033867/8</v>
      </c>
      <c r="J1434" s="24">
        <v>64041990</v>
      </c>
      <c r="K1434" s="24" t="s">
        <v>45</v>
      </c>
      <c r="L1434" s="24" t="s">
        <v>876</v>
      </c>
      <c r="M1434" s="24" t="s">
        <v>877</v>
      </c>
      <c r="N1434" s="75">
        <v>0.18</v>
      </c>
      <c r="O1434" s="24">
        <v>8599</v>
      </c>
      <c r="P1434" s="24">
        <v>8599</v>
      </c>
      <c r="Q1434" s="59">
        <v>2579.6999999999998</v>
      </c>
      <c r="R1434" s="59">
        <v>2579.6999999999998</v>
      </c>
      <c r="S1434" s="24">
        <v>1</v>
      </c>
    </row>
    <row r="1435" spans="1:19" x14ac:dyDescent="0.25">
      <c r="A1435" s="25"/>
      <c r="B1435" s="58">
        <v>4066755577798</v>
      </c>
      <c r="C1435" s="24" t="s">
        <v>390</v>
      </c>
      <c r="D1435" s="24" t="s">
        <v>59</v>
      </c>
      <c r="E1435" s="24" t="s">
        <v>62</v>
      </c>
      <c r="F1435" s="25">
        <v>100033867</v>
      </c>
      <c r="G1435" s="24" t="s">
        <v>861</v>
      </c>
      <c r="H1435" s="24">
        <v>10</v>
      </c>
      <c r="I1435" s="24" t="str">
        <f>C1435&amp;"/"&amp;D1435&amp;"/"&amp;F1435&amp;"/"&amp;H1435</f>
        <v>REEBOK/FOOTWEAR/100033867/10</v>
      </c>
      <c r="J1435" s="24">
        <v>64041990</v>
      </c>
      <c r="K1435" s="24" t="s">
        <v>45</v>
      </c>
      <c r="L1435" s="24" t="s">
        <v>876</v>
      </c>
      <c r="M1435" s="24" t="s">
        <v>877</v>
      </c>
      <c r="N1435" s="75">
        <v>0.18</v>
      </c>
      <c r="O1435" s="24">
        <v>8599</v>
      </c>
      <c r="P1435" s="24">
        <v>8599</v>
      </c>
      <c r="Q1435" s="59">
        <v>2579.6999999999998</v>
      </c>
      <c r="R1435" s="59">
        <v>2579.6999999999998</v>
      </c>
      <c r="S1435" s="24">
        <v>1</v>
      </c>
    </row>
    <row r="1436" spans="1:19" x14ac:dyDescent="0.25">
      <c r="A1436" s="25"/>
      <c r="B1436" s="58">
        <v>4066756203399</v>
      </c>
      <c r="C1436" s="24" t="s">
        <v>390</v>
      </c>
      <c r="D1436" s="24" t="s">
        <v>59</v>
      </c>
      <c r="E1436" s="24" t="s">
        <v>62</v>
      </c>
      <c r="F1436" s="25">
        <v>100034008</v>
      </c>
      <c r="G1436" s="24" t="s">
        <v>861</v>
      </c>
      <c r="H1436" s="24">
        <v>11</v>
      </c>
      <c r="I1436" s="24" t="str">
        <f>C1436&amp;"/"&amp;D1436&amp;"/"&amp;F1436&amp;"/"&amp;H1436</f>
        <v>REEBOK/FOOTWEAR/100034008/11</v>
      </c>
      <c r="J1436" s="24">
        <v>64041990</v>
      </c>
      <c r="K1436" s="24" t="s">
        <v>875</v>
      </c>
      <c r="L1436" s="24" t="s">
        <v>876</v>
      </c>
      <c r="M1436" s="24" t="s">
        <v>877</v>
      </c>
      <c r="N1436" s="75">
        <v>0.18</v>
      </c>
      <c r="O1436" s="24">
        <v>5599</v>
      </c>
      <c r="P1436" s="24">
        <v>5599</v>
      </c>
      <c r="Q1436" s="59">
        <v>1679.7</v>
      </c>
      <c r="R1436" s="59">
        <v>1679.7</v>
      </c>
      <c r="S1436" s="24">
        <v>1</v>
      </c>
    </row>
    <row r="1437" spans="1:19" x14ac:dyDescent="0.25">
      <c r="A1437" s="25"/>
      <c r="B1437" s="58">
        <v>4066756203467</v>
      </c>
      <c r="C1437" s="24" t="s">
        <v>390</v>
      </c>
      <c r="D1437" s="24" t="s">
        <v>59</v>
      </c>
      <c r="E1437" s="24" t="s">
        <v>62</v>
      </c>
      <c r="F1437" s="25">
        <v>100034008</v>
      </c>
      <c r="G1437" s="24" t="s">
        <v>861</v>
      </c>
      <c r="H1437" s="24">
        <v>10</v>
      </c>
      <c r="I1437" s="24" t="str">
        <f>C1437&amp;"/"&amp;D1437&amp;"/"&amp;F1437&amp;"/"&amp;H1437</f>
        <v>REEBOK/FOOTWEAR/100034008/10</v>
      </c>
      <c r="J1437" s="24">
        <v>64041990</v>
      </c>
      <c r="K1437" s="24" t="s">
        <v>875</v>
      </c>
      <c r="L1437" s="24" t="s">
        <v>876</v>
      </c>
      <c r="M1437" s="24" t="s">
        <v>877</v>
      </c>
      <c r="N1437" s="75">
        <v>0.18</v>
      </c>
      <c r="O1437" s="24">
        <v>5599</v>
      </c>
      <c r="P1437" s="24">
        <v>5599</v>
      </c>
      <c r="Q1437" s="59">
        <v>1679.7</v>
      </c>
      <c r="R1437" s="59">
        <v>1679.7</v>
      </c>
      <c r="S1437" s="24">
        <v>1</v>
      </c>
    </row>
    <row r="1438" spans="1:19" x14ac:dyDescent="0.25">
      <c r="A1438" s="25"/>
      <c r="B1438" s="58">
        <v>4066756267964</v>
      </c>
      <c r="C1438" s="24" t="s">
        <v>390</v>
      </c>
      <c r="D1438" s="24" t="s">
        <v>59</v>
      </c>
      <c r="E1438" s="24" t="s">
        <v>62</v>
      </c>
      <c r="F1438" s="25">
        <v>100033909</v>
      </c>
      <c r="G1438" s="24" t="s">
        <v>861</v>
      </c>
      <c r="H1438" s="24">
        <v>8</v>
      </c>
      <c r="I1438" s="24" t="str">
        <f>C1438&amp;"/"&amp;D1438&amp;"/"&amp;F1438&amp;"/"&amp;H1438</f>
        <v>REEBOK/FOOTWEAR/100033909/8</v>
      </c>
      <c r="J1438" s="24">
        <v>64031990</v>
      </c>
      <c r="K1438" s="24" t="s">
        <v>45</v>
      </c>
      <c r="L1438" s="24" t="s">
        <v>876</v>
      </c>
      <c r="M1438" s="24" t="s">
        <v>877</v>
      </c>
      <c r="N1438" s="75">
        <v>0.18</v>
      </c>
      <c r="O1438" s="24">
        <v>7599</v>
      </c>
      <c r="P1438" s="24">
        <v>7599</v>
      </c>
      <c r="Q1438" s="59">
        <v>2279.6999999999998</v>
      </c>
      <c r="R1438" s="59">
        <v>2279.6999999999998</v>
      </c>
      <c r="S1438" s="24">
        <v>1</v>
      </c>
    </row>
    <row r="1439" spans="1:19" x14ac:dyDescent="0.25">
      <c r="A1439" s="25"/>
      <c r="B1439" s="58">
        <v>4066756268039</v>
      </c>
      <c r="C1439" s="24" t="s">
        <v>390</v>
      </c>
      <c r="D1439" s="24" t="s">
        <v>59</v>
      </c>
      <c r="E1439" s="24" t="s">
        <v>62</v>
      </c>
      <c r="F1439" s="25">
        <v>100033909</v>
      </c>
      <c r="G1439" s="24" t="s">
        <v>861</v>
      </c>
      <c r="H1439" s="24">
        <v>10</v>
      </c>
      <c r="I1439" s="24" t="str">
        <f>C1439&amp;"/"&amp;D1439&amp;"/"&amp;F1439&amp;"/"&amp;H1439</f>
        <v>REEBOK/FOOTWEAR/100033909/10</v>
      </c>
      <c r="J1439" s="24">
        <v>64031990</v>
      </c>
      <c r="K1439" s="24" t="s">
        <v>45</v>
      </c>
      <c r="L1439" s="24" t="s">
        <v>876</v>
      </c>
      <c r="M1439" s="24" t="s">
        <v>877</v>
      </c>
      <c r="N1439" s="75">
        <v>0.18</v>
      </c>
      <c r="O1439" s="24">
        <v>7599</v>
      </c>
      <c r="P1439" s="24">
        <v>7599</v>
      </c>
      <c r="Q1439" s="59">
        <v>2279.6999999999998</v>
      </c>
      <c r="R1439" s="59">
        <v>2279.6999999999998</v>
      </c>
      <c r="S1439" s="24">
        <v>1</v>
      </c>
    </row>
    <row r="1440" spans="1:19" x14ac:dyDescent="0.25">
      <c r="A1440" s="25"/>
      <c r="B1440" s="58">
        <v>4066756271718</v>
      </c>
      <c r="C1440" s="24" t="s">
        <v>390</v>
      </c>
      <c r="D1440" s="24" t="s">
        <v>59</v>
      </c>
      <c r="E1440" s="24" t="s">
        <v>62</v>
      </c>
      <c r="F1440" s="25">
        <v>100033912</v>
      </c>
      <c r="G1440" s="24" t="s">
        <v>861</v>
      </c>
      <c r="H1440" s="24">
        <v>10</v>
      </c>
      <c r="I1440" s="24" t="str">
        <f>C1440&amp;"/"&amp;D1440&amp;"/"&amp;F1440&amp;"/"&amp;H1440</f>
        <v>REEBOK/FOOTWEAR/100033912/10</v>
      </c>
      <c r="J1440" s="24">
        <v>64031990</v>
      </c>
      <c r="K1440" s="24" t="s">
        <v>45</v>
      </c>
      <c r="L1440" s="24" t="s">
        <v>876</v>
      </c>
      <c r="M1440" s="24" t="s">
        <v>877</v>
      </c>
      <c r="N1440" s="75">
        <v>0.18</v>
      </c>
      <c r="O1440" s="24">
        <v>7599</v>
      </c>
      <c r="P1440" s="24">
        <v>7599</v>
      </c>
      <c r="Q1440" s="59">
        <v>2279.6999999999998</v>
      </c>
      <c r="R1440" s="59">
        <v>2279.6999999999998</v>
      </c>
      <c r="S1440" s="24">
        <v>2</v>
      </c>
    </row>
    <row r="1441" spans="1:23" x14ac:dyDescent="0.25">
      <c r="A1441" s="25"/>
      <c r="B1441" s="58">
        <v>4066756271770</v>
      </c>
      <c r="C1441" s="24" t="s">
        <v>390</v>
      </c>
      <c r="D1441" s="24" t="s">
        <v>59</v>
      </c>
      <c r="E1441" s="24" t="s">
        <v>62</v>
      </c>
      <c r="F1441" s="25">
        <v>100033912</v>
      </c>
      <c r="G1441" s="24" t="s">
        <v>861</v>
      </c>
      <c r="H1441" s="24">
        <v>9</v>
      </c>
      <c r="I1441" s="24" t="str">
        <f>C1441&amp;"/"&amp;D1441&amp;"/"&amp;F1441&amp;"/"&amp;H1441</f>
        <v>REEBOK/FOOTWEAR/100033912/9</v>
      </c>
      <c r="J1441" s="24">
        <v>64031990</v>
      </c>
      <c r="K1441" s="24" t="s">
        <v>45</v>
      </c>
      <c r="L1441" s="24" t="s">
        <v>876</v>
      </c>
      <c r="M1441" s="24" t="s">
        <v>877</v>
      </c>
      <c r="N1441" s="75">
        <v>0.18</v>
      </c>
      <c r="O1441" s="24">
        <v>7599</v>
      </c>
      <c r="P1441" s="24">
        <v>7599</v>
      </c>
      <c r="Q1441" s="59">
        <v>2279.6999999999998</v>
      </c>
      <c r="R1441" s="59">
        <v>2279.6999999999998</v>
      </c>
      <c r="S1441" s="24">
        <v>1</v>
      </c>
    </row>
    <row r="1442" spans="1:23" x14ac:dyDescent="0.25">
      <c r="A1442" s="25"/>
      <c r="B1442" s="58">
        <v>4066756308100</v>
      </c>
      <c r="C1442" s="24" t="s">
        <v>390</v>
      </c>
      <c r="D1442" s="24" t="s">
        <v>59</v>
      </c>
      <c r="E1442" s="24" t="s">
        <v>62</v>
      </c>
      <c r="F1442" s="25">
        <v>100033368</v>
      </c>
      <c r="G1442" s="24" t="s">
        <v>861</v>
      </c>
      <c r="H1442" s="24">
        <v>8</v>
      </c>
      <c r="I1442" s="24" t="str">
        <f>C1442&amp;"/"&amp;D1442&amp;"/"&amp;F1442&amp;"/"&amp;H1442</f>
        <v>REEBOK/FOOTWEAR/100033368/8</v>
      </c>
      <c r="J1442" s="24">
        <v>64041990</v>
      </c>
      <c r="K1442" s="24" t="s">
        <v>875</v>
      </c>
      <c r="L1442" s="24" t="s">
        <v>876</v>
      </c>
      <c r="M1442" s="24" t="s">
        <v>877</v>
      </c>
      <c r="N1442" s="75">
        <v>0.18</v>
      </c>
      <c r="O1442" s="24">
        <v>6999</v>
      </c>
      <c r="P1442" s="24">
        <v>6999</v>
      </c>
      <c r="Q1442" s="59">
        <v>2099.6999999999998</v>
      </c>
      <c r="R1442" s="59">
        <v>2099.6999999999998</v>
      </c>
      <c r="S1442" s="24">
        <v>1</v>
      </c>
    </row>
    <row r="1443" spans="1:23" x14ac:dyDescent="0.25">
      <c r="A1443" s="25"/>
      <c r="B1443" s="58">
        <v>4066756336561</v>
      </c>
      <c r="C1443" s="24" t="s">
        <v>390</v>
      </c>
      <c r="D1443" s="24" t="s">
        <v>59</v>
      </c>
      <c r="E1443" s="24" t="s">
        <v>62</v>
      </c>
      <c r="F1443" s="25">
        <v>100033368</v>
      </c>
      <c r="G1443" s="24" t="s">
        <v>861</v>
      </c>
      <c r="H1443" s="24">
        <v>11</v>
      </c>
      <c r="I1443" s="24" t="str">
        <f>C1443&amp;"/"&amp;D1443&amp;"/"&amp;F1443&amp;"/"&amp;H1443</f>
        <v>REEBOK/FOOTWEAR/100033368/11</v>
      </c>
      <c r="J1443" s="24">
        <v>64041990</v>
      </c>
      <c r="K1443" s="24" t="s">
        <v>875</v>
      </c>
      <c r="L1443" s="24" t="s">
        <v>876</v>
      </c>
      <c r="M1443" s="24" t="s">
        <v>877</v>
      </c>
      <c r="N1443" s="75">
        <v>0.18</v>
      </c>
      <c r="O1443" s="24">
        <v>6999</v>
      </c>
      <c r="P1443" s="24">
        <v>6999</v>
      </c>
      <c r="Q1443" s="59">
        <v>2099.6999999999998</v>
      </c>
      <c r="R1443" s="59">
        <v>2099.6999999999998</v>
      </c>
      <c r="S1443" s="24">
        <v>1</v>
      </c>
    </row>
    <row r="1444" spans="1:23" x14ac:dyDescent="0.25">
      <c r="A1444" s="25"/>
      <c r="B1444" s="58">
        <v>4066756436032</v>
      </c>
      <c r="C1444" s="24" t="s">
        <v>390</v>
      </c>
      <c r="D1444" s="24" t="s">
        <v>59</v>
      </c>
      <c r="E1444" s="24" t="s">
        <v>62</v>
      </c>
      <c r="F1444" s="25">
        <v>100033896</v>
      </c>
      <c r="G1444" s="24" t="s">
        <v>861</v>
      </c>
      <c r="H1444" s="24">
        <v>9</v>
      </c>
      <c r="I1444" s="24" t="str">
        <f>C1444&amp;"/"&amp;D1444&amp;"/"&amp;F1444&amp;"/"&amp;H1444</f>
        <v>REEBOK/FOOTWEAR/100033896/9</v>
      </c>
      <c r="J1444" s="24">
        <v>64041990</v>
      </c>
      <c r="K1444" s="24" t="s">
        <v>45</v>
      </c>
      <c r="L1444" s="24" t="s">
        <v>876</v>
      </c>
      <c r="M1444" s="24" t="s">
        <v>877</v>
      </c>
      <c r="N1444" s="75">
        <v>0.18</v>
      </c>
      <c r="O1444" s="24">
        <v>7999</v>
      </c>
      <c r="P1444" s="24">
        <v>7999</v>
      </c>
      <c r="Q1444" s="59">
        <v>2399.6999999999998</v>
      </c>
      <c r="R1444" s="59">
        <v>2399.6999999999998</v>
      </c>
      <c r="S1444" s="24">
        <v>1</v>
      </c>
    </row>
    <row r="1445" spans="1:23" x14ac:dyDescent="0.25">
      <c r="A1445" s="25"/>
      <c r="B1445" s="58">
        <v>4066756439699</v>
      </c>
      <c r="C1445" s="24" t="s">
        <v>390</v>
      </c>
      <c r="D1445" s="24" t="s">
        <v>59</v>
      </c>
      <c r="E1445" s="24" t="s">
        <v>62</v>
      </c>
      <c r="F1445" s="25">
        <v>100033896</v>
      </c>
      <c r="G1445" s="24" t="s">
        <v>861</v>
      </c>
      <c r="H1445" s="24">
        <v>10</v>
      </c>
      <c r="I1445" s="24" t="str">
        <f>C1445&amp;"/"&amp;D1445&amp;"/"&amp;F1445&amp;"/"&amp;H1445</f>
        <v>REEBOK/FOOTWEAR/100033896/10</v>
      </c>
      <c r="J1445" s="24">
        <v>64041990</v>
      </c>
      <c r="K1445" s="24" t="s">
        <v>45</v>
      </c>
      <c r="L1445" s="24" t="s">
        <v>876</v>
      </c>
      <c r="M1445" s="24" t="s">
        <v>877</v>
      </c>
      <c r="N1445" s="75">
        <v>0.18</v>
      </c>
      <c r="O1445" s="24">
        <v>7999</v>
      </c>
      <c r="P1445" s="24">
        <v>7999</v>
      </c>
      <c r="Q1445" s="59">
        <v>2399.6999999999998</v>
      </c>
      <c r="R1445" s="59">
        <v>2399.6999999999998</v>
      </c>
      <c r="S1445" s="24">
        <v>1</v>
      </c>
    </row>
    <row r="1446" spans="1:23" x14ac:dyDescent="0.25">
      <c r="A1446" s="25"/>
      <c r="B1446" s="58">
        <v>4066756715564</v>
      </c>
      <c r="C1446" s="24" t="s">
        <v>390</v>
      </c>
      <c r="D1446" s="24" t="s">
        <v>59</v>
      </c>
      <c r="E1446" s="24" t="s">
        <v>62</v>
      </c>
      <c r="F1446" s="25">
        <v>100032744</v>
      </c>
      <c r="G1446" s="24" t="s">
        <v>861</v>
      </c>
      <c r="H1446" s="24">
        <v>11</v>
      </c>
      <c r="I1446" s="24" t="str">
        <f>C1446&amp;"/"&amp;D1446&amp;"/"&amp;F1446&amp;"/"&amp;H1446</f>
        <v>REEBOK/FOOTWEAR/100032744/11</v>
      </c>
      <c r="J1446" s="24">
        <v>64041990</v>
      </c>
      <c r="K1446" s="24" t="s">
        <v>875</v>
      </c>
      <c r="L1446" s="24" t="s">
        <v>876</v>
      </c>
      <c r="M1446" s="24" t="s">
        <v>877</v>
      </c>
      <c r="N1446" s="75">
        <v>0.18</v>
      </c>
      <c r="O1446" s="24">
        <v>7999</v>
      </c>
      <c r="P1446" s="24">
        <v>7999</v>
      </c>
      <c r="Q1446" s="59">
        <v>2399.6999999999998</v>
      </c>
      <c r="R1446" s="59">
        <v>2399.6999999999998</v>
      </c>
      <c r="S1446" s="24">
        <v>1</v>
      </c>
    </row>
    <row r="1447" spans="1:23" x14ac:dyDescent="0.25">
      <c r="A1447" s="25"/>
      <c r="B1447" s="58">
        <v>4066756715588</v>
      </c>
      <c r="C1447" s="24" t="s">
        <v>390</v>
      </c>
      <c r="D1447" s="24" t="s">
        <v>59</v>
      </c>
      <c r="E1447" s="24" t="s">
        <v>62</v>
      </c>
      <c r="F1447" s="25">
        <v>100032744</v>
      </c>
      <c r="G1447" s="24" t="s">
        <v>861</v>
      </c>
      <c r="H1447" s="24">
        <v>8</v>
      </c>
      <c r="I1447" s="24" t="str">
        <f>C1447&amp;"/"&amp;D1447&amp;"/"&amp;F1447&amp;"/"&amp;H1447</f>
        <v>REEBOK/FOOTWEAR/100032744/8</v>
      </c>
      <c r="J1447" s="24">
        <v>64041990</v>
      </c>
      <c r="K1447" s="24" t="s">
        <v>875</v>
      </c>
      <c r="L1447" s="24" t="s">
        <v>876</v>
      </c>
      <c r="M1447" s="24" t="s">
        <v>877</v>
      </c>
      <c r="N1447" s="75">
        <v>0.18</v>
      </c>
      <c r="O1447" s="24">
        <v>7999</v>
      </c>
      <c r="P1447" s="24">
        <v>7999</v>
      </c>
      <c r="Q1447" s="59">
        <v>2399.6999999999998</v>
      </c>
      <c r="R1447" s="59">
        <v>2399.6999999999998</v>
      </c>
      <c r="S1447" s="24">
        <v>1</v>
      </c>
    </row>
    <row r="1448" spans="1:23" x14ac:dyDescent="0.25">
      <c r="A1448" s="25"/>
      <c r="B1448" s="58">
        <v>4066756442255</v>
      </c>
      <c r="C1448" s="24" t="s">
        <v>390</v>
      </c>
      <c r="D1448" s="24" t="s">
        <v>59</v>
      </c>
      <c r="E1448" s="24" t="s">
        <v>62</v>
      </c>
      <c r="F1448" s="25">
        <v>100033403</v>
      </c>
      <c r="G1448" s="24" t="s">
        <v>861</v>
      </c>
      <c r="H1448" s="24">
        <v>9.5</v>
      </c>
      <c r="I1448" s="24" t="str">
        <f>C1448&amp;"/"&amp;D1448&amp;"/"&amp;F1448&amp;"/"&amp;H1448</f>
        <v>REEBOK/FOOTWEAR/100033403/9.5</v>
      </c>
      <c r="J1448" s="24">
        <v>64041990</v>
      </c>
      <c r="K1448" s="24" t="s">
        <v>549</v>
      </c>
      <c r="L1448" s="24" t="s">
        <v>876</v>
      </c>
      <c r="M1448" s="24" t="s">
        <v>877</v>
      </c>
      <c r="N1448" s="75">
        <v>0.18</v>
      </c>
      <c r="O1448" s="24">
        <v>9999</v>
      </c>
      <c r="P1448" s="24">
        <v>9999</v>
      </c>
      <c r="Q1448" s="59">
        <v>2999.7</v>
      </c>
      <c r="R1448" s="59">
        <v>2999.7</v>
      </c>
      <c r="S1448" s="24">
        <v>1</v>
      </c>
    </row>
    <row r="1449" spans="1:23" x14ac:dyDescent="0.25">
      <c r="A1449" s="25"/>
      <c r="B1449" s="58">
        <v>4066756442255</v>
      </c>
      <c r="C1449" s="24" t="s">
        <v>390</v>
      </c>
      <c r="D1449" s="24" t="s">
        <v>59</v>
      </c>
      <c r="E1449" s="24" t="s">
        <v>62</v>
      </c>
      <c r="F1449" s="25">
        <v>100033403</v>
      </c>
      <c r="G1449" s="24" t="s">
        <v>861</v>
      </c>
      <c r="H1449" s="24">
        <v>9.5</v>
      </c>
      <c r="I1449" s="24" t="str">
        <f>C1449&amp;"/"&amp;D1449&amp;"/"&amp;F1449&amp;"/"&amp;H1449</f>
        <v>REEBOK/FOOTWEAR/100033403/9.5</v>
      </c>
      <c r="J1449" s="24">
        <v>64041990</v>
      </c>
      <c r="K1449" s="24" t="s">
        <v>549</v>
      </c>
      <c r="L1449" s="24" t="s">
        <v>876</v>
      </c>
      <c r="M1449" s="24" t="s">
        <v>877</v>
      </c>
      <c r="N1449" s="75">
        <v>0.18</v>
      </c>
      <c r="O1449" s="24">
        <v>9999</v>
      </c>
      <c r="P1449" s="24">
        <v>9999</v>
      </c>
      <c r="Q1449" s="59">
        <v>2999.7</v>
      </c>
      <c r="R1449" s="59">
        <v>2999.7</v>
      </c>
      <c r="S1449" s="24">
        <v>1</v>
      </c>
    </row>
    <row r="1450" spans="1:23" x14ac:dyDescent="0.25">
      <c r="A1450" s="67"/>
      <c r="B1450" s="67"/>
      <c r="C1450" s="53"/>
      <c r="D1450" s="53"/>
      <c r="E1450" s="53"/>
      <c r="F1450" s="67"/>
      <c r="G1450" s="53"/>
      <c r="H1450" s="67"/>
      <c r="I1450" s="53"/>
      <c r="J1450" s="53"/>
      <c r="K1450" s="53"/>
      <c r="L1450" s="53"/>
      <c r="M1450" s="53"/>
      <c r="N1450" s="85"/>
      <c r="O1450" s="53"/>
      <c r="P1450" s="53"/>
      <c r="Q1450" s="99"/>
      <c r="R1450" s="99"/>
      <c r="S1450" s="53"/>
    </row>
    <row r="1451" spans="1:23" x14ac:dyDescent="0.25">
      <c r="A1451" s="25" t="s">
        <v>10</v>
      </c>
      <c r="B1451" s="31">
        <v>242443</v>
      </c>
      <c r="C1451" s="36" t="s">
        <v>68</v>
      </c>
      <c r="D1451" s="36" t="s">
        <v>267</v>
      </c>
      <c r="E1451" s="36" t="s">
        <v>548</v>
      </c>
      <c r="F1451" s="36" t="s">
        <v>885</v>
      </c>
      <c r="G1451" s="36" t="s">
        <v>21</v>
      </c>
      <c r="H1451" s="36">
        <v>38</v>
      </c>
      <c r="I1451" s="24" t="str">
        <f>C1451&amp;"/"&amp;D1451&amp;"/"&amp;F1451&amp;"/"&amp;H1451</f>
        <v>SHIV NARESH/APPAREL/SNKJ01A/38</v>
      </c>
      <c r="J1451" s="36">
        <v>61034300</v>
      </c>
      <c r="K1451" s="36" t="s">
        <v>22</v>
      </c>
      <c r="L1451" s="36" t="s">
        <v>636</v>
      </c>
      <c r="M1451" s="36" t="s">
        <v>47</v>
      </c>
      <c r="N1451" s="79">
        <v>0.05</v>
      </c>
      <c r="O1451" s="36">
        <v>699</v>
      </c>
      <c r="P1451" s="36">
        <v>699</v>
      </c>
      <c r="Q1451" s="94">
        <f>P1451*50%</f>
        <v>349.5</v>
      </c>
      <c r="R1451" s="94">
        <v>349.5</v>
      </c>
      <c r="S1451" s="36">
        <v>2</v>
      </c>
    </row>
    <row r="1452" spans="1:23" x14ac:dyDescent="0.25">
      <c r="A1452" s="36" t="s">
        <v>636</v>
      </c>
      <c r="B1452" s="31">
        <v>242444</v>
      </c>
      <c r="C1452" s="36" t="s">
        <v>68</v>
      </c>
      <c r="D1452" s="36" t="s">
        <v>267</v>
      </c>
      <c r="E1452" s="36" t="s">
        <v>548</v>
      </c>
      <c r="F1452" s="36" t="s">
        <v>885</v>
      </c>
      <c r="G1452" s="36" t="s">
        <v>21</v>
      </c>
      <c r="H1452" s="36">
        <v>40</v>
      </c>
      <c r="I1452" s="24" t="str">
        <f>C1452&amp;"/"&amp;D1452&amp;"/"&amp;F1452&amp;"/"&amp;H1452</f>
        <v>SHIV NARESH/APPAREL/SNKJ01A/40</v>
      </c>
      <c r="J1452" s="36">
        <v>61034300</v>
      </c>
      <c r="K1452" s="36" t="s">
        <v>22</v>
      </c>
      <c r="L1452" s="36" t="s">
        <v>636</v>
      </c>
      <c r="M1452" s="36" t="s">
        <v>47</v>
      </c>
      <c r="N1452" s="79">
        <v>0.05</v>
      </c>
      <c r="O1452" s="36">
        <v>699</v>
      </c>
      <c r="P1452" s="36">
        <v>699</v>
      </c>
      <c r="Q1452" s="94">
        <f t="shared" ref="Q1452:Q1464" si="75">P1452*50%</f>
        <v>349.5</v>
      </c>
      <c r="R1452" s="94">
        <v>349.5</v>
      </c>
      <c r="S1452" s="36">
        <v>2</v>
      </c>
      <c r="W1452" t="s">
        <v>894</v>
      </c>
    </row>
    <row r="1453" spans="1:23" x14ac:dyDescent="0.25">
      <c r="A1453" s="25"/>
      <c r="B1453" s="31">
        <v>242445</v>
      </c>
      <c r="C1453" s="36" t="s">
        <v>68</v>
      </c>
      <c r="D1453" s="36" t="s">
        <v>267</v>
      </c>
      <c r="E1453" s="36" t="s">
        <v>548</v>
      </c>
      <c r="F1453" s="36" t="s">
        <v>885</v>
      </c>
      <c r="G1453" s="36" t="s">
        <v>21</v>
      </c>
      <c r="H1453" s="36">
        <v>42</v>
      </c>
      <c r="I1453" s="24" t="str">
        <f>C1453&amp;"/"&amp;D1453&amp;"/"&amp;F1453&amp;"/"&amp;H1453</f>
        <v>SHIV NARESH/APPAREL/SNKJ01A/42</v>
      </c>
      <c r="J1453" s="36">
        <v>61034300</v>
      </c>
      <c r="K1453" s="36" t="s">
        <v>22</v>
      </c>
      <c r="L1453" s="36" t="s">
        <v>636</v>
      </c>
      <c r="M1453" s="36" t="s">
        <v>47</v>
      </c>
      <c r="N1453" s="79">
        <v>0.05</v>
      </c>
      <c r="O1453" s="36">
        <v>699</v>
      </c>
      <c r="P1453" s="36">
        <v>699</v>
      </c>
      <c r="Q1453" s="94">
        <f t="shared" si="75"/>
        <v>349.5</v>
      </c>
      <c r="R1453" s="94">
        <v>349.5</v>
      </c>
      <c r="S1453" s="36">
        <v>1</v>
      </c>
      <c r="W1453" t="s">
        <v>895</v>
      </c>
    </row>
    <row r="1454" spans="1:23" x14ac:dyDescent="0.25">
      <c r="A1454" s="25" t="s">
        <v>892</v>
      </c>
      <c r="B1454" s="31">
        <v>242453</v>
      </c>
      <c r="C1454" s="36" t="s">
        <v>68</v>
      </c>
      <c r="D1454" s="36" t="s">
        <v>267</v>
      </c>
      <c r="E1454" s="36" t="s">
        <v>548</v>
      </c>
      <c r="F1454" s="36" t="s">
        <v>886</v>
      </c>
      <c r="G1454" s="36" t="s">
        <v>556</v>
      </c>
      <c r="H1454" s="36">
        <v>40</v>
      </c>
      <c r="I1454" s="24" t="str">
        <f>C1454&amp;"/"&amp;D1454&amp;"/"&amp;F1454&amp;"/"&amp;H1454</f>
        <v>SHIV NARESH/APPAREL/SNKJ01B/40</v>
      </c>
      <c r="J1454" s="36">
        <v>61034300</v>
      </c>
      <c r="K1454" s="36" t="s">
        <v>22</v>
      </c>
      <c r="L1454" s="36" t="s">
        <v>636</v>
      </c>
      <c r="M1454" s="36" t="s">
        <v>47</v>
      </c>
      <c r="N1454" s="79">
        <v>0.05</v>
      </c>
      <c r="O1454" s="36">
        <v>699</v>
      </c>
      <c r="P1454" s="36">
        <v>699</v>
      </c>
      <c r="Q1454" s="94">
        <f t="shared" si="75"/>
        <v>349.5</v>
      </c>
      <c r="R1454" s="94">
        <v>349.5</v>
      </c>
      <c r="S1454" s="36">
        <v>1</v>
      </c>
      <c r="W1454" t="s">
        <v>896</v>
      </c>
    </row>
    <row r="1455" spans="1:23" x14ac:dyDescent="0.25">
      <c r="A1455" s="25"/>
      <c r="B1455" s="31">
        <v>242454</v>
      </c>
      <c r="C1455" s="36" t="s">
        <v>68</v>
      </c>
      <c r="D1455" s="36" t="s">
        <v>267</v>
      </c>
      <c r="E1455" s="36" t="s">
        <v>548</v>
      </c>
      <c r="F1455" s="36" t="s">
        <v>886</v>
      </c>
      <c r="G1455" s="36" t="s">
        <v>556</v>
      </c>
      <c r="H1455" s="36">
        <v>42</v>
      </c>
      <c r="I1455" s="24" t="str">
        <f>C1455&amp;"/"&amp;D1455&amp;"/"&amp;F1455&amp;"/"&amp;H1455</f>
        <v>SHIV NARESH/APPAREL/SNKJ01B/42</v>
      </c>
      <c r="J1455" s="36">
        <v>61034300</v>
      </c>
      <c r="K1455" s="36" t="s">
        <v>22</v>
      </c>
      <c r="L1455" s="36" t="s">
        <v>636</v>
      </c>
      <c r="M1455" s="36" t="s">
        <v>47</v>
      </c>
      <c r="N1455" s="79">
        <v>0.05</v>
      </c>
      <c r="O1455" s="36">
        <v>699</v>
      </c>
      <c r="P1455" s="36">
        <v>699</v>
      </c>
      <c r="Q1455" s="94">
        <f t="shared" si="75"/>
        <v>349.5</v>
      </c>
      <c r="R1455" s="94">
        <v>349.5</v>
      </c>
      <c r="S1455" s="36">
        <v>1</v>
      </c>
      <c r="W1455" t="s">
        <v>896</v>
      </c>
    </row>
    <row r="1456" spans="1:23" x14ac:dyDescent="0.25">
      <c r="A1456" s="25"/>
      <c r="B1456" s="31">
        <v>242462</v>
      </c>
      <c r="C1456" s="36" t="s">
        <v>68</v>
      </c>
      <c r="D1456" s="36" t="s">
        <v>267</v>
      </c>
      <c r="E1456" s="36" t="s">
        <v>548</v>
      </c>
      <c r="F1456" s="36" t="s">
        <v>891</v>
      </c>
      <c r="G1456" s="36" t="s">
        <v>182</v>
      </c>
      <c r="H1456" s="36">
        <v>40</v>
      </c>
      <c r="I1456" s="24" t="str">
        <f>C1456&amp;"/"&amp;D1456&amp;"/"&amp;F1456&amp;"/"&amp;H1456</f>
        <v>SHIV NARESH/APPAREL/SNKJ01C/40</v>
      </c>
      <c r="J1456" s="36">
        <v>61034300</v>
      </c>
      <c r="K1456" s="36" t="s">
        <v>22</v>
      </c>
      <c r="L1456" s="36" t="s">
        <v>636</v>
      </c>
      <c r="M1456" s="36" t="s">
        <v>47</v>
      </c>
      <c r="N1456" s="79">
        <v>0.05</v>
      </c>
      <c r="O1456" s="36">
        <v>699</v>
      </c>
      <c r="P1456" s="36">
        <v>699</v>
      </c>
      <c r="Q1456" s="94">
        <f t="shared" si="75"/>
        <v>349.5</v>
      </c>
      <c r="R1456" s="94">
        <v>349.5</v>
      </c>
      <c r="S1456" s="36">
        <v>1</v>
      </c>
    </row>
    <row r="1457" spans="1:19" x14ac:dyDescent="0.25">
      <c r="A1457" s="25" t="s">
        <v>893</v>
      </c>
      <c r="B1457" s="31">
        <v>242471</v>
      </c>
      <c r="C1457" s="36" t="s">
        <v>68</v>
      </c>
      <c r="D1457" s="36" t="s">
        <v>267</v>
      </c>
      <c r="E1457" s="36" t="s">
        <v>548</v>
      </c>
      <c r="F1457" s="36" t="s">
        <v>887</v>
      </c>
      <c r="G1457" s="36" t="s">
        <v>86</v>
      </c>
      <c r="H1457" s="36">
        <v>40</v>
      </c>
      <c r="I1457" s="24" t="str">
        <f>C1457&amp;"/"&amp;D1457&amp;"/"&amp;F1457&amp;"/"&amp;H1457</f>
        <v>SHIV NARESH/APPAREL/SNKJ01D/40</v>
      </c>
      <c r="J1457" s="36">
        <v>61034300</v>
      </c>
      <c r="K1457" s="36" t="s">
        <v>22</v>
      </c>
      <c r="L1457" s="36" t="s">
        <v>636</v>
      </c>
      <c r="M1457" s="36" t="s">
        <v>47</v>
      </c>
      <c r="N1457" s="79">
        <v>0.05</v>
      </c>
      <c r="O1457" s="36">
        <v>699</v>
      </c>
      <c r="P1457" s="36">
        <v>699</v>
      </c>
      <c r="Q1457" s="94">
        <f t="shared" si="75"/>
        <v>349.5</v>
      </c>
      <c r="R1457" s="94">
        <v>349.5</v>
      </c>
      <c r="S1457" s="36">
        <v>1</v>
      </c>
    </row>
    <row r="1458" spans="1:19" x14ac:dyDescent="0.25">
      <c r="A1458" s="25"/>
      <c r="B1458" s="31">
        <v>242472</v>
      </c>
      <c r="C1458" s="36" t="s">
        <v>68</v>
      </c>
      <c r="D1458" s="36" t="s">
        <v>267</v>
      </c>
      <c r="E1458" s="36" t="s">
        <v>548</v>
      </c>
      <c r="F1458" s="36" t="s">
        <v>887</v>
      </c>
      <c r="G1458" s="36" t="s">
        <v>86</v>
      </c>
      <c r="H1458" s="36">
        <v>42</v>
      </c>
      <c r="I1458" s="24" t="str">
        <f>C1458&amp;"/"&amp;D1458&amp;"/"&amp;F1458&amp;"/"&amp;H1458</f>
        <v>SHIV NARESH/APPAREL/SNKJ01D/42</v>
      </c>
      <c r="J1458" s="36">
        <v>61034300</v>
      </c>
      <c r="K1458" s="36" t="s">
        <v>22</v>
      </c>
      <c r="L1458" s="36" t="s">
        <v>636</v>
      </c>
      <c r="M1458" s="36" t="s">
        <v>47</v>
      </c>
      <c r="N1458" s="79">
        <v>0.05</v>
      </c>
      <c r="O1458" s="36">
        <v>699</v>
      </c>
      <c r="P1458" s="36">
        <v>699</v>
      </c>
      <c r="Q1458" s="94">
        <f t="shared" si="75"/>
        <v>349.5</v>
      </c>
      <c r="R1458" s="94">
        <v>349.5</v>
      </c>
      <c r="S1458" s="36">
        <v>1</v>
      </c>
    </row>
    <row r="1459" spans="1:19" x14ac:dyDescent="0.25">
      <c r="A1459" s="25" t="s">
        <v>259</v>
      </c>
      <c r="B1459" s="31">
        <v>242488</v>
      </c>
      <c r="C1459" s="36" t="s">
        <v>68</v>
      </c>
      <c r="D1459" s="36" t="s">
        <v>267</v>
      </c>
      <c r="E1459" s="36" t="s">
        <v>548</v>
      </c>
      <c r="F1459" s="36" t="s">
        <v>888</v>
      </c>
      <c r="G1459" s="36" t="s">
        <v>556</v>
      </c>
      <c r="H1459" s="36">
        <v>38</v>
      </c>
      <c r="I1459" s="24" t="str">
        <f>C1459&amp;"/"&amp;D1459&amp;"/"&amp;F1459&amp;"/"&amp;H1459</f>
        <v>SHIV NARESH/APPAREL/SNKJ03B/38</v>
      </c>
      <c r="J1459" s="36">
        <v>61034300</v>
      </c>
      <c r="K1459" s="36" t="s">
        <v>22</v>
      </c>
      <c r="L1459" s="36" t="s">
        <v>636</v>
      </c>
      <c r="M1459" s="36" t="s">
        <v>47</v>
      </c>
      <c r="N1459" s="79">
        <v>0.05</v>
      </c>
      <c r="O1459" s="36">
        <v>699</v>
      </c>
      <c r="P1459" s="36">
        <v>699</v>
      </c>
      <c r="Q1459" s="94">
        <f t="shared" si="75"/>
        <v>349.5</v>
      </c>
      <c r="R1459" s="94">
        <v>349.5</v>
      </c>
      <c r="S1459" s="36">
        <v>2</v>
      </c>
    </row>
    <row r="1460" spans="1:19" x14ac:dyDescent="0.25">
      <c r="A1460" s="25"/>
      <c r="B1460" s="31">
        <v>242489</v>
      </c>
      <c r="C1460" s="36" t="s">
        <v>68</v>
      </c>
      <c r="D1460" s="36" t="s">
        <v>267</v>
      </c>
      <c r="E1460" s="36" t="s">
        <v>548</v>
      </c>
      <c r="F1460" s="36" t="s">
        <v>888</v>
      </c>
      <c r="G1460" s="36" t="s">
        <v>556</v>
      </c>
      <c r="H1460" s="36">
        <v>40</v>
      </c>
      <c r="I1460" s="24" t="str">
        <f>C1460&amp;"/"&amp;D1460&amp;"/"&amp;F1460&amp;"/"&amp;H1460</f>
        <v>SHIV NARESH/APPAREL/SNKJ03B/40</v>
      </c>
      <c r="J1460" s="36">
        <v>61034300</v>
      </c>
      <c r="K1460" s="36" t="s">
        <v>22</v>
      </c>
      <c r="L1460" s="36" t="s">
        <v>636</v>
      </c>
      <c r="M1460" s="36" t="s">
        <v>47</v>
      </c>
      <c r="N1460" s="79">
        <v>0.05</v>
      </c>
      <c r="O1460" s="36">
        <v>699</v>
      </c>
      <c r="P1460" s="36">
        <v>699</v>
      </c>
      <c r="Q1460" s="94">
        <f t="shared" si="75"/>
        <v>349.5</v>
      </c>
      <c r="R1460" s="94">
        <v>349.5</v>
      </c>
      <c r="S1460" s="36">
        <v>1</v>
      </c>
    </row>
    <row r="1461" spans="1:19" x14ac:dyDescent="0.25">
      <c r="A1461" s="25"/>
      <c r="B1461" s="31">
        <v>242497</v>
      </c>
      <c r="C1461" s="36" t="s">
        <v>68</v>
      </c>
      <c r="D1461" s="36" t="s">
        <v>267</v>
      </c>
      <c r="E1461" s="36" t="s">
        <v>548</v>
      </c>
      <c r="F1461" s="36" t="s">
        <v>889</v>
      </c>
      <c r="G1461" s="36" t="s">
        <v>182</v>
      </c>
      <c r="H1461" s="36">
        <v>38</v>
      </c>
      <c r="I1461" s="24" t="str">
        <f>C1461&amp;"/"&amp;D1461&amp;"/"&amp;F1461&amp;"/"&amp;H1461</f>
        <v>SHIV NARESH/APPAREL/SNKJ03C/38</v>
      </c>
      <c r="J1461" s="36">
        <v>61034300</v>
      </c>
      <c r="K1461" s="36" t="s">
        <v>22</v>
      </c>
      <c r="L1461" s="36" t="s">
        <v>636</v>
      </c>
      <c r="M1461" s="36" t="s">
        <v>47</v>
      </c>
      <c r="N1461" s="79">
        <v>0.05</v>
      </c>
      <c r="O1461" s="36">
        <v>699</v>
      </c>
      <c r="P1461" s="36">
        <v>699</v>
      </c>
      <c r="Q1461" s="94">
        <f t="shared" si="75"/>
        <v>349.5</v>
      </c>
      <c r="R1461" s="94">
        <v>349.5</v>
      </c>
      <c r="S1461" s="36">
        <v>1</v>
      </c>
    </row>
    <row r="1462" spans="1:19" x14ac:dyDescent="0.25">
      <c r="A1462" s="25"/>
      <c r="B1462" s="31">
        <v>242498</v>
      </c>
      <c r="C1462" s="36" t="s">
        <v>68</v>
      </c>
      <c r="D1462" s="36" t="s">
        <v>267</v>
      </c>
      <c r="E1462" s="36" t="s">
        <v>548</v>
      </c>
      <c r="F1462" s="36" t="s">
        <v>889</v>
      </c>
      <c r="G1462" s="36" t="s">
        <v>182</v>
      </c>
      <c r="H1462" s="36">
        <v>40</v>
      </c>
      <c r="I1462" s="24" t="str">
        <f>C1462&amp;"/"&amp;D1462&amp;"/"&amp;F1462&amp;"/"&amp;H1462</f>
        <v>SHIV NARESH/APPAREL/SNKJ03C/40</v>
      </c>
      <c r="J1462" s="36">
        <v>61034300</v>
      </c>
      <c r="K1462" s="36" t="s">
        <v>22</v>
      </c>
      <c r="L1462" s="36" t="s">
        <v>636</v>
      </c>
      <c r="M1462" s="36" t="s">
        <v>47</v>
      </c>
      <c r="N1462" s="79">
        <v>0.05</v>
      </c>
      <c r="O1462" s="36">
        <v>699</v>
      </c>
      <c r="P1462" s="36">
        <v>699</v>
      </c>
      <c r="Q1462" s="94">
        <f t="shared" si="75"/>
        <v>349.5</v>
      </c>
      <c r="R1462" s="94">
        <v>349.5</v>
      </c>
      <c r="S1462" s="36">
        <v>3</v>
      </c>
    </row>
    <row r="1463" spans="1:19" x14ac:dyDescent="0.25">
      <c r="A1463" s="25"/>
      <c r="B1463" s="31">
        <v>242506</v>
      </c>
      <c r="C1463" s="36" t="s">
        <v>68</v>
      </c>
      <c r="D1463" s="36" t="s">
        <v>267</v>
      </c>
      <c r="E1463" s="36" t="s">
        <v>548</v>
      </c>
      <c r="F1463" s="36" t="s">
        <v>890</v>
      </c>
      <c r="G1463" s="36" t="s">
        <v>86</v>
      </c>
      <c r="H1463" s="36">
        <v>38</v>
      </c>
      <c r="I1463" s="24" t="str">
        <f>C1463&amp;"/"&amp;D1463&amp;"/"&amp;F1463&amp;"/"&amp;H1463</f>
        <v>SHIV NARESH/APPAREL/SNKJ03D/38</v>
      </c>
      <c r="J1463" s="36">
        <v>61034300</v>
      </c>
      <c r="K1463" s="36" t="s">
        <v>22</v>
      </c>
      <c r="L1463" s="36" t="s">
        <v>636</v>
      </c>
      <c r="M1463" s="36" t="s">
        <v>47</v>
      </c>
      <c r="N1463" s="79">
        <v>0.05</v>
      </c>
      <c r="O1463" s="36">
        <v>699</v>
      </c>
      <c r="P1463" s="36">
        <v>699</v>
      </c>
      <c r="Q1463" s="94">
        <f t="shared" si="75"/>
        <v>349.5</v>
      </c>
      <c r="R1463" s="94">
        <v>349.5</v>
      </c>
      <c r="S1463" s="36">
        <v>2</v>
      </c>
    </row>
    <row r="1464" spans="1:19" x14ac:dyDescent="0.25">
      <c r="A1464" s="25"/>
      <c r="B1464" s="31">
        <v>242507</v>
      </c>
      <c r="C1464" s="36" t="s">
        <v>68</v>
      </c>
      <c r="D1464" s="36" t="s">
        <v>267</v>
      </c>
      <c r="E1464" s="36" t="s">
        <v>548</v>
      </c>
      <c r="F1464" s="36" t="s">
        <v>890</v>
      </c>
      <c r="G1464" s="36" t="s">
        <v>86</v>
      </c>
      <c r="H1464" s="36">
        <v>40</v>
      </c>
      <c r="I1464" s="24" t="str">
        <f>C1464&amp;"/"&amp;D1464&amp;"/"&amp;F1464&amp;"/"&amp;H1464</f>
        <v>SHIV NARESH/APPAREL/SNKJ03D/40</v>
      </c>
      <c r="J1464" s="36">
        <v>61034300</v>
      </c>
      <c r="K1464" s="36" t="s">
        <v>22</v>
      </c>
      <c r="L1464" s="36" t="s">
        <v>636</v>
      </c>
      <c r="M1464" s="36" t="s">
        <v>47</v>
      </c>
      <c r="N1464" s="79">
        <v>0.05</v>
      </c>
      <c r="O1464" s="36">
        <v>699</v>
      </c>
      <c r="P1464" s="36">
        <v>699</v>
      </c>
      <c r="Q1464" s="94">
        <f t="shared" si="75"/>
        <v>349.5</v>
      </c>
      <c r="R1464" s="94">
        <v>349.5</v>
      </c>
      <c r="S1464" s="36">
        <v>1</v>
      </c>
    </row>
    <row r="1466" spans="1:19" x14ac:dyDescent="0.25">
      <c r="A1466" s="31" t="s">
        <v>10</v>
      </c>
      <c r="B1466" s="31">
        <v>10001979</v>
      </c>
      <c r="C1466" s="36" t="s">
        <v>40</v>
      </c>
      <c r="D1466" s="36" t="s">
        <v>267</v>
      </c>
      <c r="E1466" s="36" t="s">
        <v>897</v>
      </c>
      <c r="F1466" s="31" t="str">
        <f t="shared" ref="F1466:F1529" si="76">C1466&amp;"/"&amp;E1466&amp;""</f>
        <v>MINIKIDZZ/BOTTOM</v>
      </c>
      <c r="G1466" s="36" t="s">
        <v>43</v>
      </c>
      <c r="H1466" s="31" t="s">
        <v>900</v>
      </c>
      <c r="I1466" s="36" t="str">
        <f>C1466&amp;"/"&amp;D1466&amp;"/"&amp;F1466&amp;"/"&amp;H1466</f>
        <v>MINIKIDZZ/APPAREL/MINIKIDZZ/BOTTOM/12 M</v>
      </c>
      <c r="J1466" s="36">
        <v>6111</v>
      </c>
      <c r="K1466" s="36" t="s">
        <v>45</v>
      </c>
      <c r="L1466" s="36" t="s">
        <v>95</v>
      </c>
      <c r="M1466" s="36" t="s">
        <v>47</v>
      </c>
      <c r="N1466" s="79">
        <v>0.05</v>
      </c>
      <c r="O1466" s="36">
        <v>299</v>
      </c>
      <c r="P1466" s="36">
        <v>299</v>
      </c>
      <c r="Q1466" s="94">
        <v>179.4</v>
      </c>
      <c r="R1466" s="94">
        <v>179.4</v>
      </c>
      <c r="S1466" s="36">
        <v>9</v>
      </c>
    </row>
    <row r="1467" spans="1:19" x14ac:dyDescent="0.25">
      <c r="A1467" s="31" t="s">
        <v>95</v>
      </c>
      <c r="B1467" s="31">
        <v>10001980</v>
      </c>
      <c r="C1467" s="36" t="s">
        <v>40</v>
      </c>
      <c r="D1467" s="36" t="s">
        <v>267</v>
      </c>
      <c r="E1467" s="36" t="s">
        <v>897</v>
      </c>
      <c r="F1467" s="31" t="str">
        <f t="shared" si="76"/>
        <v>MINIKIDZZ/BOTTOM</v>
      </c>
      <c r="G1467" s="36" t="s">
        <v>43</v>
      </c>
      <c r="H1467" s="31" t="s">
        <v>901</v>
      </c>
      <c r="I1467" s="36" t="str">
        <f>C1467&amp;"/"&amp;D1467&amp;"/"&amp;F1467&amp;"/"&amp;H1467</f>
        <v>MINIKIDZZ/APPAREL/MINIKIDZZ/BOTTOM/18 M</v>
      </c>
      <c r="J1467" s="36">
        <v>6111</v>
      </c>
      <c r="K1467" s="36" t="s">
        <v>45</v>
      </c>
      <c r="L1467" s="36" t="s">
        <v>95</v>
      </c>
      <c r="M1467" s="36" t="s">
        <v>47</v>
      </c>
      <c r="N1467" s="79">
        <v>0.05</v>
      </c>
      <c r="O1467" s="36">
        <v>299</v>
      </c>
      <c r="P1467" s="36">
        <v>299</v>
      </c>
      <c r="Q1467" s="94">
        <v>179.4</v>
      </c>
      <c r="R1467" s="94">
        <v>179.4</v>
      </c>
      <c r="S1467" s="36">
        <v>4</v>
      </c>
    </row>
    <row r="1468" spans="1:19" x14ac:dyDescent="0.25">
      <c r="A1468" s="31"/>
      <c r="B1468" s="31">
        <v>10001981</v>
      </c>
      <c r="C1468" s="36" t="s">
        <v>40</v>
      </c>
      <c r="D1468" s="36" t="s">
        <v>267</v>
      </c>
      <c r="E1468" s="36" t="s">
        <v>897</v>
      </c>
      <c r="F1468" s="31" t="str">
        <f t="shared" si="76"/>
        <v>MINIKIDZZ/BOTTOM</v>
      </c>
      <c r="G1468" s="36" t="s">
        <v>43</v>
      </c>
      <c r="H1468" s="31" t="s">
        <v>902</v>
      </c>
      <c r="I1468" s="36" t="str">
        <f>C1468&amp;"/"&amp;D1468&amp;"/"&amp;F1468&amp;"/"&amp;H1468</f>
        <v>MINIKIDZZ/APPAREL/MINIKIDZZ/BOTTOM/24 M</v>
      </c>
      <c r="J1468" s="36">
        <v>6111</v>
      </c>
      <c r="K1468" s="36" t="s">
        <v>45</v>
      </c>
      <c r="L1468" s="36" t="s">
        <v>95</v>
      </c>
      <c r="M1468" s="36" t="s">
        <v>47</v>
      </c>
      <c r="N1468" s="79">
        <v>0.05</v>
      </c>
      <c r="O1468" s="36">
        <v>299</v>
      </c>
      <c r="P1468" s="36">
        <v>299</v>
      </c>
      <c r="Q1468" s="94">
        <v>179.4</v>
      </c>
      <c r="R1468" s="94">
        <v>179.4</v>
      </c>
      <c r="S1468" s="36">
        <v>1</v>
      </c>
    </row>
    <row r="1469" spans="1:19" x14ac:dyDescent="0.25">
      <c r="A1469" s="31" t="s">
        <v>257</v>
      </c>
      <c r="B1469" s="31">
        <v>10001982</v>
      </c>
      <c r="C1469" s="36" t="s">
        <v>40</v>
      </c>
      <c r="D1469" s="36" t="s">
        <v>267</v>
      </c>
      <c r="E1469" s="36" t="s">
        <v>897</v>
      </c>
      <c r="F1469" s="31" t="str">
        <f t="shared" si="76"/>
        <v>MINIKIDZZ/BOTTOM</v>
      </c>
      <c r="G1469" s="36" t="s">
        <v>43</v>
      </c>
      <c r="H1469" s="31" t="s">
        <v>900</v>
      </c>
      <c r="I1469" s="36" t="str">
        <f>C1469&amp;"/"&amp;D1469&amp;"/"&amp;F1469&amp;"/"&amp;H1469</f>
        <v>MINIKIDZZ/APPAREL/MINIKIDZZ/BOTTOM/12 M</v>
      </c>
      <c r="J1469" s="36">
        <v>6111</v>
      </c>
      <c r="K1469" s="36" t="s">
        <v>45</v>
      </c>
      <c r="L1469" s="36" t="s">
        <v>95</v>
      </c>
      <c r="M1469" s="36" t="s">
        <v>47</v>
      </c>
      <c r="N1469" s="79">
        <v>0.05</v>
      </c>
      <c r="O1469" s="36">
        <v>399</v>
      </c>
      <c r="P1469" s="36">
        <v>399</v>
      </c>
      <c r="Q1469" s="94">
        <v>239.39999999999998</v>
      </c>
      <c r="R1469" s="94">
        <v>239.39999999999998</v>
      </c>
      <c r="S1469" s="36">
        <v>1</v>
      </c>
    </row>
    <row r="1470" spans="1:19" x14ac:dyDescent="0.25">
      <c r="A1470" s="31" t="s">
        <v>909</v>
      </c>
      <c r="B1470" s="31">
        <v>10001983</v>
      </c>
      <c r="C1470" s="36" t="s">
        <v>40</v>
      </c>
      <c r="D1470" s="36" t="s">
        <v>267</v>
      </c>
      <c r="E1470" s="36" t="s">
        <v>897</v>
      </c>
      <c r="F1470" s="31" t="str">
        <f t="shared" si="76"/>
        <v>MINIKIDZZ/BOTTOM</v>
      </c>
      <c r="G1470" s="36" t="s">
        <v>43</v>
      </c>
      <c r="H1470" s="31" t="s">
        <v>901</v>
      </c>
      <c r="I1470" s="36" t="str">
        <f>C1470&amp;"/"&amp;D1470&amp;"/"&amp;F1470&amp;"/"&amp;H1470</f>
        <v>MINIKIDZZ/APPAREL/MINIKIDZZ/BOTTOM/18 M</v>
      </c>
      <c r="J1470" s="36">
        <v>6111</v>
      </c>
      <c r="K1470" s="36" t="s">
        <v>45</v>
      </c>
      <c r="L1470" s="36" t="s">
        <v>95</v>
      </c>
      <c r="M1470" s="36" t="s">
        <v>47</v>
      </c>
      <c r="N1470" s="79">
        <v>0.05</v>
      </c>
      <c r="O1470" s="36">
        <v>399</v>
      </c>
      <c r="P1470" s="36">
        <v>399</v>
      </c>
      <c r="Q1470" s="94">
        <v>239.39999999999998</v>
      </c>
      <c r="R1470" s="94">
        <v>239.39999999999998</v>
      </c>
      <c r="S1470" s="36">
        <v>3</v>
      </c>
    </row>
    <row r="1471" spans="1:19" x14ac:dyDescent="0.25">
      <c r="A1471" s="31"/>
      <c r="B1471" s="31">
        <v>10001984</v>
      </c>
      <c r="C1471" s="36" t="s">
        <v>40</v>
      </c>
      <c r="D1471" s="36" t="s">
        <v>267</v>
      </c>
      <c r="E1471" s="36" t="s">
        <v>897</v>
      </c>
      <c r="F1471" s="31" t="str">
        <f t="shared" si="76"/>
        <v>MINIKIDZZ/BOTTOM</v>
      </c>
      <c r="G1471" s="36" t="s">
        <v>43</v>
      </c>
      <c r="H1471" s="31" t="s">
        <v>903</v>
      </c>
      <c r="I1471" s="36" t="str">
        <f>C1471&amp;"/"&amp;D1471&amp;"/"&amp;F1471&amp;"/"&amp;H1471</f>
        <v>MINIKIDZZ/APPAREL/MINIKIDZZ/BOTTOM/2 Y</v>
      </c>
      <c r="J1471" s="36">
        <v>6111</v>
      </c>
      <c r="K1471" s="36" t="s">
        <v>45</v>
      </c>
      <c r="L1471" s="36" t="s">
        <v>95</v>
      </c>
      <c r="M1471" s="36" t="s">
        <v>47</v>
      </c>
      <c r="N1471" s="79">
        <v>0.05</v>
      </c>
      <c r="O1471" s="36">
        <v>399</v>
      </c>
      <c r="P1471" s="36">
        <v>399</v>
      </c>
      <c r="Q1471" s="94">
        <v>239.39999999999998</v>
      </c>
      <c r="R1471" s="94">
        <v>239.39999999999998</v>
      </c>
      <c r="S1471" s="36">
        <v>1</v>
      </c>
    </row>
    <row r="1472" spans="1:19" x14ac:dyDescent="0.25">
      <c r="A1472" s="31" t="s">
        <v>910</v>
      </c>
      <c r="B1472" s="31">
        <v>10001985</v>
      </c>
      <c r="C1472" s="36" t="s">
        <v>40</v>
      </c>
      <c r="D1472" s="36" t="s">
        <v>267</v>
      </c>
      <c r="E1472" s="36" t="s">
        <v>897</v>
      </c>
      <c r="F1472" s="31" t="str">
        <f t="shared" si="76"/>
        <v>MINIKIDZZ/BOTTOM</v>
      </c>
      <c r="G1472" s="36" t="s">
        <v>43</v>
      </c>
      <c r="H1472" s="31" t="s">
        <v>521</v>
      </c>
      <c r="I1472" s="36" t="str">
        <f>C1472&amp;"/"&amp;D1472&amp;"/"&amp;F1472&amp;"/"&amp;H1472</f>
        <v>MINIKIDZZ/APPAREL/MINIKIDZZ/BOTTOM/4 Y</v>
      </c>
      <c r="J1472" s="36">
        <v>6111</v>
      </c>
      <c r="K1472" s="36" t="s">
        <v>45</v>
      </c>
      <c r="L1472" s="36" t="s">
        <v>95</v>
      </c>
      <c r="M1472" s="36" t="s">
        <v>47</v>
      </c>
      <c r="N1472" s="79">
        <v>0.05</v>
      </c>
      <c r="O1472" s="36">
        <v>399</v>
      </c>
      <c r="P1472" s="36">
        <v>399</v>
      </c>
      <c r="Q1472" s="94">
        <v>239.39999999999998</v>
      </c>
      <c r="R1472" s="94">
        <v>239.39999999999998</v>
      </c>
      <c r="S1472" s="36">
        <v>1</v>
      </c>
    </row>
    <row r="1473" spans="1:19" x14ac:dyDescent="0.25">
      <c r="A1473" s="31"/>
      <c r="B1473" s="31">
        <v>10001986</v>
      </c>
      <c r="C1473" s="36" t="s">
        <v>40</v>
      </c>
      <c r="D1473" s="36" t="s">
        <v>267</v>
      </c>
      <c r="E1473" s="36" t="s">
        <v>911</v>
      </c>
      <c r="F1473" s="31" t="s">
        <v>323</v>
      </c>
      <c r="G1473" s="36" t="s">
        <v>43</v>
      </c>
      <c r="H1473" s="31">
        <v>2</v>
      </c>
      <c r="I1473" s="36" t="str">
        <f>C1473&amp;"/"&amp;D1473&amp;"/"&amp;F1473&amp;"/"&amp;H1473</f>
        <v>MINIKIDZZ/APPAREL/T-SHIRT/2</v>
      </c>
      <c r="J1473" s="36">
        <v>6111</v>
      </c>
      <c r="K1473" s="36" t="s">
        <v>249</v>
      </c>
      <c r="L1473" s="36" t="s">
        <v>95</v>
      </c>
      <c r="M1473" s="36" t="s">
        <v>47</v>
      </c>
      <c r="N1473" s="79">
        <v>0.05</v>
      </c>
      <c r="O1473" s="36">
        <v>799</v>
      </c>
      <c r="P1473" s="36">
        <v>799</v>
      </c>
      <c r="Q1473" s="94">
        <v>479.4</v>
      </c>
      <c r="R1473" s="94">
        <v>479.4</v>
      </c>
      <c r="S1473" s="36">
        <v>1</v>
      </c>
    </row>
    <row r="1474" spans="1:19" x14ac:dyDescent="0.25">
      <c r="A1474" s="31" t="s">
        <v>259</v>
      </c>
      <c r="B1474" s="31">
        <v>10001987</v>
      </c>
      <c r="C1474" s="36" t="s">
        <v>40</v>
      </c>
      <c r="D1474" s="36" t="s">
        <v>267</v>
      </c>
      <c r="E1474" s="36" t="s">
        <v>911</v>
      </c>
      <c r="F1474" s="31" t="s">
        <v>323</v>
      </c>
      <c r="G1474" s="36" t="s">
        <v>43</v>
      </c>
      <c r="H1474" s="31">
        <v>4</v>
      </c>
      <c r="I1474" s="36" t="str">
        <f>C1474&amp;"/"&amp;D1474&amp;"/"&amp;F1474&amp;"/"&amp;H1474</f>
        <v>MINIKIDZZ/APPAREL/T-SHIRT/4</v>
      </c>
      <c r="J1474" s="36">
        <v>6111</v>
      </c>
      <c r="K1474" s="36" t="s">
        <v>249</v>
      </c>
      <c r="L1474" s="36" t="s">
        <v>95</v>
      </c>
      <c r="M1474" s="36" t="s">
        <v>47</v>
      </c>
      <c r="N1474" s="79">
        <v>0.05</v>
      </c>
      <c r="O1474" s="36">
        <v>799</v>
      </c>
      <c r="P1474" s="36">
        <v>799</v>
      </c>
      <c r="Q1474" s="94">
        <v>479.4</v>
      </c>
      <c r="R1474" s="94">
        <v>479.4</v>
      </c>
      <c r="S1474" s="36">
        <v>2</v>
      </c>
    </row>
    <row r="1475" spans="1:19" x14ac:dyDescent="0.25">
      <c r="A1475" s="31"/>
      <c r="B1475" s="31">
        <v>10001988</v>
      </c>
      <c r="C1475" s="36" t="s">
        <v>40</v>
      </c>
      <c r="D1475" s="36" t="s">
        <v>267</v>
      </c>
      <c r="E1475" s="36" t="s">
        <v>911</v>
      </c>
      <c r="F1475" s="31" t="s">
        <v>323</v>
      </c>
      <c r="G1475" s="36" t="s">
        <v>43</v>
      </c>
      <c r="H1475" s="31">
        <v>6</v>
      </c>
      <c r="I1475" s="36" t="str">
        <f>C1475&amp;"/"&amp;D1475&amp;"/"&amp;F1475&amp;"/"&amp;H1475</f>
        <v>MINIKIDZZ/APPAREL/T-SHIRT/6</v>
      </c>
      <c r="J1475" s="36">
        <v>6111</v>
      </c>
      <c r="K1475" s="36" t="s">
        <v>249</v>
      </c>
      <c r="L1475" s="36" t="s">
        <v>95</v>
      </c>
      <c r="M1475" s="36" t="s">
        <v>47</v>
      </c>
      <c r="N1475" s="79">
        <v>0.05</v>
      </c>
      <c r="O1475" s="36">
        <v>799</v>
      </c>
      <c r="P1475" s="36">
        <v>799</v>
      </c>
      <c r="Q1475" s="94">
        <v>479.4</v>
      </c>
      <c r="R1475" s="94">
        <v>479.4</v>
      </c>
      <c r="S1475" s="36">
        <v>1</v>
      </c>
    </row>
    <row r="1476" spans="1:19" x14ac:dyDescent="0.25">
      <c r="A1476" s="31"/>
      <c r="B1476" s="31">
        <v>10001989</v>
      </c>
      <c r="C1476" s="36" t="s">
        <v>40</v>
      </c>
      <c r="D1476" s="36" t="s">
        <v>267</v>
      </c>
      <c r="E1476" s="36" t="s">
        <v>911</v>
      </c>
      <c r="F1476" s="31" t="s">
        <v>323</v>
      </c>
      <c r="G1476" s="36" t="s">
        <v>43</v>
      </c>
      <c r="H1476" s="31">
        <v>8</v>
      </c>
      <c r="I1476" s="36" t="str">
        <f>C1476&amp;"/"&amp;D1476&amp;"/"&amp;F1476&amp;"/"&amp;H1476</f>
        <v>MINIKIDZZ/APPAREL/T-SHIRT/8</v>
      </c>
      <c r="J1476" s="36">
        <v>6111</v>
      </c>
      <c r="K1476" s="36" t="s">
        <v>249</v>
      </c>
      <c r="L1476" s="36" t="s">
        <v>95</v>
      </c>
      <c r="M1476" s="36" t="s">
        <v>47</v>
      </c>
      <c r="N1476" s="79">
        <v>0.05</v>
      </c>
      <c r="O1476" s="36">
        <v>799</v>
      </c>
      <c r="P1476" s="36">
        <v>799</v>
      </c>
      <c r="Q1476" s="94">
        <v>479.4</v>
      </c>
      <c r="R1476" s="94">
        <v>479.4</v>
      </c>
      <c r="S1476" s="36">
        <v>2</v>
      </c>
    </row>
    <row r="1477" spans="1:19" x14ac:dyDescent="0.25">
      <c r="A1477" s="31"/>
      <c r="B1477" s="31">
        <v>10001990</v>
      </c>
      <c r="C1477" s="36" t="s">
        <v>40</v>
      </c>
      <c r="D1477" s="36" t="s">
        <v>267</v>
      </c>
      <c r="E1477" s="36" t="s">
        <v>911</v>
      </c>
      <c r="F1477" s="31" t="s">
        <v>323</v>
      </c>
      <c r="G1477" s="36" t="s">
        <v>43</v>
      </c>
      <c r="H1477" s="31" t="s">
        <v>904</v>
      </c>
      <c r="I1477" s="36" t="str">
        <f>C1477&amp;"/"&amp;D1477&amp;"/"&amp;F1477&amp;"/"&amp;H1477</f>
        <v>MINIKIDZZ/APPAREL/T-SHIRT/1/2-2 Y</v>
      </c>
      <c r="J1477" s="36">
        <v>6111</v>
      </c>
      <c r="K1477" s="36" t="s">
        <v>45</v>
      </c>
      <c r="L1477" s="36" t="s">
        <v>95</v>
      </c>
      <c r="M1477" s="36" t="s">
        <v>47</v>
      </c>
      <c r="N1477" s="79">
        <v>0.05</v>
      </c>
      <c r="O1477" s="36">
        <v>699</v>
      </c>
      <c r="P1477" s="36">
        <v>699</v>
      </c>
      <c r="Q1477" s="94">
        <v>419.4</v>
      </c>
      <c r="R1477" s="94">
        <v>419.4</v>
      </c>
      <c r="S1477" s="36">
        <v>1</v>
      </c>
    </row>
    <row r="1478" spans="1:19" x14ac:dyDescent="0.25">
      <c r="A1478" s="31"/>
      <c r="B1478" s="31">
        <v>10001991</v>
      </c>
      <c r="C1478" s="36" t="s">
        <v>40</v>
      </c>
      <c r="D1478" s="36" t="s">
        <v>267</v>
      </c>
      <c r="E1478" s="36" t="s">
        <v>911</v>
      </c>
      <c r="F1478" s="31" t="s">
        <v>323</v>
      </c>
      <c r="G1478" s="36" t="s">
        <v>43</v>
      </c>
      <c r="H1478" s="31" t="s">
        <v>498</v>
      </c>
      <c r="I1478" s="36" t="str">
        <f>C1478&amp;"/"&amp;D1478&amp;"/"&amp;F1478&amp;"/"&amp;H1478</f>
        <v>MINIKIDZZ/APPAREL/T-SHIRT/1-2 Y</v>
      </c>
      <c r="J1478" s="36">
        <v>6111</v>
      </c>
      <c r="K1478" s="36" t="s">
        <v>45</v>
      </c>
      <c r="L1478" s="36" t="s">
        <v>95</v>
      </c>
      <c r="M1478" s="36" t="s">
        <v>47</v>
      </c>
      <c r="N1478" s="79">
        <v>0.05</v>
      </c>
      <c r="O1478" s="36">
        <v>699</v>
      </c>
      <c r="P1478" s="36">
        <v>699</v>
      </c>
      <c r="Q1478" s="94">
        <v>419.4</v>
      </c>
      <c r="R1478" s="94">
        <v>419.4</v>
      </c>
      <c r="S1478" s="36">
        <v>4</v>
      </c>
    </row>
    <row r="1479" spans="1:19" x14ac:dyDescent="0.25">
      <c r="A1479" s="31"/>
      <c r="B1479" s="31">
        <v>10001992</v>
      </c>
      <c r="C1479" s="36" t="s">
        <v>40</v>
      </c>
      <c r="D1479" s="36" t="s">
        <v>267</v>
      </c>
      <c r="E1479" s="36" t="s">
        <v>911</v>
      </c>
      <c r="F1479" s="31" t="s">
        <v>323</v>
      </c>
      <c r="G1479" s="36" t="s">
        <v>43</v>
      </c>
      <c r="H1479" s="31" t="s">
        <v>499</v>
      </c>
      <c r="I1479" s="36" t="str">
        <f>C1479&amp;"/"&amp;D1479&amp;"/"&amp;F1479&amp;"/"&amp;H1479</f>
        <v>MINIKIDZZ/APPAREL/T-SHIRT/2-3 Y</v>
      </c>
      <c r="J1479" s="36">
        <v>6111</v>
      </c>
      <c r="K1479" s="36" t="s">
        <v>45</v>
      </c>
      <c r="L1479" s="36" t="s">
        <v>95</v>
      </c>
      <c r="M1479" s="36" t="s">
        <v>47</v>
      </c>
      <c r="N1479" s="79">
        <v>0.05</v>
      </c>
      <c r="O1479" s="36">
        <v>699</v>
      </c>
      <c r="P1479" s="36">
        <v>699</v>
      </c>
      <c r="Q1479" s="94">
        <v>419.4</v>
      </c>
      <c r="R1479" s="94">
        <v>419.4</v>
      </c>
      <c r="S1479" s="36">
        <v>5</v>
      </c>
    </row>
    <row r="1480" spans="1:19" x14ac:dyDescent="0.25">
      <c r="A1480" s="31"/>
      <c r="B1480" s="31">
        <v>10001993</v>
      </c>
      <c r="C1480" s="36" t="s">
        <v>40</v>
      </c>
      <c r="D1480" s="36" t="s">
        <v>267</v>
      </c>
      <c r="E1480" s="36" t="s">
        <v>911</v>
      </c>
      <c r="F1480" s="31" t="s">
        <v>323</v>
      </c>
      <c r="G1480" s="36" t="s">
        <v>43</v>
      </c>
      <c r="H1480" s="31" t="s">
        <v>501</v>
      </c>
      <c r="I1480" s="36" t="str">
        <f>C1480&amp;"/"&amp;D1480&amp;"/"&amp;F1480&amp;"/"&amp;H1480</f>
        <v>MINIKIDZZ/APPAREL/T-SHIRT/3-4 Y</v>
      </c>
      <c r="J1480" s="36">
        <v>6111</v>
      </c>
      <c r="K1480" s="36" t="s">
        <v>45</v>
      </c>
      <c r="L1480" s="36" t="s">
        <v>95</v>
      </c>
      <c r="M1480" s="36" t="s">
        <v>47</v>
      </c>
      <c r="N1480" s="79">
        <v>0.05</v>
      </c>
      <c r="O1480" s="36">
        <v>699</v>
      </c>
      <c r="P1480" s="36">
        <v>699</v>
      </c>
      <c r="Q1480" s="94">
        <v>419.4</v>
      </c>
      <c r="R1480" s="94">
        <v>419.4</v>
      </c>
      <c r="S1480" s="36">
        <v>3</v>
      </c>
    </row>
    <row r="1481" spans="1:19" x14ac:dyDescent="0.25">
      <c r="A1481" s="31"/>
      <c r="B1481" s="31">
        <v>10001994</v>
      </c>
      <c r="C1481" s="36" t="s">
        <v>40</v>
      </c>
      <c r="D1481" s="36" t="s">
        <v>267</v>
      </c>
      <c r="E1481" s="36" t="s">
        <v>911</v>
      </c>
      <c r="F1481" s="31" t="s">
        <v>323</v>
      </c>
      <c r="G1481" s="36" t="s">
        <v>43</v>
      </c>
      <c r="H1481" s="31" t="s">
        <v>522</v>
      </c>
      <c r="I1481" s="36" t="str">
        <f>C1481&amp;"/"&amp;D1481&amp;"/"&amp;F1481&amp;"/"&amp;H1481</f>
        <v>MINIKIDZZ/APPAREL/T-SHIRT/4-5 Y</v>
      </c>
      <c r="J1481" s="36">
        <v>6111</v>
      </c>
      <c r="K1481" s="36" t="s">
        <v>45</v>
      </c>
      <c r="L1481" s="36" t="s">
        <v>95</v>
      </c>
      <c r="M1481" s="36" t="s">
        <v>47</v>
      </c>
      <c r="N1481" s="79">
        <v>0.05</v>
      </c>
      <c r="O1481" s="36">
        <v>699</v>
      </c>
      <c r="P1481" s="36">
        <v>699</v>
      </c>
      <c r="Q1481" s="94">
        <v>419.4</v>
      </c>
      <c r="R1481" s="94">
        <v>419.4</v>
      </c>
      <c r="S1481" s="36">
        <v>2</v>
      </c>
    </row>
    <row r="1482" spans="1:19" x14ac:dyDescent="0.25">
      <c r="A1482" s="31"/>
      <c r="B1482" s="31">
        <v>10001995</v>
      </c>
      <c r="C1482" s="36" t="s">
        <v>40</v>
      </c>
      <c r="D1482" s="36" t="s">
        <v>267</v>
      </c>
      <c r="E1482" s="36" t="s">
        <v>911</v>
      </c>
      <c r="F1482" s="31" t="s">
        <v>323</v>
      </c>
      <c r="G1482" s="36" t="s">
        <v>43</v>
      </c>
      <c r="H1482" s="31" t="s">
        <v>514</v>
      </c>
      <c r="I1482" s="36" t="str">
        <f>C1482&amp;"/"&amp;D1482&amp;"/"&amp;F1482&amp;"/"&amp;H1482</f>
        <v>MINIKIDZZ/APPAREL/T-SHIRT/5-6 Y</v>
      </c>
      <c r="J1482" s="36">
        <v>6111</v>
      </c>
      <c r="K1482" s="36" t="s">
        <v>45</v>
      </c>
      <c r="L1482" s="36" t="s">
        <v>95</v>
      </c>
      <c r="M1482" s="36" t="s">
        <v>47</v>
      </c>
      <c r="N1482" s="79">
        <v>0.05</v>
      </c>
      <c r="O1482" s="36">
        <v>699</v>
      </c>
      <c r="P1482" s="36">
        <v>699</v>
      </c>
      <c r="Q1482" s="94">
        <v>419.4</v>
      </c>
      <c r="R1482" s="94">
        <v>419.4</v>
      </c>
      <c r="S1482" s="36">
        <v>1</v>
      </c>
    </row>
    <row r="1483" spans="1:19" x14ac:dyDescent="0.25">
      <c r="A1483" s="31"/>
      <c r="B1483" s="31">
        <v>10001996</v>
      </c>
      <c r="C1483" s="36" t="s">
        <v>40</v>
      </c>
      <c r="D1483" s="36" t="s">
        <v>267</v>
      </c>
      <c r="E1483" s="36" t="s">
        <v>911</v>
      </c>
      <c r="F1483" s="31" t="s">
        <v>323</v>
      </c>
      <c r="G1483" s="36" t="s">
        <v>43</v>
      </c>
      <c r="H1483" s="31">
        <v>4</v>
      </c>
      <c r="I1483" s="36" t="str">
        <f>C1483&amp;"/"&amp;D1483&amp;"/"&amp;F1483&amp;"/"&amp;H1483</f>
        <v>MINIKIDZZ/APPAREL/T-SHIRT/4</v>
      </c>
      <c r="J1483" s="36">
        <v>6111</v>
      </c>
      <c r="K1483" s="36" t="s">
        <v>45</v>
      </c>
      <c r="L1483" s="36" t="s">
        <v>95</v>
      </c>
      <c r="M1483" s="36" t="s">
        <v>47</v>
      </c>
      <c r="N1483" s="79">
        <v>0.05</v>
      </c>
      <c r="O1483" s="36">
        <v>799</v>
      </c>
      <c r="P1483" s="36">
        <v>799</v>
      </c>
      <c r="Q1483" s="94">
        <v>479.4</v>
      </c>
      <c r="R1483" s="94">
        <v>479.4</v>
      </c>
      <c r="S1483" s="36">
        <v>2</v>
      </c>
    </row>
    <row r="1484" spans="1:19" x14ac:dyDescent="0.25">
      <c r="A1484" s="31"/>
      <c r="B1484" s="31">
        <v>10001997</v>
      </c>
      <c r="C1484" s="36" t="s">
        <v>40</v>
      </c>
      <c r="D1484" s="36" t="s">
        <v>267</v>
      </c>
      <c r="E1484" s="36" t="s">
        <v>911</v>
      </c>
      <c r="F1484" s="31" t="s">
        <v>323</v>
      </c>
      <c r="G1484" s="36" t="s">
        <v>43</v>
      </c>
      <c r="H1484" s="31">
        <v>5</v>
      </c>
      <c r="I1484" s="36" t="str">
        <f>C1484&amp;"/"&amp;D1484&amp;"/"&amp;F1484&amp;"/"&amp;H1484</f>
        <v>MINIKIDZZ/APPAREL/T-SHIRT/5</v>
      </c>
      <c r="J1484" s="36">
        <v>6111</v>
      </c>
      <c r="K1484" s="36" t="s">
        <v>45</v>
      </c>
      <c r="L1484" s="36" t="s">
        <v>95</v>
      </c>
      <c r="M1484" s="36" t="s">
        <v>47</v>
      </c>
      <c r="N1484" s="79">
        <v>0.05</v>
      </c>
      <c r="O1484" s="36">
        <v>799</v>
      </c>
      <c r="P1484" s="36">
        <v>799</v>
      </c>
      <c r="Q1484" s="94">
        <v>479.4</v>
      </c>
      <c r="R1484" s="94">
        <v>479.4</v>
      </c>
      <c r="S1484" s="36">
        <v>3</v>
      </c>
    </row>
    <row r="1485" spans="1:19" x14ac:dyDescent="0.25">
      <c r="A1485" s="31"/>
      <c r="B1485" s="31">
        <v>10001998</v>
      </c>
      <c r="C1485" s="36" t="s">
        <v>40</v>
      </c>
      <c r="D1485" s="36" t="s">
        <v>267</v>
      </c>
      <c r="E1485" s="36" t="s">
        <v>911</v>
      </c>
      <c r="F1485" s="31" t="s">
        <v>323</v>
      </c>
      <c r="G1485" s="36" t="s">
        <v>43</v>
      </c>
      <c r="H1485" s="31">
        <v>7</v>
      </c>
      <c r="I1485" s="36" t="str">
        <f>C1485&amp;"/"&amp;D1485&amp;"/"&amp;F1485&amp;"/"&amp;H1485</f>
        <v>MINIKIDZZ/APPAREL/T-SHIRT/7</v>
      </c>
      <c r="J1485" s="36">
        <v>6111</v>
      </c>
      <c r="K1485" s="36" t="s">
        <v>45</v>
      </c>
      <c r="L1485" s="36" t="s">
        <v>95</v>
      </c>
      <c r="M1485" s="36" t="s">
        <v>47</v>
      </c>
      <c r="N1485" s="79">
        <v>0.05</v>
      </c>
      <c r="O1485" s="36">
        <v>799</v>
      </c>
      <c r="P1485" s="36">
        <v>799</v>
      </c>
      <c r="Q1485" s="94">
        <v>479.4</v>
      </c>
      <c r="R1485" s="94">
        <v>479.4</v>
      </c>
      <c r="S1485" s="36">
        <v>3</v>
      </c>
    </row>
    <row r="1486" spans="1:19" x14ac:dyDescent="0.25">
      <c r="A1486" s="31"/>
      <c r="B1486" s="31">
        <v>10001999</v>
      </c>
      <c r="C1486" s="36" t="s">
        <v>40</v>
      </c>
      <c r="D1486" s="36" t="s">
        <v>267</v>
      </c>
      <c r="E1486" s="36" t="s">
        <v>911</v>
      </c>
      <c r="F1486" s="31" t="s">
        <v>323</v>
      </c>
      <c r="G1486" s="36" t="s">
        <v>43</v>
      </c>
      <c r="H1486" s="31">
        <v>8</v>
      </c>
      <c r="I1486" s="36" t="str">
        <f>C1486&amp;"/"&amp;D1486&amp;"/"&amp;F1486&amp;"/"&amp;H1486</f>
        <v>MINIKIDZZ/APPAREL/T-SHIRT/8</v>
      </c>
      <c r="J1486" s="36">
        <v>6111</v>
      </c>
      <c r="K1486" s="36" t="s">
        <v>45</v>
      </c>
      <c r="L1486" s="36" t="s">
        <v>95</v>
      </c>
      <c r="M1486" s="36" t="s">
        <v>47</v>
      </c>
      <c r="N1486" s="79">
        <v>0.05</v>
      </c>
      <c r="O1486" s="36">
        <v>799</v>
      </c>
      <c r="P1486" s="36">
        <v>799</v>
      </c>
      <c r="Q1486" s="94">
        <v>479.4</v>
      </c>
      <c r="R1486" s="94">
        <v>479.4</v>
      </c>
      <c r="S1486" s="36">
        <v>1</v>
      </c>
    </row>
    <row r="1487" spans="1:19" x14ac:dyDescent="0.25">
      <c r="A1487" s="31"/>
      <c r="B1487" s="31">
        <v>10002000</v>
      </c>
      <c r="C1487" s="36" t="s">
        <v>40</v>
      </c>
      <c r="D1487" s="36" t="s">
        <v>267</v>
      </c>
      <c r="E1487" s="36" t="s">
        <v>911</v>
      </c>
      <c r="F1487" s="31" t="s">
        <v>323</v>
      </c>
      <c r="G1487" s="36" t="s">
        <v>43</v>
      </c>
      <c r="H1487" s="31">
        <v>10</v>
      </c>
      <c r="I1487" s="36" t="str">
        <f>C1487&amp;"/"&amp;D1487&amp;"/"&amp;F1487&amp;"/"&amp;H1487</f>
        <v>MINIKIDZZ/APPAREL/T-SHIRT/10</v>
      </c>
      <c r="J1487" s="36">
        <v>6111</v>
      </c>
      <c r="K1487" s="36" t="s">
        <v>45</v>
      </c>
      <c r="L1487" s="36" t="s">
        <v>95</v>
      </c>
      <c r="M1487" s="36" t="s">
        <v>47</v>
      </c>
      <c r="N1487" s="79">
        <v>0.05</v>
      </c>
      <c r="O1487" s="36">
        <v>799</v>
      </c>
      <c r="P1487" s="36">
        <v>799</v>
      </c>
      <c r="Q1487" s="94">
        <v>479.4</v>
      </c>
      <c r="R1487" s="94">
        <v>479.4</v>
      </c>
      <c r="S1487" s="36">
        <v>1</v>
      </c>
    </row>
    <row r="1488" spans="1:19" x14ac:dyDescent="0.25">
      <c r="A1488" s="31"/>
      <c r="B1488" s="31">
        <v>10002001</v>
      </c>
      <c r="C1488" s="36" t="s">
        <v>40</v>
      </c>
      <c r="D1488" s="36" t="s">
        <v>267</v>
      </c>
      <c r="E1488" s="36" t="s">
        <v>911</v>
      </c>
      <c r="F1488" s="31" t="s">
        <v>323</v>
      </c>
      <c r="G1488" s="36" t="s">
        <v>43</v>
      </c>
      <c r="H1488" s="31">
        <v>12</v>
      </c>
      <c r="I1488" s="36" t="str">
        <f>C1488&amp;"/"&amp;D1488&amp;"/"&amp;F1488&amp;"/"&amp;H1488</f>
        <v>MINIKIDZZ/APPAREL/T-SHIRT/12</v>
      </c>
      <c r="J1488" s="36">
        <v>6111</v>
      </c>
      <c r="K1488" s="36" t="s">
        <v>45</v>
      </c>
      <c r="L1488" s="36" t="s">
        <v>95</v>
      </c>
      <c r="M1488" s="36" t="s">
        <v>47</v>
      </c>
      <c r="N1488" s="79">
        <v>0.05</v>
      </c>
      <c r="O1488" s="36">
        <v>799</v>
      </c>
      <c r="P1488" s="36">
        <v>799</v>
      </c>
      <c r="Q1488" s="94">
        <v>479.4</v>
      </c>
      <c r="R1488" s="94">
        <v>479.4</v>
      </c>
      <c r="S1488" s="36">
        <v>2</v>
      </c>
    </row>
    <row r="1489" spans="1:19" x14ac:dyDescent="0.25">
      <c r="A1489" s="31"/>
      <c r="B1489" s="31">
        <v>10002002</v>
      </c>
      <c r="C1489" s="36" t="s">
        <v>40</v>
      </c>
      <c r="D1489" s="36" t="s">
        <v>267</v>
      </c>
      <c r="E1489" s="36" t="s">
        <v>911</v>
      </c>
      <c r="F1489" s="31" t="s">
        <v>323</v>
      </c>
      <c r="G1489" s="36" t="s">
        <v>43</v>
      </c>
      <c r="H1489" s="31">
        <v>14</v>
      </c>
      <c r="I1489" s="36" t="str">
        <f>C1489&amp;"/"&amp;D1489&amp;"/"&amp;F1489&amp;"/"&amp;H1489</f>
        <v>MINIKIDZZ/APPAREL/T-SHIRT/14</v>
      </c>
      <c r="J1489" s="36">
        <v>6111</v>
      </c>
      <c r="K1489" s="36" t="s">
        <v>45</v>
      </c>
      <c r="L1489" s="36" t="s">
        <v>95</v>
      </c>
      <c r="M1489" s="36" t="s">
        <v>47</v>
      </c>
      <c r="N1489" s="79">
        <v>0.05</v>
      </c>
      <c r="O1489" s="36">
        <v>799</v>
      </c>
      <c r="P1489" s="36">
        <v>799</v>
      </c>
      <c r="Q1489" s="94">
        <v>479.4</v>
      </c>
      <c r="R1489" s="94">
        <v>479.4</v>
      </c>
      <c r="S1489" s="36">
        <v>1</v>
      </c>
    </row>
    <row r="1490" spans="1:19" x14ac:dyDescent="0.25">
      <c r="A1490" s="31"/>
      <c r="B1490" s="31">
        <v>10002003</v>
      </c>
      <c r="C1490" s="36" t="s">
        <v>40</v>
      </c>
      <c r="D1490" s="36" t="s">
        <v>267</v>
      </c>
      <c r="E1490" s="36" t="s">
        <v>911</v>
      </c>
      <c r="F1490" s="31" t="s">
        <v>323</v>
      </c>
      <c r="G1490" s="36" t="s">
        <v>43</v>
      </c>
      <c r="H1490" s="31" t="s">
        <v>522</v>
      </c>
      <c r="I1490" s="36" t="str">
        <f>C1490&amp;"/"&amp;D1490&amp;"/"&amp;F1490&amp;"/"&amp;H1490</f>
        <v>MINIKIDZZ/APPAREL/T-SHIRT/4-5 Y</v>
      </c>
      <c r="J1490" s="36">
        <v>6111</v>
      </c>
      <c r="K1490" s="36" t="s">
        <v>45</v>
      </c>
      <c r="L1490" s="36" t="s">
        <v>95</v>
      </c>
      <c r="M1490" s="36" t="s">
        <v>47</v>
      </c>
      <c r="N1490" s="79">
        <v>0.05</v>
      </c>
      <c r="O1490" s="36">
        <v>799</v>
      </c>
      <c r="P1490" s="36">
        <v>799</v>
      </c>
      <c r="Q1490" s="94">
        <v>479.4</v>
      </c>
      <c r="R1490" s="94">
        <v>479.4</v>
      </c>
      <c r="S1490" s="36">
        <v>5</v>
      </c>
    </row>
    <row r="1491" spans="1:19" x14ac:dyDescent="0.25">
      <c r="A1491" s="31"/>
      <c r="B1491" s="31">
        <v>10002004</v>
      </c>
      <c r="C1491" s="36" t="s">
        <v>40</v>
      </c>
      <c r="D1491" s="36" t="s">
        <v>267</v>
      </c>
      <c r="E1491" s="36" t="s">
        <v>911</v>
      </c>
      <c r="F1491" s="31" t="s">
        <v>323</v>
      </c>
      <c r="G1491" s="36" t="s">
        <v>43</v>
      </c>
      <c r="H1491" s="31" t="s">
        <v>514</v>
      </c>
      <c r="I1491" s="36" t="str">
        <f>C1491&amp;"/"&amp;D1491&amp;"/"&amp;F1491&amp;"/"&amp;H1491</f>
        <v>MINIKIDZZ/APPAREL/T-SHIRT/5-6 Y</v>
      </c>
      <c r="J1491" s="36">
        <v>6111</v>
      </c>
      <c r="K1491" s="36" t="s">
        <v>45</v>
      </c>
      <c r="L1491" s="36" t="s">
        <v>95</v>
      </c>
      <c r="M1491" s="36" t="s">
        <v>47</v>
      </c>
      <c r="N1491" s="79">
        <v>0.05</v>
      </c>
      <c r="O1491" s="36">
        <v>799</v>
      </c>
      <c r="P1491" s="36">
        <v>799</v>
      </c>
      <c r="Q1491" s="94">
        <v>479.4</v>
      </c>
      <c r="R1491" s="94">
        <v>479.4</v>
      </c>
      <c r="S1491" s="36">
        <v>4</v>
      </c>
    </row>
    <row r="1492" spans="1:19" x14ac:dyDescent="0.25">
      <c r="A1492" s="31"/>
      <c r="B1492" s="31">
        <v>10002005</v>
      </c>
      <c r="C1492" s="36" t="s">
        <v>40</v>
      </c>
      <c r="D1492" s="36" t="s">
        <v>267</v>
      </c>
      <c r="E1492" s="36" t="s">
        <v>898</v>
      </c>
      <c r="F1492" s="31" t="str">
        <f t="shared" ref="F1492:F1496" si="77">E1492&amp;""</f>
        <v>GIRLS TROUSER</v>
      </c>
      <c r="G1492" s="36" t="s">
        <v>43</v>
      </c>
      <c r="H1492" s="31" t="s">
        <v>511</v>
      </c>
      <c r="I1492" s="36" t="str">
        <f>C1492&amp;"/"&amp;D1492&amp;"/"&amp;F1492&amp;"/"&amp;H1492</f>
        <v>MINIKIDZZ/APPAREL/GIRLS TROUSER/10-11 Y</v>
      </c>
      <c r="J1492" s="36">
        <v>6111</v>
      </c>
      <c r="K1492" s="36" t="s">
        <v>249</v>
      </c>
      <c r="L1492" s="36" t="s">
        <v>95</v>
      </c>
      <c r="M1492" s="36" t="s">
        <v>47</v>
      </c>
      <c r="N1492" s="79">
        <v>0.12</v>
      </c>
      <c r="O1492" s="36">
        <v>1199</v>
      </c>
      <c r="P1492" s="36">
        <v>1199</v>
      </c>
      <c r="Q1492" s="94">
        <v>719.4</v>
      </c>
      <c r="R1492" s="94">
        <v>719.4</v>
      </c>
      <c r="S1492" s="36">
        <v>4</v>
      </c>
    </row>
    <row r="1493" spans="1:19" x14ac:dyDescent="0.25">
      <c r="A1493" s="31"/>
      <c r="B1493" s="31">
        <v>10002006</v>
      </c>
      <c r="C1493" s="36" t="s">
        <v>40</v>
      </c>
      <c r="D1493" s="36" t="s">
        <v>267</v>
      </c>
      <c r="E1493" s="36" t="s">
        <v>898</v>
      </c>
      <c r="F1493" s="31" t="str">
        <f t="shared" si="77"/>
        <v>GIRLS TROUSER</v>
      </c>
      <c r="G1493" s="36" t="s">
        <v>43</v>
      </c>
      <c r="H1493" s="31" t="s">
        <v>905</v>
      </c>
      <c r="I1493" s="36" t="str">
        <f>C1493&amp;"/"&amp;D1493&amp;"/"&amp;F1493&amp;"/"&amp;H1493</f>
        <v>MINIKIDZZ/APPAREL/GIRLS TROUSER/12-13 Y</v>
      </c>
      <c r="J1493" s="36">
        <v>6111</v>
      </c>
      <c r="K1493" s="36" t="s">
        <v>249</v>
      </c>
      <c r="L1493" s="36" t="s">
        <v>95</v>
      </c>
      <c r="M1493" s="36" t="s">
        <v>47</v>
      </c>
      <c r="N1493" s="79">
        <v>0.12</v>
      </c>
      <c r="O1493" s="36">
        <v>1199</v>
      </c>
      <c r="P1493" s="36">
        <v>1199</v>
      </c>
      <c r="Q1493" s="94">
        <v>719.4</v>
      </c>
      <c r="R1493" s="94">
        <v>719.4</v>
      </c>
      <c r="S1493" s="36">
        <v>4</v>
      </c>
    </row>
    <row r="1494" spans="1:19" x14ac:dyDescent="0.25">
      <c r="A1494" s="31"/>
      <c r="B1494" s="31">
        <v>10002007</v>
      </c>
      <c r="C1494" s="36" t="s">
        <v>40</v>
      </c>
      <c r="D1494" s="36" t="s">
        <v>267</v>
      </c>
      <c r="E1494" s="36" t="s">
        <v>898</v>
      </c>
      <c r="F1494" s="31" t="str">
        <f t="shared" si="77"/>
        <v>GIRLS TROUSER</v>
      </c>
      <c r="G1494" s="36" t="s">
        <v>43</v>
      </c>
      <c r="H1494" s="31" t="s">
        <v>522</v>
      </c>
      <c r="I1494" s="36" t="str">
        <f>C1494&amp;"/"&amp;D1494&amp;"/"&amp;F1494&amp;"/"&amp;H1494</f>
        <v>MINIKIDZZ/APPAREL/GIRLS TROUSER/4-5 Y</v>
      </c>
      <c r="J1494" s="36">
        <v>6111</v>
      </c>
      <c r="K1494" s="36" t="s">
        <v>249</v>
      </c>
      <c r="L1494" s="36" t="s">
        <v>95</v>
      </c>
      <c r="M1494" s="36" t="s">
        <v>47</v>
      </c>
      <c r="N1494" s="79">
        <v>0.12</v>
      </c>
      <c r="O1494" s="36">
        <v>1199</v>
      </c>
      <c r="P1494" s="36">
        <v>1199</v>
      </c>
      <c r="Q1494" s="94">
        <v>719.4</v>
      </c>
      <c r="R1494" s="94">
        <v>719.4</v>
      </c>
      <c r="S1494" s="36">
        <v>4</v>
      </c>
    </row>
    <row r="1495" spans="1:19" x14ac:dyDescent="0.25">
      <c r="A1495" s="31"/>
      <c r="B1495" s="31">
        <v>10002008</v>
      </c>
      <c r="C1495" s="36" t="s">
        <v>40</v>
      </c>
      <c r="D1495" s="36" t="s">
        <v>267</v>
      </c>
      <c r="E1495" s="36" t="s">
        <v>898</v>
      </c>
      <c r="F1495" s="31" t="str">
        <f t="shared" si="77"/>
        <v>GIRLS TROUSER</v>
      </c>
      <c r="G1495" s="36" t="s">
        <v>43</v>
      </c>
      <c r="H1495" s="31" t="s">
        <v>512</v>
      </c>
      <c r="I1495" s="36" t="str">
        <f>C1495&amp;"/"&amp;D1495&amp;"/"&amp;F1495&amp;"/"&amp;H1495</f>
        <v>MINIKIDZZ/APPAREL/GIRLS TROUSER/6-7 Y</v>
      </c>
      <c r="J1495" s="36">
        <v>6111</v>
      </c>
      <c r="K1495" s="36" t="s">
        <v>249</v>
      </c>
      <c r="L1495" s="36" t="s">
        <v>95</v>
      </c>
      <c r="M1495" s="36" t="s">
        <v>47</v>
      </c>
      <c r="N1495" s="79">
        <v>0.12</v>
      </c>
      <c r="O1495" s="36">
        <v>1199</v>
      </c>
      <c r="P1495" s="36">
        <v>1199</v>
      </c>
      <c r="Q1495" s="94">
        <v>719.4</v>
      </c>
      <c r="R1495" s="94">
        <v>719.4</v>
      </c>
      <c r="S1495" s="36">
        <v>4</v>
      </c>
    </row>
    <row r="1496" spans="1:19" x14ac:dyDescent="0.25">
      <c r="A1496" s="31"/>
      <c r="B1496" s="31">
        <v>10002009</v>
      </c>
      <c r="C1496" s="36" t="s">
        <v>40</v>
      </c>
      <c r="D1496" s="36" t="s">
        <v>267</v>
      </c>
      <c r="E1496" s="36" t="s">
        <v>898</v>
      </c>
      <c r="F1496" s="31" t="str">
        <f t="shared" si="77"/>
        <v>GIRLS TROUSER</v>
      </c>
      <c r="G1496" s="36" t="s">
        <v>43</v>
      </c>
      <c r="H1496" s="31" t="s">
        <v>513</v>
      </c>
      <c r="I1496" s="36" t="str">
        <f>C1496&amp;"/"&amp;D1496&amp;"/"&amp;F1496&amp;"/"&amp;H1496</f>
        <v>MINIKIDZZ/APPAREL/GIRLS TROUSER/8-9 Y</v>
      </c>
      <c r="J1496" s="36">
        <v>6111</v>
      </c>
      <c r="K1496" s="36" t="s">
        <v>249</v>
      </c>
      <c r="L1496" s="36" t="s">
        <v>95</v>
      </c>
      <c r="M1496" s="36" t="s">
        <v>47</v>
      </c>
      <c r="N1496" s="79">
        <v>0.12</v>
      </c>
      <c r="O1496" s="36">
        <v>1199</v>
      </c>
      <c r="P1496" s="36">
        <v>1199</v>
      </c>
      <c r="Q1496" s="94">
        <v>719.4</v>
      </c>
      <c r="R1496" s="94">
        <v>719.4</v>
      </c>
      <c r="S1496" s="36">
        <v>4</v>
      </c>
    </row>
    <row r="1497" spans="1:19" x14ac:dyDescent="0.25">
      <c r="A1497" s="31"/>
      <c r="B1497" s="31">
        <v>10002010</v>
      </c>
      <c r="C1497" s="36" t="s">
        <v>40</v>
      </c>
      <c r="D1497" s="36" t="s">
        <v>267</v>
      </c>
      <c r="E1497" s="36" t="s">
        <v>372</v>
      </c>
      <c r="F1497" s="31" t="str">
        <f t="shared" si="76"/>
        <v>MINIKIDZZ/SET</v>
      </c>
      <c r="G1497" s="36" t="s">
        <v>43</v>
      </c>
      <c r="H1497" s="31" t="s">
        <v>511</v>
      </c>
      <c r="I1497" s="36" t="str">
        <f>C1497&amp;"/"&amp;D1497&amp;"/"&amp;F1497&amp;"/"&amp;H1497</f>
        <v>MINIKIDZZ/APPAREL/MINIKIDZZ/SET/10-11 Y</v>
      </c>
      <c r="J1497" s="36">
        <v>6111</v>
      </c>
      <c r="K1497" s="36" t="s">
        <v>45</v>
      </c>
      <c r="L1497" s="36" t="s">
        <v>95</v>
      </c>
      <c r="M1497" s="36" t="s">
        <v>47</v>
      </c>
      <c r="N1497" s="79">
        <v>0.05</v>
      </c>
      <c r="O1497" s="36">
        <v>999</v>
      </c>
      <c r="P1497" s="36">
        <v>999</v>
      </c>
      <c r="Q1497" s="94">
        <v>599.4</v>
      </c>
      <c r="R1497" s="94">
        <v>599.4</v>
      </c>
      <c r="S1497" s="36">
        <v>2</v>
      </c>
    </row>
    <row r="1498" spans="1:19" x14ac:dyDescent="0.25">
      <c r="A1498" s="31"/>
      <c r="B1498" s="31">
        <v>10002011</v>
      </c>
      <c r="C1498" s="36" t="s">
        <v>40</v>
      </c>
      <c r="D1498" s="36" t="s">
        <v>267</v>
      </c>
      <c r="E1498" s="36" t="s">
        <v>372</v>
      </c>
      <c r="F1498" s="31" t="str">
        <f t="shared" si="76"/>
        <v>MINIKIDZZ/SET</v>
      </c>
      <c r="G1498" s="36" t="s">
        <v>43</v>
      </c>
      <c r="H1498" s="31" t="s">
        <v>497</v>
      </c>
      <c r="I1498" s="36" t="str">
        <f>C1498&amp;"/"&amp;D1498&amp;"/"&amp;F1498&amp;"/"&amp;H1498</f>
        <v>MINIKIDZZ/APPAREL/MINIKIDZZ/SET/11-12 Y</v>
      </c>
      <c r="J1498" s="36">
        <v>6111</v>
      </c>
      <c r="K1498" s="36" t="s">
        <v>45</v>
      </c>
      <c r="L1498" s="36" t="s">
        <v>95</v>
      </c>
      <c r="M1498" s="36" t="s">
        <v>47</v>
      </c>
      <c r="N1498" s="79">
        <v>0.05</v>
      </c>
      <c r="O1498" s="36">
        <v>999</v>
      </c>
      <c r="P1498" s="36">
        <v>999</v>
      </c>
      <c r="Q1498" s="94">
        <v>599.4</v>
      </c>
      <c r="R1498" s="94">
        <v>599.4</v>
      </c>
      <c r="S1498" s="36">
        <v>2</v>
      </c>
    </row>
    <row r="1499" spans="1:19" x14ac:dyDescent="0.25">
      <c r="A1499" s="31"/>
      <c r="B1499" s="31">
        <v>10002012</v>
      </c>
      <c r="C1499" s="36" t="s">
        <v>40</v>
      </c>
      <c r="D1499" s="36" t="s">
        <v>267</v>
      </c>
      <c r="E1499" s="36" t="s">
        <v>372</v>
      </c>
      <c r="F1499" s="31" t="str">
        <f t="shared" si="76"/>
        <v>MINIKIDZZ/SET</v>
      </c>
      <c r="G1499" s="36" t="s">
        <v>43</v>
      </c>
      <c r="H1499" s="31" t="s">
        <v>498</v>
      </c>
      <c r="I1499" s="36" t="str">
        <f>C1499&amp;"/"&amp;D1499&amp;"/"&amp;F1499&amp;"/"&amp;H1499</f>
        <v>MINIKIDZZ/APPAREL/MINIKIDZZ/SET/1-2 Y</v>
      </c>
      <c r="J1499" s="36">
        <v>6111</v>
      </c>
      <c r="K1499" s="36" t="s">
        <v>45</v>
      </c>
      <c r="L1499" s="36" t="s">
        <v>95</v>
      </c>
      <c r="M1499" s="36" t="s">
        <v>47</v>
      </c>
      <c r="N1499" s="79">
        <v>0.05</v>
      </c>
      <c r="O1499" s="36">
        <v>999</v>
      </c>
      <c r="P1499" s="36">
        <v>999</v>
      </c>
      <c r="Q1499" s="94">
        <v>599.4</v>
      </c>
      <c r="R1499" s="94">
        <v>599.4</v>
      </c>
      <c r="S1499" s="36">
        <v>1</v>
      </c>
    </row>
    <row r="1500" spans="1:19" x14ac:dyDescent="0.25">
      <c r="A1500" s="31"/>
      <c r="B1500" s="31">
        <v>10002013</v>
      </c>
      <c r="C1500" s="36" t="s">
        <v>40</v>
      </c>
      <c r="D1500" s="36" t="s">
        <v>267</v>
      </c>
      <c r="E1500" s="36" t="s">
        <v>372</v>
      </c>
      <c r="F1500" s="31" t="str">
        <f t="shared" si="76"/>
        <v>MINIKIDZZ/SET</v>
      </c>
      <c r="G1500" s="36" t="s">
        <v>43</v>
      </c>
      <c r="H1500" s="31" t="s">
        <v>906</v>
      </c>
      <c r="I1500" s="36" t="str">
        <f>C1500&amp;"/"&amp;D1500&amp;"/"&amp;F1500&amp;"/"&amp;H1500</f>
        <v>MINIKIDZZ/APPAREL/MINIKIDZZ/SET/13-14 Y</v>
      </c>
      <c r="J1500" s="36">
        <v>6111</v>
      </c>
      <c r="K1500" s="36" t="s">
        <v>45</v>
      </c>
      <c r="L1500" s="36" t="s">
        <v>95</v>
      </c>
      <c r="M1500" s="36" t="s">
        <v>47</v>
      </c>
      <c r="N1500" s="79">
        <v>0.05</v>
      </c>
      <c r="O1500" s="36">
        <v>999</v>
      </c>
      <c r="P1500" s="36">
        <v>999</v>
      </c>
      <c r="Q1500" s="94">
        <v>599.4</v>
      </c>
      <c r="R1500" s="94">
        <v>599.4</v>
      </c>
      <c r="S1500" s="36">
        <v>2</v>
      </c>
    </row>
    <row r="1501" spans="1:19" x14ac:dyDescent="0.25">
      <c r="A1501" s="31"/>
      <c r="B1501" s="31">
        <v>10002014</v>
      </c>
      <c r="C1501" s="36" t="s">
        <v>40</v>
      </c>
      <c r="D1501" s="36" t="s">
        <v>267</v>
      </c>
      <c r="E1501" s="36" t="s">
        <v>372</v>
      </c>
      <c r="F1501" s="31" t="str">
        <f t="shared" si="76"/>
        <v>MINIKIDZZ/SET</v>
      </c>
      <c r="G1501" s="36" t="s">
        <v>43</v>
      </c>
      <c r="H1501" s="31" t="s">
        <v>522</v>
      </c>
      <c r="I1501" s="36" t="str">
        <f>C1501&amp;"/"&amp;D1501&amp;"/"&amp;F1501&amp;"/"&amp;H1501</f>
        <v>MINIKIDZZ/APPAREL/MINIKIDZZ/SET/4-5 Y</v>
      </c>
      <c r="J1501" s="36">
        <v>6111</v>
      </c>
      <c r="K1501" s="36" t="s">
        <v>45</v>
      </c>
      <c r="L1501" s="36" t="s">
        <v>95</v>
      </c>
      <c r="M1501" s="36" t="s">
        <v>47</v>
      </c>
      <c r="N1501" s="79">
        <v>0.05</v>
      </c>
      <c r="O1501" s="36">
        <v>999</v>
      </c>
      <c r="P1501" s="36">
        <v>999</v>
      </c>
      <c r="Q1501" s="94">
        <v>599.4</v>
      </c>
      <c r="R1501" s="94">
        <v>599.4</v>
      </c>
      <c r="S1501" s="36">
        <v>1</v>
      </c>
    </row>
    <row r="1502" spans="1:19" x14ac:dyDescent="0.25">
      <c r="A1502" s="31"/>
      <c r="B1502" s="31">
        <v>10002015</v>
      </c>
      <c r="C1502" s="36" t="s">
        <v>40</v>
      </c>
      <c r="D1502" s="36" t="s">
        <v>267</v>
      </c>
      <c r="E1502" s="36" t="s">
        <v>372</v>
      </c>
      <c r="F1502" s="31" t="str">
        <f t="shared" si="76"/>
        <v>MINIKIDZZ/SET</v>
      </c>
      <c r="G1502" s="36" t="s">
        <v>43</v>
      </c>
      <c r="H1502" s="31" t="s">
        <v>512</v>
      </c>
      <c r="I1502" s="36" t="str">
        <f>C1502&amp;"/"&amp;D1502&amp;"/"&amp;F1502&amp;"/"&amp;H1502</f>
        <v>MINIKIDZZ/APPAREL/MINIKIDZZ/SET/6-7 Y</v>
      </c>
      <c r="J1502" s="36">
        <v>6111</v>
      </c>
      <c r="K1502" s="36" t="s">
        <v>45</v>
      </c>
      <c r="L1502" s="36" t="s">
        <v>95</v>
      </c>
      <c r="M1502" s="36" t="s">
        <v>47</v>
      </c>
      <c r="N1502" s="79">
        <v>0.05</v>
      </c>
      <c r="O1502" s="36">
        <v>999</v>
      </c>
      <c r="P1502" s="36">
        <v>999</v>
      </c>
      <c r="Q1502" s="94">
        <v>599.4</v>
      </c>
      <c r="R1502" s="94">
        <v>599.4</v>
      </c>
      <c r="S1502" s="36">
        <v>1</v>
      </c>
    </row>
    <row r="1503" spans="1:19" x14ac:dyDescent="0.25">
      <c r="A1503" s="31"/>
      <c r="B1503" s="31">
        <v>10002016</v>
      </c>
      <c r="C1503" s="36" t="s">
        <v>40</v>
      </c>
      <c r="D1503" s="36" t="s">
        <v>267</v>
      </c>
      <c r="E1503" s="36" t="s">
        <v>372</v>
      </c>
      <c r="F1503" s="31" t="str">
        <f t="shared" si="76"/>
        <v>MINIKIDZZ/SET</v>
      </c>
      <c r="G1503" s="36" t="s">
        <v>43</v>
      </c>
      <c r="H1503" s="31" t="s">
        <v>505</v>
      </c>
      <c r="I1503" s="36" t="str">
        <f>C1503&amp;"/"&amp;D1503&amp;"/"&amp;F1503&amp;"/"&amp;H1503</f>
        <v>MINIKIDZZ/APPAREL/MINIKIDZZ/SET/9-10 Y</v>
      </c>
      <c r="J1503" s="36">
        <v>6111</v>
      </c>
      <c r="K1503" s="36" t="s">
        <v>45</v>
      </c>
      <c r="L1503" s="36" t="s">
        <v>95</v>
      </c>
      <c r="M1503" s="36" t="s">
        <v>47</v>
      </c>
      <c r="N1503" s="79">
        <v>0.05</v>
      </c>
      <c r="O1503" s="36">
        <v>999</v>
      </c>
      <c r="P1503" s="36">
        <v>999</v>
      </c>
      <c r="Q1503" s="94">
        <v>599.4</v>
      </c>
      <c r="R1503" s="94">
        <v>599.4</v>
      </c>
      <c r="S1503" s="36">
        <v>1</v>
      </c>
    </row>
    <row r="1504" spans="1:19" x14ac:dyDescent="0.25">
      <c r="A1504" s="31"/>
      <c r="B1504" s="31">
        <v>10002017</v>
      </c>
      <c r="C1504" s="36" t="s">
        <v>40</v>
      </c>
      <c r="D1504" s="36" t="s">
        <v>267</v>
      </c>
      <c r="E1504" s="36" t="s">
        <v>899</v>
      </c>
      <c r="F1504" s="31" t="str">
        <f t="shared" si="76"/>
        <v>MINIKIDZZ/SHIRTS</v>
      </c>
      <c r="G1504" s="36" t="s">
        <v>43</v>
      </c>
      <c r="H1504" s="31" t="s">
        <v>499</v>
      </c>
      <c r="I1504" s="36" t="str">
        <f>C1504&amp;"/"&amp;D1504&amp;"/"&amp;F1504&amp;"/"&amp;H1504</f>
        <v>MINIKIDZZ/APPAREL/MINIKIDZZ/SHIRTS/2-3 Y</v>
      </c>
      <c r="J1504" s="36">
        <v>6111</v>
      </c>
      <c r="K1504" s="36" t="s">
        <v>272</v>
      </c>
      <c r="L1504" s="36" t="s">
        <v>95</v>
      </c>
      <c r="M1504" s="36" t="s">
        <v>47</v>
      </c>
      <c r="N1504" s="79">
        <v>0.05</v>
      </c>
      <c r="O1504" s="36">
        <v>999</v>
      </c>
      <c r="P1504" s="36">
        <v>999</v>
      </c>
      <c r="Q1504" s="94">
        <v>599.4</v>
      </c>
      <c r="R1504" s="94">
        <v>599.4</v>
      </c>
      <c r="S1504" s="36">
        <v>1</v>
      </c>
    </row>
    <row r="1505" spans="1:19" x14ac:dyDescent="0.25">
      <c r="A1505" s="31"/>
      <c r="B1505" s="31">
        <v>10002018</v>
      </c>
      <c r="C1505" s="36" t="s">
        <v>40</v>
      </c>
      <c r="D1505" s="36" t="s">
        <v>267</v>
      </c>
      <c r="E1505" s="36" t="s">
        <v>899</v>
      </c>
      <c r="F1505" s="31" t="str">
        <f t="shared" si="76"/>
        <v>MINIKIDZZ/SHIRTS</v>
      </c>
      <c r="G1505" s="36" t="s">
        <v>43</v>
      </c>
      <c r="H1505" s="31" t="s">
        <v>501</v>
      </c>
      <c r="I1505" s="36" t="str">
        <f>C1505&amp;"/"&amp;D1505&amp;"/"&amp;F1505&amp;"/"&amp;H1505</f>
        <v>MINIKIDZZ/APPAREL/MINIKIDZZ/SHIRTS/3-4 Y</v>
      </c>
      <c r="J1505" s="36">
        <v>6111</v>
      </c>
      <c r="K1505" s="36" t="s">
        <v>272</v>
      </c>
      <c r="L1505" s="36" t="s">
        <v>95</v>
      </c>
      <c r="M1505" s="36" t="s">
        <v>47</v>
      </c>
      <c r="N1505" s="79">
        <v>0.05</v>
      </c>
      <c r="O1505" s="36">
        <v>999</v>
      </c>
      <c r="P1505" s="36">
        <v>999</v>
      </c>
      <c r="Q1505" s="94">
        <v>599.4</v>
      </c>
      <c r="R1505" s="94">
        <v>599.4</v>
      </c>
      <c r="S1505" s="36">
        <v>1</v>
      </c>
    </row>
    <row r="1506" spans="1:19" x14ac:dyDescent="0.25">
      <c r="A1506" s="31"/>
      <c r="B1506" s="31">
        <v>10002019</v>
      </c>
      <c r="C1506" s="36" t="s">
        <v>40</v>
      </c>
      <c r="D1506" s="36" t="s">
        <v>267</v>
      </c>
      <c r="E1506" s="36" t="s">
        <v>899</v>
      </c>
      <c r="F1506" s="31" t="str">
        <f t="shared" si="76"/>
        <v>MINIKIDZZ/SHIRTS</v>
      </c>
      <c r="G1506" s="36" t="s">
        <v>43</v>
      </c>
      <c r="H1506" s="31" t="s">
        <v>522</v>
      </c>
      <c r="I1506" s="36" t="str">
        <f>C1506&amp;"/"&amp;D1506&amp;"/"&amp;F1506&amp;"/"&amp;H1506</f>
        <v>MINIKIDZZ/APPAREL/MINIKIDZZ/SHIRTS/4-5 Y</v>
      </c>
      <c r="J1506" s="36">
        <v>6111</v>
      </c>
      <c r="K1506" s="36" t="s">
        <v>272</v>
      </c>
      <c r="L1506" s="36" t="s">
        <v>95</v>
      </c>
      <c r="M1506" s="36" t="s">
        <v>47</v>
      </c>
      <c r="N1506" s="79">
        <v>0.05</v>
      </c>
      <c r="O1506" s="36">
        <v>999</v>
      </c>
      <c r="P1506" s="36">
        <v>999</v>
      </c>
      <c r="Q1506" s="94">
        <v>599.4</v>
      </c>
      <c r="R1506" s="94">
        <v>599.4</v>
      </c>
      <c r="S1506" s="36">
        <v>1</v>
      </c>
    </row>
    <row r="1507" spans="1:19" x14ac:dyDescent="0.25">
      <c r="A1507" s="31"/>
      <c r="B1507" s="31">
        <v>10002020</v>
      </c>
      <c r="C1507" s="36" t="s">
        <v>40</v>
      </c>
      <c r="D1507" s="36" t="s">
        <v>267</v>
      </c>
      <c r="E1507" s="36" t="s">
        <v>899</v>
      </c>
      <c r="F1507" s="31" t="str">
        <f t="shared" si="76"/>
        <v>MINIKIDZZ/SHIRTS</v>
      </c>
      <c r="G1507" s="36" t="s">
        <v>43</v>
      </c>
      <c r="H1507" s="31" t="s">
        <v>514</v>
      </c>
      <c r="I1507" s="36" t="str">
        <f>C1507&amp;"/"&amp;D1507&amp;"/"&amp;F1507&amp;"/"&amp;H1507</f>
        <v>MINIKIDZZ/APPAREL/MINIKIDZZ/SHIRTS/5-6 Y</v>
      </c>
      <c r="J1507" s="36">
        <v>6111</v>
      </c>
      <c r="K1507" s="36" t="s">
        <v>272</v>
      </c>
      <c r="L1507" s="36" t="s">
        <v>95</v>
      </c>
      <c r="M1507" s="36" t="s">
        <v>47</v>
      </c>
      <c r="N1507" s="79">
        <v>0.05</v>
      </c>
      <c r="O1507" s="36">
        <v>999</v>
      </c>
      <c r="P1507" s="36">
        <v>999</v>
      </c>
      <c r="Q1507" s="94">
        <v>599.4</v>
      </c>
      <c r="R1507" s="94">
        <v>599.4</v>
      </c>
      <c r="S1507" s="36">
        <v>2</v>
      </c>
    </row>
    <row r="1508" spans="1:19" x14ac:dyDescent="0.25">
      <c r="A1508" s="31"/>
      <c r="B1508" s="31">
        <v>10002021</v>
      </c>
      <c r="C1508" s="36" t="s">
        <v>40</v>
      </c>
      <c r="D1508" s="36" t="s">
        <v>267</v>
      </c>
      <c r="E1508" s="36" t="s">
        <v>899</v>
      </c>
      <c r="F1508" s="31" t="str">
        <f t="shared" si="76"/>
        <v>MINIKIDZZ/SHIRTS</v>
      </c>
      <c r="G1508" s="36" t="s">
        <v>43</v>
      </c>
      <c r="H1508" s="31" t="s">
        <v>512</v>
      </c>
      <c r="I1508" s="36" t="str">
        <f>C1508&amp;"/"&amp;D1508&amp;"/"&amp;F1508&amp;"/"&amp;H1508</f>
        <v>MINIKIDZZ/APPAREL/MINIKIDZZ/SHIRTS/6-7 Y</v>
      </c>
      <c r="J1508" s="36">
        <v>6111</v>
      </c>
      <c r="K1508" s="36" t="s">
        <v>272</v>
      </c>
      <c r="L1508" s="36" t="s">
        <v>95</v>
      </c>
      <c r="M1508" s="36" t="s">
        <v>47</v>
      </c>
      <c r="N1508" s="79">
        <v>0.05</v>
      </c>
      <c r="O1508" s="36">
        <v>999</v>
      </c>
      <c r="P1508" s="36">
        <v>999</v>
      </c>
      <c r="Q1508" s="94">
        <v>599.4</v>
      </c>
      <c r="R1508" s="94">
        <v>599.4</v>
      </c>
      <c r="S1508" s="36">
        <v>2</v>
      </c>
    </row>
    <row r="1509" spans="1:19" x14ac:dyDescent="0.25">
      <c r="A1509" s="31"/>
      <c r="B1509" s="31">
        <v>10002022</v>
      </c>
      <c r="C1509" s="36" t="s">
        <v>40</v>
      </c>
      <c r="D1509" s="36" t="s">
        <v>267</v>
      </c>
      <c r="E1509" s="36" t="s">
        <v>899</v>
      </c>
      <c r="F1509" s="31" t="str">
        <f t="shared" si="76"/>
        <v>MINIKIDZZ/SHIRTS</v>
      </c>
      <c r="G1509" s="36" t="s">
        <v>43</v>
      </c>
      <c r="H1509" s="31" t="s">
        <v>504</v>
      </c>
      <c r="I1509" s="36" t="str">
        <f>C1509&amp;"/"&amp;D1509&amp;"/"&amp;F1509&amp;"/"&amp;H1509</f>
        <v>MINIKIDZZ/APPAREL/MINIKIDZZ/SHIRTS/7-8 Y</v>
      </c>
      <c r="J1509" s="36">
        <v>6111</v>
      </c>
      <c r="K1509" s="36" t="s">
        <v>272</v>
      </c>
      <c r="L1509" s="36" t="s">
        <v>95</v>
      </c>
      <c r="M1509" s="36" t="s">
        <v>47</v>
      </c>
      <c r="N1509" s="79">
        <v>0.05</v>
      </c>
      <c r="O1509" s="36">
        <v>999</v>
      </c>
      <c r="P1509" s="36">
        <v>999</v>
      </c>
      <c r="Q1509" s="94">
        <v>599.4</v>
      </c>
      <c r="R1509" s="94">
        <v>599.4</v>
      </c>
      <c r="S1509" s="36">
        <v>1</v>
      </c>
    </row>
    <row r="1510" spans="1:19" x14ac:dyDescent="0.25">
      <c r="A1510" s="31"/>
      <c r="B1510" s="31">
        <v>10002023</v>
      </c>
      <c r="C1510" s="36" t="s">
        <v>40</v>
      </c>
      <c r="D1510" s="36" t="s">
        <v>267</v>
      </c>
      <c r="E1510" s="36" t="s">
        <v>690</v>
      </c>
      <c r="F1510" s="31" t="str">
        <f t="shared" si="76"/>
        <v>MINIKIDZZ/SHORTS</v>
      </c>
      <c r="G1510" s="36" t="s">
        <v>43</v>
      </c>
      <c r="H1510" s="31" t="s">
        <v>498</v>
      </c>
      <c r="I1510" s="36" t="str">
        <f>C1510&amp;"/"&amp;D1510&amp;"/"&amp;F1510&amp;"/"&amp;H1510</f>
        <v>MINIKIDZZ/APPAREL/MINIKIDZZ/SHORTS/1-2 Y</v>
      </c>
      <c r="J1510" s="36">
        <v>6111</v>
      </c>
      <c r="K1510" s="36" t="s">
        <v>272</v>
      </c>
      <c r="L1510" s="36" t="s">
        <v>95</v>
      </c>
      <c r="M1510" s="36" t="s">
        <v>47</v>
      </c>
      <c r="N1510" s="79">
        <v>0.05</v>
      </c>
      <c r="O1510" s="36">
        <v>699</v>
      </c>
      <c r="P1510" s="36">
        <v>699</v>
      </c>
      <c r="Q1510" s="94">
        <v>419.4</v>
      </c>
      <c r="R1510" s="94">
        <v>419.4</v>
      </c>
      <c r="S1510" s="36">
        <v>2</v>
      </c>
    </row>
    <row r="1511" spans="1:19" x14ac:dyDescent="0.25">
      <c r="A1511" s="31"/>
      <c r="B1511" s="31">
        <v>10002024</v>
      </c>
      <c r="C1511" s="36" t="s">
        <v>40</v>
      </c>
      <c r="D1511" s="36" t="s">
        <v>267</v>
      </c>
      <c r="E1511" s="36" t="s">
        <v>690</v>
      </c>
      <c r="F1511" s="31" t="str">
        <f t="shared" si="76"/>
        <v>MINIKIDZZ/SHORTS</v>
      </c>
      <c r="G1511" s="36" t="s">
        <v>43</v>
      </c>
      <c r="H1511" s="31" t="s">
        <v>499</v>
      </c>
      <c r="I1511" s="36" t="str">
        <f>C1511&amp;"/"&amp;D1511&amp;"/"&amp;F1511&amp;"/"&amp;H1511</f>
        <v>MINIKIDZZ/APPAREL/MINIKIDZZ/SHORTS/2-3 Y</v>
      </c>
      <c r="J1511" s="36">
        <v>6111</v>
      </c>
      <c r="K1511" s="36" t="s">
        <v>272</v>
      </c>
      <c r="L1511" s="36" t="s">
        <v>95</v>
      </c>
      <c r="M1511" s="36" t="s">
        <v>47</v>
      </c>
      <c r="N1511" s="79">
        <v>0.05</v>
      </c>
      <c r="O1511" s="36">
        <v>699</v>
      </c>
      <c r="P1511" s="36">
        <v>699</v>
      </c>
      <c r="Q1511" s="94">
        <v>419.4</v>
      </c>
      <c r="R1511" s="94">
        <v>419.4</v>
      </c>
      <c r="S1511" s="36">
        <v>1</v>
      </c>
    </row>
    <row r="1512" spans="1:19" x14ac:dyDescent="0.25">
      <c r="A1512" s="31"/>
      <c r="B1512" s="31">
        <v>10002025</v>
      </c>
      <c r="C1512" s="36" t="s">
        <v>40</v>
      </c>
      <c r="D1512" s="36" t="s">
        <v>267</v>
      </c>
      <c r="E1512" s="36" t="s">
        <v>690</v>
      </c>
      <c r="F1512" s="31" t="str">
        <f t="shared" si="76"/>
        <v>MINIKIDZZ/SHORTS</v>
      </c>
      <c r="G1512" s="36" t="s">
        <v>43</v>
      </c>
      <c r="H1512" s="31" t="s">
        <v>501</v>
      </c>
      <c r="I1512" s="36" t="str">
        <f>C1512&amp;"/"&amp;D1512&amp;"/"&amp;F1512&amp;"/"&amp;H1512</f>
        <v>MINIKIDZZ/APPAREL/MINIKIDZZ/SHORTS/3-4 Y</v>
      </c>
      <c r="J1512" s="36">
        <v>6111</v>
      </c>
      <c r="K1512" s="36" t="s">
        <v>272</v>
      </c>
      <c r="L1512" s="36" t="s">
        <v>95</v>
      </c>
      <c r="M1512" s="36" t="s">
        <v>47</v>
      </c>
      <c r="N1512" s="79">
        <v>0.05</v>
      </c>
      <c r="O1512" s="36">
        <v>699</v>
      </c>
      <c r="P1512" s="36">
        <v>699</v>
      </c>
      <c r="Q1512" s="94">
        <v>419.4</v>
      </c>
      <c r="R1512" s="94">
        <v>419.4</v>
      </c>
      <c r="S1512" s="36">
        <v>2</v>
      </c>
    </row>
    <row r="1513" spans="1:19" x14ac:dyDescent="0.25">
      <c r="A1513" s="31"/>
      <c r="B1513" s="31">
        <v>10002026</v>
      </c>
      <c r="C1513" s="36" t="s">
        <v>40</v>
      </c>
      <c r="D1513" s="36" t="s">
        <v>267</v>
      </c>
      <c r="E1513" s="36" t="s">
        <v>690</v>
      </c>
      <c r="F1513" s="31" t="str">
        <f t="shared" si="76"/>
        <v>MINIKIDZZ/SHORTS</v>
      </c>
      <c r="G1513" s="36" t="s">
        <v>43</v>
      </c>
      <c r="H1513" s="31" t="s">
        <v>514</v>
      </c>
      <c r="I1513" s="36" t="str">
        <f>C1513&amp;"/"&amp;D1513&amp;"/"&amp;F1513&amp;"/"&amp;H1513</f>
        <v>MINIKIDZZ/APPAREL/MINIKIDZZ/SHORTS/5-6 Y</v>
      </c>
      <c r="J1513" s="36">
        <v>6111</v>
      </c>
      <c r="K1513" s="36" t="s">
        <v>272</v>
      </c>
      <c r="L1513" s="36" t="s">
        <v>95</v>
      </c>
      <c r="M1513" s="36" t="s">
        <v>47</v>
      </c>
      <c r="N1513" s="79">
        <v>0.05</v>
      </c>
      <c r="O1513" s="36">
        <v>699</v>
      </c>
      <c r="P1513" s="36">
        <v>699</v>
      </c>
      <c r="Q1513" s="94">
        <v>419.4</v>
      </c>
      <c r="R1513" s="94">
        <v>419.4</v>
      </c>
      <c r="S1513" s="36">
        <v>1</v>
      </c>
    </row>
    <row r="1514" spans="1:19" x14ac:dyDescent="0.25">
      <c r="A1514" s="31"/>
      <c r="B1514" s="31">
        <v>10002027</v>
      </c>
      <c r="C1514" s="36" t="s">
        <v>40</v>
      </c>
      <c r="D1514" s="36" t="s">
        <v>267</v>
      </c>
      <c r="E1514" s="36" t="s">
        <v>690</v>
      </c>
      <c r="F1514" s="31" t="str">
        <f t="shared" si="76"/>
        <v>MINIKIDZZ/SHORTS</v>
      </c>
      <c r="G1514" s="36" t="s">
        <v>43</v>
      </c>
      <c r="H1514" s="31" t="s">
        <v>499</v>
      </c>
      <c r="I1514" s="36" t="str">
        <f>C1514&amp;"/"&amp;D1514&amp;"/"&amp;F1514&amp;"/"&amp;H1514</f>
        <v>MINIKIDZZ/APPAREL/MINIKIDZZ/SHORTS/2-3 Y</v>
      </c>
      <c r="J1514" s="36">
        <v>6111</v>
      </c>
      <c r="K1514" s="36" t="s">
        <v>45</v>
      </c>
      <c r="L1514" s="36" t="s">
        <v>95</v>
      </c>
      <c r="M1514" s="36" t="s">
        <v>47</v>
      </c>
      <c r="N1514" s="79">
        <v>0.05</v>
      </c>
      <c r="O1514" s="36">
        <v>399</v>
      </c>
      <c r="P1514" s="36">
        <v>399</v>
      </c>
      <c r="Q1514" s="94">
        <v>239.39999999999998</v>
      </c>
      <c r="R1514" s="94">
        <v>239.39999999999998</v>
      </c>
      <c r="S1514" s="36">
        <v>2</v>
      </c>
    </row>
    <row r="1515" spans="1:19" x14ac:dyDescent="0.25">
      <c r="A1515" s="31"/>
      <c r="B1515" s="31">
        <v>10002028</v>
      </c>
      <c r="C1515" s="36" t="s">
        <v>40</v>
      </c>
      <c r="D1515" s="36" t="s">
        <v>267</v>
      </c>
      <c r="E1515" s="36" t="s">
        <v>690</v>
      </c>
      <c r="F1515" s="31" t="str">
        <f t="shared" si="76"/>
        <v>MINIKIDZZ/SHORTS</v>
      </c>
      <c r="G1515" s="36" t="s">
        <v>43</v>
      </c>
      <c r="H1515" s="31" t="s">
        <v>907</v>
      </c>
      <c r="I1515" s="36" t="str">
        <f>C1515&amp;"/"&amp;D1515&amp;"/"&amp;F1515&amp;"/"&amp;H1515</f>
        <v>MINIKIDZZ/APPAREL/MINIKIDZZ/SHORTS/1/2- 2Y</v>
      </c>
      <c r="J1515" s="36">
        <v>6111</v>
      </c>
      <c r="K1515" s="36" t="s">
        <v>45</v>
      </c>
      <c r="L1515" s="36" t="s">
        <v>95</v>
      </c>
      <c r="M1515" s="36" t="s">
        <v>47</v>
      </c>
      <c r="N1515" s="79">
        <v>0.05</v>
      </c>
      <c r="O1515" s="36">
        <v>699</v>
      </c>
      <c r="P1515" s="36">
        <v>699</v>
      </c>
      <c r="Q1515" s="94">
        <v>419.4</v>
      </c>
      <c r="R1515" s="94">
        <v>419.4</v>
      </c>
      <c r="S1515" s="36">
        <v>3</v>
      </c>
    </row>
    <row r="1516" spans="1:19" x14ac:dyDescent="0.25">
      <c r="A1516" s="31"/>
      <c r="B1516" s="31">
        <v>10002029</v>
      </c>
      <c r="C1516" s="36" t="s">
        <v>40</v>
      </c>
      <c r="D1516" s="36" t="s">
        <v>267</v>
      </c>
      <c r="E1516" s="36" t="s">
        <v>690</v>
      </c>
      <c r="F1516" s="31" t="str">
        <f t="shared" si="76"/>
        <v>MINIKIDZZ/SHORTS</v>
      </c>
      <c r="G1516" s="36" t="s">
        <v>43</v>
      </c>
      <c r="H1516" s="31" t="s">
        <v>908</v>
      </c>
      <c r="I1516" s="36" t="str">
        <f>C1516&amp;"/"&amp;D1516&amp;"/"&amp;F1516&amp;"/"&amp;H1516</f>
        <v>MINIKIDZZ/APPAREL/MINIKIDZZ/SHORTS/12- 18 M</v>
      </c>
      <c r="J1516" s="36">
        <v>6111</v>
      </c>
      <c r="K1516" s="36" t="s">
        <v>45</v>
      </c>
      <c r="L1516" s="36" t="s">
        <v>95</v>
      </c>
      <c r="M1516" s="36" t="s">
        <v>47</v>
      </c>
      <c r="N1516" s="79">
        <v>0.05</v>
      </c>
      <c r="O1516" s="36">
        <v>699</v>
      </c>
      <c r="P1516" s="36">
        <v>699</v>
      </c>
      <c r="Q1516" s="94">
        <v>419.4</v>
      </c>
      <c r="R1516" s="94">
        <v>419.4</v>
      </c>
      <c r="S1516" s="36">
        <v>1</v>
      </c>
    </row>
    <row r="1517" spans="1:19" x14ac:dyDescent="0.25">
      <c r="A1517" s="31"/>
      <c r="B1517" s="31">
        <v>10002030</v>
      </c>
      <c r="C1517" s="36" t="s">
        <v>40</v>
      </c>
      <c r="D1517" s="36" t="s">
        <v>267</v>
      </c>
      <c r="E1517" s="36" t="s">
        <v>690</v>
      </c>
      <c r="F1517" s="31" t="str">
        <f t="shared" si="76"/>
        <v>MINIKIDZZ/SHORTS</v>
      </c>
      <c r="G1517" s="36" t="s">
        <v>43</v>
      </c>
      <c r="H1517" s="31" t="s">
        <v>299</v>
      </c>
      <c r="I1517" s="36" t="str">
        <f>C1517&amp;"/"&amp;D1517&amp;"/"&amp;F1517&amp;"/"&amp;H1517</f>
        <v>MINIKIDZZ/APPAREL/MINIKIDZZ/SHORTS/6-9 M</v>
      </c>
      <c r="J1517" s="36">
        <v>6111</v>
      </c>
      <c r="K1517" s="36" t="s">
        <v>45</v>
      </c>
      <c r="L1517" s="36" t="s">
        <v>95</v>
      </c>
      <c r="M1517" s="36" t="s">
        <v>47</v>
      </c>
      <c r="N1517" s="79">
        <v>0.05</v>
      </c>
      <c r="O1517" s="36">
        <v>699</v>
      </c>
      <c r="P1517" s="36">
        <v>699</v>
      </c>
      <c r="Q1517" s="94">
        <v>419.4</v>
      </c>
      <c r="R1517" s="94">
        <v>419.4</v>
      </c>
      <c r="S1517" s="36">
        <v>1</v>
      </c>
    </row>
    <row r="1518" spans="1:19" x14ac:dyDescent="0.25">
      <c r="A1518" s="31"/>
      <c r="B1518" s="31">
        <v>10002031</v>
      </c>
      <c r="C1518" s="36" t="s">
        <v>40</v>
      </c>
      <c r="D1518" s="36" t="s">
        <v>267</v>
      </c>
      <c r="E1518" s="36" t="s">
        <v>690</v>
      </c>
      <c r="F1518" s="31" t="str">
        <f t="shared" si="76"/>
        <v>MINIKIDZZ/SHORTS</v>
      </c>
      <c r="G1518" s="36" t="s">
        <v>43</v>
      </c>
      <c r="H1518" s="31" t="s">
        <v>301</v>
      </c>
      <c r="I1518" s="36" t="str">
        <f>C1518&amp;"/"&amp;D1518&amp;"/"&amp;F1518&amp;"/"&amp;H1518</f>
        <v>MINIKIDZZ/APPAREL/MINIKIDZZ/SHORTS/9-12 M</v>
      </c>
      <c r="J1518" s="36">
        <v>6111</v>
      </c>
      <c r="K1518" s="36" t="s">
        <v>45</v>
      </c>
      <c r="L1518" s="36" t="s">
        <v>95</v>
      </c>
      <c r="M1518" s="36" t="s">
        <v>47</v>
      </c>
      <c r="N1518" s="79">
        <v>0.05</v>
      </c>
      <c r="O1518" s="36">
        <v>699</v>
      </c>
      <c r="P1518" s="36">
        <v>699</v>
      </c>
      <c r="Q1518" s="94">
        <v>419.4</v>
      </c>
      <c r="R1518" s="94">
        <v>419.4</v>
      </c>
      <c r="S1518" s="36">
        <v>1</v>
      </c>
    </row>
    <row r="1519" spans="1:19" x14ac:dyDescent="0.25">
      <c r="A1519" s="31"/>
      <c r="B1519" s="31">
        <v>10002032</v>
      </c>
      <c r="C1519" s="36" t="s">
        <v>40</v>
      </c>
      <c r="D1519" s="36" t="s">
        <v>267</v>
      </c>
      <c r="E1519" s="36" t="s">
        <v>690</v>
      </c>
      <c r="F1519" s="31" t="str">
        <f t="shared" si="76"/>
        <v>MINIKIDZZ/SHORTS</v>
      </c>
      <c r="G1519" s="36" t="s">
        <v>43</v>
      </c>
      <c r="H1519" s="31" t="s">
        <v>900</v>
      </c>
      <c r="I1519" s="36" t="str">
        <f>C1519&amp;"/"&amp;D1519&amp;"/"&amp;F1519&amp;"/"&amp;H1519</f>
        <v>MINIKIDZZ/APPAREL/MINIKIDZZ/SHORTS/12 M</v>
      </c>
      <c r="J1519" s="36">
        <v>6111</v>
      </c>
      <c r="K1519" s="36" t="s">
        <v>45</v>
      </c>
      <c r="L1519" s="36" t="s">
        <v>95</v>
      </c>
      <c r="M1519" s="36" t="s">
        <v>47</v>
      </c>
      <c r="N1519" s="79">
        <v>0.05</v>
      </c>
      <c r="O1519" s="36">
        <v>799</v>
      </c>
      <c r="P1519" s="36">
        <v>799</v>
      </c>
      <c r="Q1519" s="94">
        <v>479.4</v>
      </c>
      <c r="R1519" s="94">
        <v>479.4</v>
      </c>
      <c r="S1519" s="36">
        <v>1</v>
      </c>
    </row>
    <row r="1520" spans="1:19" x14ac:dyDescent="0.25">
      <c r="A1520" s="31"/>
      <c r="B1520" s="31">
        <v>10002033</v>
      </c>
      <c r="C1520" s="36" t="s">
        <v>40</v>
      </c>
      <c r="D1520" s="36" t="s">
        <v>267</v>
      </c>
      <c r="E1520" s="36" t="s">
        <v>690</v>
      </c>
      <c r="F1520" s="31" t="str">
        <f t="shared" si="76"/>
        <v>MINIKIDZZ/SHORTS</v>
      </c>
      <c r="G1520" s="36" t="s">
        <v>43</v>
      </c>
      <c r="H1520" s="31" t="s">
        <v>901</v>
      </c>
      <c r="I1520" s="36" t="str">
        <f>C1520&amp;"/"&amp;D1520&amp;"/"&amp;F1520&amp;"/"&amp;H1520</f>
        <v>MINIKIDZZ/APPAREL/MINIKIDZZ/SHORTS/18 M</v>
      </c>
      <c r="J1520" s="36">
        <v>6111</v>
      </c>
      <c r="K1520" s="36" t="s">
        <v>45</v>
      </c>
      <c r="L1520" s="36" t="s">
        <v>95</v>
      </c>
      <c r="M1520" s="36" t="s">
        <v>47</v>
      </c>
      <c r="N1520" s="79">
        <v>0.05</v>
      </c>
      <c r="O1520" s="36">
        <v>799</v>
      </c>
      <c r="P1520" s="36">
        <v>799</v>
      </c>
      <c r="Q1520" s="94">
        <v>479.4</v>
      </c>
      <c r="R1520" s="94">
        <v>479.4</v>
      </c>
      <c r="S1520" s="36">
        <v>1</v>
      </c>
    </row>
    <row r="1521" spans="1:19" x14ac:dyDescent="0.25">
      <c r="A1521" s="31"/>
      <c r="B1521" s="31">
        <v>10002034</v>
      </c>
      <c r="C1521" s="36" t="s">
        <v>40</v>
      </c>
      <c r="D1521" s="36" t="s">
        <v>267</v>
      </c>
      <c r="E1521" s="36" t="s">
        <v>690</v>
      </c>
      <c r="F1521" s="31" t="str">
        <f t="shared" si="76"/>
        <v>MINIKIDZZ/SHORTS</v>
      </c>
      <c r="G1521" s="36" t="s">
        <v>43</v>
      </c>
      <c r="H1521" s="31" t="s">
        <v>516</v>
      </c>
      <c r="I1521" s="36" t="str">
        <f>C1521&amp;"/"&amp;D1521&amp;"/"&amp;F1521&amp;"/"&amp;H1521</f>
        <v>MINIKIDZZ/APPAREL/MINIKIDZZ/SHORTS/3-6 M</v>
      </c>
      <c r="J1521" s="36">
        <v>6111</v>
      </c>
      <c r="K1521" s="36" t="s">
        <v>45</v>
      </c>
      <c r="L1521" s="36" t="s">
        <v>95</v>
      </c>
      <c r="M1521" s="36" t="s">
        <v>47</v>
      </c>
      <c r="N1521" s="79">
        <v>0.05</v>
      </c>
      <c r="O1521" s="36">
        <v>799</v>
      </c>
      <c r="P1521" s="36">
        <v>799</v>
      </c>
      <c r="Q1521" s="94">
        <v>479.4</v>
      </c>
      <c r="R1521" s="94">
        <v>479.4</v>
      </c>
      <c r="S1521" s="36">
        <v>3</v>
      </c>
    </row>
    <row r="1522" spans="1:19" x14ac:dyDescent="0.25">
      <c r="A1522" s="31"/>
      <c r="B1522" s="31">
        <v>10002035</v>
      </c>
      <c r="C1522" s="36" t="s">
        <v>40</v>
      </c>
      <c r="D1522" s="36" t="s">
        <v>267</v>
      </c>
      <c r="E1522" s="36" t="s">
        <v>690</v>
      </c>
      <c r="F1522" s="31" t="str">
        <f t="shared" si="76"/>
        <v>MINIKIDZZ/SHORTS</v>
      </c>
      <c r="G1522" s="36" t="s">
        <v>43</v>
      </c>
      <c r="H1522" s="31" t="s">
        <v>299</v>
      </c>
      <c r="I1522" s="36" t="str">
        <f>C1522&amp;"/"&amp;D1522&amp;"/"&amp;F1522&amp;"/"&amp;H1522</f>
        <v>MINIKIDZZ/APPAREL/MINIKIDZZ/SHORTS/6-9 M</v>
      </c>
      <c r="J1522" s="36">
        <v>6111</v>
      </c>
      <c r="K1522" s="36" t="s">
        <v>45</v>
      </c>
      <c r="L1522" s="36" t="s">
        <v>95</v>
      </c>
      <c r="M1522" s="36" t="s">
        <v>47</v>
      </c>
      <c r="N1522" s="79">
        <v>0.05</v>
      </c>
      <c r="O1522" s="36">
        <v>799</v>
      </c>
      <c r="P1522" s="36">
        <v>799</v>
      </c>
      <c r="Q1522" s="94">
        <v>479.4</v>
      </c>
      <c r="R1522" s="94">
        <v>479.4</v>
      </c>
      <c r="S1522" s="36">
        <v>1</v>
      </c>
    </row>
    <row r="1523" spans="1:19" x14ac:dyDescent="0.25">
      <c r="A1523" s="31"/>
      <c r="B1523" s="31">
        <v>10002036</v>
      </c>
      <c r="C1523" s="36" t="s">
        <v>40</v>
      </c>
      <c r="D1523" s="36" t="s">
        <v>267</v>
      </c>
      <c r="E1523" s="36" t="s">
        <v>487</v>
      </c>
      <c r="F1523" s="31" t="str">
        <f t="shared" si="76"/>
        <v>MINIKIDZZ/TOP</v>
      </c>
      <c r="G1523" s="36" t="s">
        <v>43</v>
      </c>
      <c r="H1523" s="31">
        <v>3</v>
      </c>
      <c r="I1523" s="36" t="str">
        <f>C1523&amp;"/"&amp;D1523&amp;"/"&amp;F1523&amp;"/"&amp;H1523</f>
        <v>MINIKIDZZ/APPAREL/MINIKIDZZ/TOP/3</v>
      </c>
      <c r="J1523" s="36">
        <v>6111</v>
      </c>
      <c r="K1523" s="36" t="s">
        <v>249</v>
      </c>
      <c r="L1523" s="36" t="s">
        <v>95</v>
      </c>
      <c r="M1523" s="36" t="s">
        <v>47</v>
      </c>
      <c r="N1523" s="79">
        <v>0.05</v>
      </c>
      <c r="O1523" s="36">
        <v>699</v>
      </c>
      <c r="P1523" s="36">
        <v>699</v>
      </c>
      <c r="Q1523" s="94">
        <v>419.4</v>
      </c>
      <c r="R1523" s="94">
        <v>419.4</v>
      </c>
      <c r="S1523" s="36">
        <v>2</v>
      </c>
    </row>
    <row r="1524" spans="1:19" x14ac:dyDescent="0.25">
      <c r="A1524" s="31"/>
      <c r="B1524" s="31">
        <v>10002037</v>
      </c>
      <c r="C1524" s="36" t="s">
        <v>40</v>
      </c>
      <c r="D1524" s="36" t="s">
        <v>267</v>
      </c>
      <c r="E1524" s="36" t="s">
        <v>487</v>
      </c>
      <c r="F1524" s="31" t="str">
        <f t="shared" si="76"/>
        <v>MINIKIDZZ/TOP</v>
      </c>
      <c r="G1524" s="36" t="s">
        <v>43</v>
      </c>
      <c r="H1524" s="31">
        <v>4</v>
      </c>
      <c r="I1524" s="36" t="str">
        <f>C1524&amp;"/"&amp;D1524&amp;"/"&amp;F1524&amp;"/"&amp;H1524</f>
        <v>MINIKIDZZ/APPAREL/MINIKIDZZ/TOP/4</v>
      </c>
      <c r="J1524" s="36">
        <v>6111</v>
      </c>
      <c r="K1524" s="36" t="s">
        <v>249</v>
      </c>
      <c r="L1524" s="36" t="s">
        <v>95</v>
      </c>
      <c r="M1524" s="36" t="s">
        <v>47</v>
      </c>
      <c r="N1524" s="79">
        <v>0.05</v>
      </c>
      <c r="O1524" s="36">
        <v>699</v>
      </c>
      <c r="P1524" s="36">
        <v>699</v>
      </c>
      <c r="Q1524" s="94">
        <v>419.4</v>
      </c>
      <c r="R1524" s="94">
        <v>419.4</v>
      </c>
      <c r="S1524" s="36">
        <v>1</v>
      </c>
    </row>
    <row r="1525" spans="1:19" x14ac:dyDescent="0.25">
      <c r="A1525" s="31"/>
      <c r="B1525" s="31">
        <v>10002038</v>
      </c>
      <c r="C1525" s="36" t="s">
        <v>40</v>
      </c>
      <c r="D1525" s="36" t="s">
        <v>267</v>
      </c>
      <c r="E1525" s="36" t="s">
        <v>487</v>
      </c>
      <c r="F1525" s="31" t="str">
        <f t="shared" si="76"/>
        <v>MINIKIDZZ/TOP</v>
      </c>
      <c r="G1525" s="36" t="s">
        <v>43</v>
      </c>
      <c r="H1525" s="31">
        <v>5</v>
      </c>
      <c r="I1525" s="36" t="str">
        <f>C1525&amp;"/"&amp;D1525&amp;"/"&amp;F1525&amp;"/"&amp;H1525</f>
        <v>MINIKIDZZ/APPAREL/MINIKIDZZ/TOP/5</v>
      </c>
      <c r="J1525" s="36">
        <v>6111</v>
      </c>
      <c r="K1525" s="36" t="s">
        <v>249</v>
      </c>
      <c r="L1525" s="36" t="s">
        <v>95</v>
      </c>
      <c r="M1525" s="36" t="s">
        <v>47</v>
      </c>
      <c r="N1525" s="79">
        <v>0.05</v>
      </c>
      <c r="O1525" s="36">
        <v>699</v>
      </c>
      <c r="P1525" s="36">
        <v>699</v>
      </c>
      <c r="Q1525" s="94">
        <v>419.4</v>
      </c>
      <c r="R1525" s="94">
        <v>419.4</v>
      </c>
      <c r="S1525" s="36">
        <v>2</v>
      </c>
    </row>
    <row r="1526" spans="1:19" x14ac:dyDescent="0.25">
      <c r="A1526" s="31"/>
      <c r="B1526" s="31">
        <v>10002039</v>
      </c>
      <c r="C1526" s="36" t="s">
        <v>40</v>
      </c>
      <c r="D1526" s="36" t="s">
        <v>267</v>
      </c>
      <c r="E1526" s="36" t="s">
        <v>487</v>
      </c>
      <c r="F1526" s="31" t="str">
        <f t="shared" si="76"/>
        <v>MINIKIDZZ/TOP</v>
      </c>
      <c r="G1526" s="36" t="s">
        <v>43</v>
      </c>
      <c r="H1526" s="31">
        <v>6</v>
      </c>
      <c r="I1526" s="36" t="str">
        <f>C1526&amp;"/"&amp;D1526&amp;"/"&amp;F1526&amp;"/"&amp;H1526</f>
        <v>MINIKIDZZ/APPAREL/MINIKIDZZ/TOP/6</v>
      </c>
      <c r="J1526" s="36">
        <v>6111</v>
      </c>
      <c r="K1526" s="36" t="s">
        <v>249</v>
      </c>
      <c r="L1526" s="36" t="s">
        <v>95</v>
      </c>
      <c r="M1526" s="36" t="s">
        <v>47</v>
      </c>
      <c r="N1526" s="79">
        <v>0.05</v>
      </c>
      <c r="O1526" s="36">
        <v>699</v>
      </c>
      <c r="P1526" s="36">
        <v>699</v>
      </c>
      <c r="Q1526" s="94">
        <v>419.4</v>
      </c>
      <c r="R1526" s="94">
        <v>419.4</v>
      </c>
      <c r="S1526" s="36">
        <v>1</v>
      </c>
    </row>
    <row r="1527" spans="1:19" x14ac:dyDescent="0.25">
      <c r="A1527" s="31"/>
      <c r="B1527" s="31">
        <v>10002040</v>
      </c>
      <c r="C1527" s="36" t="s">
        <v>40</v>
      </c>
      <c r="D1527" s="36" t="s">
        <v>267</v>
      </c>
      <c r="E1527" s="36" t="s">
        <v>487</v>
      </c>
      <c r="F1527" s="31" t="str">
        <f t="shared" si="76"/>
        <v>MINIKIDZZ/TOP</v>
      </c>
      <c r="G1527" s="36" t="s">
        <v>43</v>
      </c>
      <c r="H1527" s="31">
        <v>7</v>
      </c>
      <c r="I1527" s="36" t="str">
        <f>C1527&amp;"/"&amp;D1527&amp;"/"&amp;F1527&amp;"/"&amp;H1527</f>
        <v>MINIKIDZZ/APPAREL/MINIKIDZZ/TOP/7</v>
      </c>
      <c r="J1527" s="36">
        <v>6111</v>
      </c>
      <c r="K1527" s="36" t="s">
        <v>249</v>
      </c>
      <c r="L1527" s="36" t="s">
        <v>95</v>
      </c>
      <c r="M1527" s="36" t="s">
        <v>47</v>
      </c>
      <c r="N1527" s="79">
        <v>0.05</v>
      </c>
      <c r="O1527" s="36">
        <v>699</v>
      </c>
      <c r="P1527" s="36">
        <v>699</v>
      </c>
      <c r="Q1527" s="94">
        <v>419.4</v>
      </c>
      <c r="R1527" s="94">
        <v>419.4</v>
      </c>
      <c r="S1527" s="36">
        <v>1</v>
      </c>
    </row>
    <row r="1528" spans="1:19" x14ac:dyDescent="0.25">
      <c r="A1528" s="31"/>
      <c r="B1528" s="31">
        <v>10002041</v>
      </c>
      <c r="C1528" s="36" t="s">
        <v>40</v>
      </c>
      <c r="D1528" s="36" t="s">
        <v>267</v>
      </c>
      <c r="E1528" s="36" t="s">
        <v>487</v>
      </c>
      <c r="F1528" s="31" t="str">
        <f t="shared" si="76"/>
        <v>MINIKIDZZ/TOP</v>
      </c>
      <c r="G1528" s="36" t="s">
        <v>43</v>
      </c>
      <c r="H1528" s="31">
        <v>8</v>
      </c>
      <c r="I1528" s="36" t="str">
        <f>C1528&amp;"/"&amp;D1528&amp;"/"&amp;F1528&amp;"/"&amp;H1528</f>
        <v>MINIKIDZZ/APPAREL/MINIKIDZZ/TOP/8</v>
      </c>
      <c r="J1528" s="36">
        <v>6111</v>
      </c>
      <c r="K1528" s="36" t="s">
        <v>249</v>
      </c>
      <c r="L1528" s="36" t="s">
        <v>95</v>
      </c>
      <c r="M1528" s="36" t="s">
        <v>47</v>
      </c>
      <c r="N1528" s="79">
        <v>0.05</v>
      </c>
      <c r="O1528" s="36">
        <v>699</v>
      </c>
      <c r="P1528" s="36">
        <v>699</v>
      </c>
      <c r="Q1528" s="94">
        <v>419.4</v>
      </c>
      <c r="R1528" s="94">
        <v>419.4</v>
      </c>
      <c r="S1528" s="36">
        <v>1</v>
      </c>
    </row>
    <row r="1529" spans="1:19" x14ac:dyDescent="0.25">
      <c r="A1529" s="31"/>
      <c r="B1529" s="31">
        <v>10002042</v>
      </c>
      <c r="C1529" s="36" t="s">
        <v>40</v>
      </c>
      <c r="D1529" s="36" t="s">
        <v>267</v>
      </c>
      <c r="E1529" s="36" t="s">
        <v>487</v>
      </c>
      <c r="F1529" s="31" t="str">
        <f t="shared" si="76"/>
        <v>MINIKIDZZ/TOP</v>
      </c>
      <c r="G1529" s="36" t="s">
        <v>43</v>
      </c>
      <c r="H1529" s="31">
        <v>9</v>
      </c>
      <c r="I1529" s="36" t="str">
        <f>C1529&amp;"/"&amp;D1529&amp;"/"&amp;F1529&amp;"/"&amp;H1529</f>
        <v>MINIKIDZZ/APPAREL/MINIKIDZZ/TOP/9</v>
      </c>
      <c r="J1529" s="36">
        <v>6111</v>
      </c>
      <c r="K1529" s="36" t="s">
        <v>249</v>
      </c>
      <c r="L1529" s="36" t="s">
        <v>95</v>
      </c>
      <c r="M1529" s="36" t="s">
        <v>47</v>
      </c>
      <c r="N1529" s="79">
        <v>0.05</v>
      </c>
      <c r="O1529" s="36">
        <v>699</v>
      </c>
      <c r="P1529" s="36">
        <v>699</v>
      </c>
      <c r="Q1529" s="94">
        <v>419.4</v>
      </c>
      <c r="R1529" s="94">
        <v>419.4</v>
      </c>
      <c r="S1529" s="36">
        <v>2</v>
      </c>
    </row>
    <row r="1531" spans="1:19" x14ac:dyDescent="0.25">
      <c r="A1531" s="31" t="s">
        <v>10</v>
      </c>
      <c r="B1531" s="31">
        <v>10002043</v>
      </c>
      <c r="C1531" s="36" t="s">
        <v>40</v>
      </c>
      <c r="D1531" s="36" t="s">
        <v>41</v>
      </c>
      <c r="E1531" s="36" t="s">
        <v>962</v>
      </c>
      <c r="F1531" s="31" t="str">
        <f>E1531&amp;""</f>
        <v>MONSTER CAR</v>
      </c>
      <c r="G1531" s="36" t="s">
        <v>43</v>
      </c>
      <c r="H1531" s="31" t="s">
        <v>44</v>
      </c>
      <c r="I1531" s="36" t="str">
        <f>C1531&amp;"/"&amp;D1531&amp;"/"&amp;F1531&amp;"/"&amp;H1531</f>
        <v>MINIKIDZZ/TOYS/MONSTER CAR/NA</v>
      </c>
      <c r="J1531" s="36">
        <v>950300</v>
      </c>
      <c r="K1531" s="36" t="s">
        <v>45</v>
      </c>
      <c r="L1531" s="36" t="s">
        <v>95</v>
      </c>
      <c r="M1531" s="36" t="s">
        <v>47</v>
      </c>
      <c r="N1531" s="79">
        <v>0.12</v>
      </c>
      <c r="O1531" s="36">
        <v>999</v>
      </c>
      <c r="P1531" s="36">
        <v>999</v>
      </c>
      <c r="Q1531" s="94">
        <v>499.5</v>
      </c>
      <c r="R1531" s="94">
        <v>499.5</v>
      </c>
      <c r="S1531" s="36">
        <v>3</v>
      </c>
    </row>
    <row r="1532" spans="1:19" x14ac:dyDescent="0.25">
      <c r="A1532" s="31" t="s">
        <v>95</v>
      </c>
      <c r="B1532" s="31">
        <v>10002044</v>
      </c>
      <c r="C1532" s="36" t="s">
        <v>40</v>
      </c>
      <c r="D1532" s="36" t="s">
        <v>41</v>
      </c>
      <c r="E1532" s="36" t="s">
        <v>963</v>
      </c>
      <c r="F1532" s="31" t="str">
        <f>E1532&amp;""</f>
        <v>MONSTER CAR BIG</v>
      </c>
      <c r="G1532" s="36" t="s">
        <v>43</v>
      </c>
      <c r="H1532" s="31" t="s">
        <v>44</v>
      </c>
      <c r="I1532" s="36" t="str">
        <f>C1532&amp;"/"&amp;D1532&amp;"/"&amp;F1532&amp;"/"&amp;H1532</f>
        <v>MINIKIDZZ/TOYS/MONSTER CAR BIG/NA</v>
      </c>
      <c r="J1532" s="36">
        <v>950300</v>
      </c>
      <c r="K1532" s="36" t="s">
        <v>45</v>
      </c>
      <c r="L1532" s="36" t="s">
        <v>95</v>
      </c>
      <c r="M1532" s="36" t="s">
        <v>47</v>
      </c>
      <c r="N1532" s="79">
        <v>0.12</v>
      </c>
      <c r="O1532" s="36">
        <v>1499</v>
      </c>
      <c r="P1532" s="36">
        <v>1499</v>
      </c>
      <c r="Q1532" s="94">
        <v>749.5</v>
      </c>
      <c r="R1532" s="94">
        <v>749.5</v>
      </c>
      <c r="S1532" s="36">
        <v>2</v>
      </c>
    </row>
    <row r="1533" spans="1:19" x14ac:dyDescent="0.25">
      <c r="A1533" s="31"/>
      <c r="B1533" s="31">
        <v>10002045</v>
      </c>
      <c r="C1533" s="36" t="s">
        <v>40</v>
      </c>
      <c r="D1533" s="36" t="s">
        <v>41</v>
      </c>
      <c r="E1533" s="36" t="s">
        <v>763</v>
      </c>
      <c r="F1533" s="31" t="str">
        <f t="shared" ref="F1533:F1589" si="78">C1533&amp;"/"&amp;E1533&amp;""</f>
        <v>MINIKIDZZ/MIKE</v>
      </c>
      <c r="G1533" s="36" t="s">
        <v>43</v>
      </c>
      <c r="H1533" s="31" t="s">
        <v>44</v>
      </c>
      <c r="I1533" s="36" t="str">
        <f>C1533&amp;"/"&amp;D1533&amp;"/"&amp;F1533&amp;"/"&amp;H1533</f>
        <v>MINIKIDZZ/TOYS/MINIKIDZZ/MIKE/NA</v>
      </c>
      <c r="J1533" s="36">
        <v>950300</v>
      </c>
      <c r="K1533" s="36" t="s">
        <v>45</v>
      </c>
      <c r="L1533" s="36" t="s">
        <v>95</v>
      </c>
      <c r="M1533" s="36" t="s">
        <v>47</v>
      </c>
      <c r="N1533" s="79">
        <v>0.12</v>
      </c>
      <c r="O1533" s="36">
        <v>1199</v>
      </c>
      <c r="P1533" s="36">
        <v>1199</v>
      </c>
      <c r="Q1533" s="94">
        <v>599.5</v>
      </c>
      <c r="R1533" s="94">
        <v>599.5</v>
      </c>
      <c r="S1533" s="36">
        <v>3</v>
      </c>
    </row>
    <row r="1534" spans="1:19" x14ac:dyDescent="0.25">
      <c r="A1534" s="31" t="s">
        <v>257</v>
      </c>
      <c r="B1534" s="31">
        <v>10002046</v>
      </c>
      <c r="C1534" s="36" t="s">
        <v>40</v>
      </c>
      <c r="D1534" s="36" t="s">
        <v>41</v>
      </c>
      <c r="E1534" s="36" t="s">
        <v>964</v>
      </c>
      <c r="F1534" s="31" t="str">
        <f>E1534&amp;""</f>
        <v xml:space="preserve"> HALICOPTER</v>
      </c>
      <c r="G1534" s="36" t="s">
        <v>43</v>
      </c>
      <c r="H1534" s="31" t="s">
        <v>44</v>
      </c>
      <c r="I1534" s="36" t="str">
        <f>C1534&amp;"/"&amp;D1534&amp;"/"&amp;F1534&amp;"/"&amp;H1534</f>
        <v>MINIKIDZZ/TOYS/ HALICOPTER/NA</v>
      </c>
      <c r="J1534" s="36">
        <v>950300</v>
      </c>
      <c r="K1534" s="36" t="s">
        <v>45</v>
      </c>
      <c r="L1534" s="36" t="s">
        <v>95</v>
      </c>
      <c r="M1534" s="36" t="s">
        <v>47</v>
      </c>
      <c r="N1534" s="79">
        <v>0.12</v>
      </c>
      <c r="O1534" s="36">
        <v>499</v>
      </c>
      <c r="P1534" s="36">
        <v>499</v>
      </c>
      <c r="Q1534" s="94">
        <v>249.5</v>
      </c>
      <c r="R1534" s="94">
        <v>249.5</v>
      </c>
      <c r="S1534" s="36">
        <v>2</v>
      </c>
    </row>
    <row r="1535" spans="1:19" x14ac:dyDescent="0.25">
      <c r="A1535" s="31" t="s">
        <v>976</v>
      </c>
      <c r="B1535" s="31">
        <v>10002047</v>
      </c>
      <c r="C1535" s="36" t="s">
        <v>40</v>
      </c>
      <c r="D1535" s="36" t="s">
        <v>41</v>
      </c>
      <c r="E1535" s="36" t="s">
        <v>912</v>
      </c>
      <c r="F1535" s="31" t="str">
        <f>E1535&amp;""</f>
        <v>CLIMBING CAR</v>
      </c>
      <c r="G1535" s="36" t="s">
        <v>43</v>
      </c>
      <c r="H1535" s="31" t="s">
        <v>44</v>
      </c>
      <c r="I1535" s="36" t="str">
        <f>C1535&amp;"/"&amp;D1535&amp;"/"&amp;F1535&amp;"/"&amp;H1535</f>
        <v>MINIKIDZZ/TOYS/CLIMBING CAR/NA</v>
      </c>
      <c r="J1535" s="36">
        <v>950300</v>
      </c>
      <c r="K1535" s="36" t="s">
        <v>45</v>
      </c>
      <c r="L1535" s="36" t="s">
        <v>95</v>
      </c>
      <c r="M1535" s="36" t="s">
        <v>47</v>
      </c>
      <c r="N1535" s="79">
        <v>0.12</v>
      </c>
      <c r="O1535" s="36">
        <v>899</v>
      </c>
      <c r="P1535" s="36">
        <v>899</v>
      </c>
      <c r="Q1535" s="94">
        <v>449.5</v>
      </c>
      <c r="R1535" s="94">
        <v>449.5</v>
      </c>
      <c r="S1535" s="36">
        <v>2</v>
      </c>
    </row>
    <row r="1536" spans="1:19" x14ac:dyDescent="0.25">
      <c r="A1536" s="31"/>
      <c r="B1536" s="31">
        <v>10002048</v>
      </c>
      <c r="C1536" s="36" t="s">
        <v>40</v>
      </c>
      <c r="D1536" s="36" t="s">
        <v>41</v>
      </c>
      <c r="E1536" s="36" t="s">
        <v>913</v>
      </c>
      <c r="F1536" s="31" t="str">
        <f>E1536&amp;""</f>
        <v>CAP AMERICA</v>
      </c>
      <c r="G1536" s="36" t="s">
        <v>43</v>
      </c>
      <c r="H1536" s="31" t="s">
        <v>44</v>
      </c>
      <c r="I1536" s="36" t="str">
        <f>C1536&amp;"/"&amp;D1536&amp;"/"&amp;F1536&amp;"/"&amp;H1536</f>
        <v>MINIKIDZZ/TOYS/CAP AMERICA/NA</v>
      </c>
      <c r="J1536" s="36">
        <v>950300</v>
      </c>
      <c r="K1536" s="36" t="s">
        <v>45</v>
      </c>
      <c r="L1536" s="36" t="s">
        <v>95</v>
      </c>
      <c r="M1536" s="36" t="s">
        <v>47</v>
      </c>
      <c r="N1536" s="79">
        <v>0.12</v>
      </c>
      <c r="O1536" s="36">
        <v>799</v>
      </c>
      <c r="P1536" s="36">
        <v>799</v>
      </c>
      <c r="Q1536" s="94">
        <v>399.5</v>
      </c>
      <c r="R1536" s="94">
        <v>399.5</v>
      </c>
      <c r="S1536" s="36">
        <v>1</v>
      </c>
    </row>
    <row r="1537" spans="1:19" x14ac:dyDescent="0.25">
      <c r="A1537" s="31" t="s">
        <v>977</v>
      </c>
      <c r="B1537" s="31">
        <v>10002049</v>
      </c>
      <c r="C1537" s="36" t="s">
        <v>40</v>
      </c>
      <c r="D1537" s="36" t="s">
        <v>41</v>
      </c>
      <c r="E1537" s="36" t="s">
        <v>914</v>
      </c>
      <c r="F1537" s="31" t="str">
        <f t="shared" si="78"/>
        <v>MINIKIDZZ/AK 47</v>
      </c>
      <c r="G1537" s="36" t="s">
        <v>43</v>
      </c>
      <c r="H1537" s="31" t="s">
        <v>44</v>
      </c>
      <c r="I1537" s="36" t="str">
        <f>C1537&amp;"/"&amp;D1537&amp;"/"&amp;F1537&amp;"/"&amp;H1537</f>
        <v>MINIKIDZZ/TOYS/MINIKIDZZ/AK 47/NA</v>
      </c>
      <c r="J1537" s="36">
        <v>950300</v>
      </c>
      <c r="K1537" s="36" t="s">
        <v>45</v>
      </c>
      <c r="L1537" s="36" t="s">
        <v>95</v>
      </c>
      <c r="M1537" s="36" t="s">
        <v>47</v>
      </c>
      <c r="N1537" s="79">
        <v>0.12</v>
      </c>
      <c r="O1537" s="36">
        <v>999</v>
      </c>
      <c r="P1537" s="36">
        <v>999</v>
      </c>
      <c r="Q1537" s="94">
        <v>499.5</v>
      </c>
      <c r="R1537" s="94">
        <v>499.5</v>
      </c>
      <c r="S1537" s="36">
        <v>1</v>
      </c>
    </row>
    <row r="1538" spans="1:19" x14ac:dyDescent="0.25">
      <c r="A1538" s="31"/>
      <c r="B1538" s="31">
        <v>10002050</v>
      </c>
      <c r="C1538" s="36" t="s">
        <v>40</v>
      </c>
      <c r="D1538" s="36" t="s">
        <v>41</v>
      </c>
      <c r="E1538" s="36" t="s">
        <v>965</v>
      </c>
      <c r="F1538" s="31" t="str">
        <f>E1538&amp;""</f>
        <v xml:space="preserve"> CAR REMOTE</v>
      </c>
      <c r="G1538" s="36" t="s">
        <v>43</v>
      </c>
      <c r="H1538" s="31" t="s">
        <v>44</v>
      </c>
      <c r="I1538" s="36" t="str">
        <f>C1538&amp;"/"&amp;D1538&amp;"/"&amp;F1538&amp;"/"&amp;H1538</f>
        <v>MINIKIDZZ/TOYS/ CAR REMOTE/NA</v>
      </c>
      <c r="J1538" s="36">
        <v>950300</v>
      </c>
      <c r="K1538" s="36" t="s">
        <v>45</v>
      </c>
      <c r="L1538" s="36" t="s">
        <v>95</v>
      </c>
      <c r="M1538" s="36" t="s">
        <v>47</v>
      </c>
      <c r="N1538" s="79">
        <v>0.12</v>
      </c>
      <c r="O1538" s="36">
        <v>999</v>
      </c>
      <c r="P1538" s="36">
        <v>999</v>
      </c>
      <c r="Q1538" s="94">
        <v>499.5</v>
      </c>
      <c r="R1538" s="94">
        <v>499.5</v>
      </c>
      <c r="S1538" s="36">
        <v>2</v>
      </c>
    </row>
    <row r="1539" spans="1:19" x14ac:dyDescent="0.25">
      <c r="A1539" s="31" t="s">
        <v>259</v>
      </c>
      <c r="B1539" s="31">
        <v>10002051</v>
      </c>
      <c r="C1539" s="36" t="s">
        <v>40</v>
      </c>
      <c r="D1539" s="36" t="s">
        <v>41</v>
      </c>
      <c r="E1539" s="36" t="s">
        <v>138</v>
      </c>
      <c r="F1539" s="31" t="str">
        <f>E1539&amp;""</f>
        <v>TEETHER</v>
      </c>
      <c r="G1539" s="36" t="s">
        <v>43</v>
      </c>
      <c r="H1539" s="31" t="s">
        <v>44</v>
      </c>
      <c r="I1539" s="36" t="str">
        <f>C1539&amp;"/"&amp;D1539&amp;"/"&amp;F1539&amp;"/"&amp;H1539</f>
        <v>MINIKIDZZ/TOYS/TEETHER/NA</v>
      </c>
      <c r="J1539" s="36">
        <v>950300</v>
      </c>
      <c r="K1539" s="36" t="s">
        <v>45</v>
      </c>
      <c r="L1539" s="36" t="s">
        <v>95</v>
      </c>
      <c r="M1539" s="36" t="s">
        <v>47</v>
      </c>
      <c r="N1539" s="79">
        <v>0.12</v>
      </c>
      <c r="O1539" s="36">
        <v>199</v>
      </c>
      <c r="P1539" s="36">
        <v>199</v>
      </c>
      <c r="Q1539" s="94">
        <v>99.5</v>
      </c>
      <c r="R1539" s="94">
        <v>99.5</v>
      </c>
      <c r="S1539" s="36">
        <v>18</v>
      </c>
    </row>
    <row r="1540" spans="1:19" x14ac:dyDescent="0.25">
      <c r="A1540" s="31"/>
      <c r="B1540" s="31">
        <v>10002052</v>
      </c>
      <c r="C1540" s="36" t="s">
        <v>40</v>
      </c>
      <c r="D1540" s="36" t="s">
        <v>41</v>
      </c>
      <c r="E1540" s="36" t="s">
        <v>915</v>
      </c>
      <c r="F1540" s="31" t="str">
        <f>E1540&amp;""</f>
        <v>POLICE CAR</v>
      </c>
      <c r="G1540" s="36" t="s">
        <v>43</v>
      </c>
      <c r="H1540" s="31" t="s">
        <v>44</v>
      </c>
      <c r="I1540" s="36" t="str">
        <f>C1540&amp;"/"&amp;D1540&amp;"/"&amp;F1540&amp;"/"&amp;H1540</f>
        <v>MINIKIDZZ/TOYS/POLICE CAR/NA</v>
      </c>
      <c r="J1540" s="36">
        <v>950300</v>
      </c>
      <c r="K1540" s="36" t="s">
        <v>45</v>
      </c>
      <c r="L1540" s="36" t="s">
        <v>95</v>
      </c>
      <c r="M1540" s="36" t="s">
        <v>47</v>
      </c>
      <c r="N1540" s="79">
        <v>0.12</v>
      </c>
      <c r="O1540" s="36">
        <v>449</v>
      </c>
      <c r="P1540" s="36">
        <v>449</v>
      </c>
      <c r="Q1540" s="94">
        <v>224.5</v>
      </c>
      <c r="R1540" s="94">
        <v>224.5</v>
      </c>
      <c r="S1540" s="36">
        <v>2</v>
      </c>
    </row>
    <row r="1541" spans="1:19" x14ac:dyDescent="0.25">
      <c r="A1541" s="31"/>
      <c r="B1541" s="31">
        <v>10002053</v>
      </c>
      <c r="C1541" s="36" t="s">
        <v>40</v>
      </c>
      <c r="D1541" s="36" t="s">
        <v>41</v>
      </c>
      <c r="E1541" s="36" t="s">
        <v>916</v>
      </c>
      <c r="F1541" s="31" t="str">
        <f t="shared" si="78"/>
        <v>MINIKIDZZ/DR OWL</v>
      </c>
      <c r="G1541" s="36" t="s">
        <v>43</v>
      </c>
      <c r="H1541" s="31" t="s">
        <v>44</v>
      </c>
      <c r="I1541" s="36" t="str">
        <f>C1541&amp;"/"&amp;D1541&amp;"/"&amp;F1541&amp;"/"&amp;H1541</f>
        <v>MINIKIDZZ/TOYS/MINIKIDZZ/DR OWL/NA</v>
      </c>
      <c r="J1541" s="36">
        <v>950300</v>
      </c>
      <c r="K1541" s="36" t="s">
        <v>45</v>
      </c>
      <c r="L1541" s="36" t="s">
        <v>95</v>
      </c>
      <c r="M1541" s="36" t="s">
        <v>47</v>
      </c>
      <c r="N1541" s="79">
        <v>0.12</v>
      </c>
      <c r="O1541" s="36">
        <v>660</v>
      </c>
      <c r="P1541" s="36">
        <v>660</v>
      </c>
      <c r="Q1541" s="94">
        <v>330</v>
      </c>
      <c r="R1541" s="94">
        <v>330</v>
      </c>
      <c r="S1541" s="36">
        <v>1</v>
      </c>
    </row>
    <row r="1542" spans="1:19" x14ac:dyDescent="0.25">
      <c r="A1542" s="31"/>
      <c r="B1542" s="31">
        <v>10002054</v>
      </c>
      <c r="C1542" s="36" t="s">
        <v>40</v>
      </c>
      <c r="D1542" s="36" t="s">
        <v>41</v>
      </c>
      <c r="E1542" s="36" t="s">
        <v>966</v>
      </c>
      <c r="F1542" s="31" t="str">
        <f>E1542&amp;""</f>
        <v>DR  &amp; BEAUTY SET</v>
      </c>
      <c r="G1542" s="36" t="s">
        <v>43</v>
      </c>
      <c r="H1542" s="31" t="s">
        <v>44</v>
      </c>
      <c r="I1542" s="36" t="str">
        <f>C1542&amp;"/"&amp;D1542&amp;"/"&amp;F1542&amp;"/"&amp;H1542</f>
        <v>MINIKIDZZ/TOYS/DR  &amp; BEAUTY SET/NA</v>
      </c>
      <c r="J1542" s="36">
        <v>950300</v>
      </c>
      <c r="K1542" s="36" t="s">
        <v>45</v>
      </c>
      <c r="L1542" s="36" t="s">
        <v>95</v>
      </c>
      <c r="M1542" s="36" t="s">
        <v>47</v>
      </c>
      <c r="N1542" s="79">
        <v>0.12</v>
      </c>
      <c r="O1542" s="36">
        <v>495</v>
      </c>
      <c r="P1542" s="36">
        <v>495</v>
      </c>
      <c r="Q1542" s="94">
        <v>247.5</v>
      </c>
      <c r="R1542" s="94">
        <v>247.5</v>
      </c>
      <c r="S1542" s="36">
        <v>2</v>
      </c>
    </row>
    <row r="1543" spans="1:19" x14ac:dyDescent="0.25">
      <c r="A1543" s="31"/>
      <c r="B1543" s="31">
        <v>10002055</v>
      </c>
      <c r="C1543" s="36" t="s">
        <v>40</v>
      </c>
      <c r="D1543" s="36" t="s">
        <v>41</v>
      </c>
      <c r="E1543" s="36" t="s">
        <v>917</v>
      </c>
      <c r="F1543" s="31" t="str">
        <f t="shared" ref="F1543:F1544" si="79">E1543&amp;""</f>
        <v>BEAUTY SET</v>
      </c>
      <c r="G1543" s="36" t="s">
        <v>43</v>
      </c>
      <c r="H1543" s="31" t="s">
        <v>44</v>
      </c>
      <c r="I1543" s="36" t="str">
        <f>C1543&amp;"/"&amp;D1543&amp;"/"&amp;F1543&amp;"/"&amp;H1543</f>
        <v>MINIKIDZZ/TOYS/BEAUTY SET/NA</v>
      </c>
      <c r="J1543" s="36">
        <v>950300</v>
      </c>
      <c r="K1543" s="36" t="s">
        <v>45</v>
      </c>
      <c r="L1543" s="36" t="s">
        <v>95</v>
      </c>
      <c r="M1543" s="36" t="s">
        <v>47</v>
      </c>
      <c r="N1543" s="79">
        <v>0.12</v>
      </c>
      <c r="O1543" s="36">
        <v>715</v>
      </c>
      <c r="P1543" s="36">
        <v>715</v>
      </c>
      <c r="Q1543" s="94">
        <v>357.5</v>
      </c>
      <c r="R1543" s="94">
        <v>357.5</v>
      </c>
      <c r="S1543" s="36">
        <v>1</v>
      </c>
    </row>
    <row r="1544" spans="1:19" x14ac:dyDescent="0.25">
      <c r="A1544" s="31"/>
      <c r="B1544" s="31">
        <v>10002056</v>
      </c>
      <c r="C1544" s="36" t="s">
        <v>40</v>
      </c>
      <c r="D1544" s="36" t="s">
        <v>41</v>
      </c>
      <c r="E1544" s="36" t="s">
        <v>918</v>
      </c>
      <c r="F1544" s="31" t="str">
        <f t="shared" si="79"/>
        <v>TOOL SET</v>
      </c>
      <c r="G1544" s="36" t="s">
        <v>43</v>
      </c>
      <c r="H1544" s="31" t="s">
        <v>44</v>
      </c>
      <c r="I1544" s="36" t="str">
        <f>C1544&amp;"/"&amp;D1544&amp;"/"&amp;F1544&amp;"/"&amp;H1544</f>
        <v>MINIKIDZZ/TOYS/TOOL SET/NA</v>
      </c>
      <c r="J1544" s="36">
        <v>950300</v>
      </c>
      <c r="K1544" s="36" t="s">
        <v>45</v>
      </c>
      <c r="L1544" s="36" t="s">
        <v>95</v>
      </c>
      <c r="M1544" s="36" t="s">
        <v>47</v>
      </c>
      <c r="N1544" s="79">
        <v>0.12</v>
      </c>
      <c r="O1544" s="36">
        <v>495</v>
      </c>
      <c r="P1544" s="36">
        <v>495</v>
      </c>
      <c r="Q1544" s="94">
        <v>247.5</v>
      </c>
      <c r="R1544" s="94">
        <v>247.5</v>
      </c>
      <c r="S1544" s="36">
        <v>1</v>
      </c>
    </row>
    <row r="1545" spans="1:19" x14ac:dyDescent="0.25">
      <c r="A1545" s="31"/>
      <c r="B1545" s="31">
        <v>10002057</v>
      </c>
      <c r="C1545" s="36" t="s">
        <v>40</v>
      </c>
      <c r="D1545" s="36" t="s">
        <v>41</v>
      </c>
      <c r="E1545" s="36" t="s">
        <v>919</v>
      </c>
      <c r="F1545" s="31" t="str">
        <f t="shared" si="78"/>
        <v>MINIKIDZZ/DR SET</v>
      </c>
      <c r="G1545" s="36" t="s">
        <v>43</v>
      </c>
      <c r="H1545" s="31" t="s">
        <v>44</v>
      </c>
      <c r="I1545" s="36" t="str">
        <f>C1545&amp;"/"&amp;D1545&amp;"/"&amp;F1545&amp;"/"&amp;H1545</f>
        <v>MINIKIDZZ/TOYS/MINIKIDZZ/DR SET/NA</v>
      </c>
      <c r="J1545" s="36">
        <v>950300</v>
      </c>
      <c r="K1545" s="36" t="s">
        <v>45</v>
      </c>
      <c r="L1545" s="36" t="s">
        <v>95</v>
      </c>
      <c r="M1545" s="36" t="s">
        <v>47</v>
      </c>
      <c r="N1545" s="79">
        <v>0.12</v>
      </c>
      <c r="O1545" s="36">
        <v>799</v>
      </c>
      <c r="P1545" s="36">
        <v>799</v>
      </c>
      <c r="Q1545" s="94">
        <v>399.5</v>
      </c>
      <c r="R1545" s="94">
        <v>399.5</v>
      </c>
      <c r="S1545" s="36">
        <v>1</v>
      </c>
    </row>
    <row r="1546" spans="1:19" x14ac:dyDescent="0.25">
      <c r="A1546" s="31"/>
      <c r="B1546" s="31">
        <v>10002058</v>
      </c>
      <c r="C1546" s="36" t="s">
        <v>40</v>
      </c>
      <c r="D1546" s="36" t="s">
        <v>41</v>
      </c>
      <c r="E1546" s="36" t="s">
        <v>189</v>
      </c>
      <c r="F1546" s="31" t="str">
        <f>E1546&amp;""</f>
        <v>DOCTOR SET</v>
      </c>
      <c r="G1546" s="36" t="s">
        <v>43</v>
      </c>
      <c r="H1546" s="31" t="s">
        <v>44</v>
      </c>
      <c r="I1546" s="36" t="str">
        <f>C1546&amp;"/"&amp;D1546&amp;"/"&amp;F1546&amp;"/"&amp;H1546</f>
        <v>MINIKIDZZ/TOYS/DOCTOR SET/NA</v>
      </c>
      <c r="J1546" s="36">
        <v>950300</v>
      </c>
      <c r="K1546" s="36" t="s">
        <v>45</v>
      </c>
      <c r="L1546" s="36" t="s">
        <v>95</v>
      </c>
      <c r="M1546" s="36" t="s">
        <v>47</v>
      </c>
      <c r="N1546" s="79">
        <v>0.12</v>
      </c>
      <c r="O1546" s="36">
        <v>860</v>
      </c>
      <c r="P1546" s="36">
        <v>860</v>
      </c>
      <c r="Q1546" s="94">
        <v>430</v>
      </c>
      <c r="R1546" s="94">
        <v>430</v>
      </c>
      <c r="S1546" s="36">
        <v>3</v>
      </c>
    </row>
    <row r="1547" spans="1:19" x14ac:dyDescent="0.25">
      <c r="A1547" s="31"/>
      <c r="B1547" s="31">
        <v>10002059</v>
      </c>
      <c r="C1547" s="36" t="s">
        <v>40</v>
      </c>
      <c r="D1547" s="36" t="s">
        <v>41</v>
      </c>
      <c r="E1547" s="36" t="s">
        <v>920</v>
      </c>
      <c r="F1547" s="31" t="str">
        <f t="shared" si="78"/>
        <v>MINIKIDZZ/BUBBLE</v>
      </c>
      <c r="G1547" s="36" t="s">
        <v>43</v>
      </c>
      <c r="H1547" s="31" t="s">
        <v>44</v>
      </c>
      <c r="I1547" s="36" t="str">
        <f>C1547&amp;"/"&amp;D1547&amp;"/"&amp;F1547&amp;"/"&amp;H1547</f>
        <v>MINIKIDZZ/TOYS/MINIKIDZZ/BUBBLE/NA</v>
      </c>
      <c r="J1547" s="36">
        <v>950300</v>
      </c>
      <c r="K1547" s="36" t="s">
        <v>45</v>
      </c>
      <c r="L1547" s="36" t="s">
        <v>95</v>
      </c>
      <c r="M1547" s="36" t="s">
        <v>47</v>
      </c>
      <c r="N1547" s="79">
        <v>0.12</v>
      </c>
      <c r="O1547" s="36">
        <v>49</v>
      </c>
      <c r="P1547" s="36">
        <v>49</v>
      </c>
      <c r="Q1547" s="94">
        <v>24.5</v>
      </c>
      <c r="R1547" s="94">
        <v>24.5</v>
      </c>
      <c r="S1547" s="36">
        <v>1</v>
      </c>
    </row>
    <row r="1548" spans="1:19" x14ac:dyDescent="0.25">
      <c r="A1548" s="31"/>
      <c r="B1548" s="31">
        <v>10002060</v>
      </c>
      <c r="C1548" s="36" t="s">
        <v>40</v>
      </c>
      <c r="D1548" s="36" t="s">
        <v>41</v>
      </c>
      <c r="E1548" s="36" t="s">
        <v>921</v>
      </c>
      <c r="F1548" s="31" t="str">
        <f t="shared" ref="F1548:F1573" si="80">E1548&amp;""</f>
        <v>BUUBLE 2</v>
      </c>
      <c r="G1548" s="36" t="s">
        <v>43</v>
      </c>
      <c r="H1548" s="31" t="s">
        <v>44</v>
      </c>
      <c r="I1548" s="36" t="str">
        <f>C1548&amp;"/"&amp;D1548&amp;"/"&amp;F1548&amp;"/"&amp;H1548</f>
        <v>MINIKIDZZ/TOYS/BUUBLE 2/NA</v>
      </c>
      <c r="J1548" s="36">
        <v>950300</v>
      </c>
      <c r="K1548" s="36" t="s">
        <v>45</v>
      </c>
      <c r="L1548" s="36" t="s">
        <v>95</v>
      </c>
      <c r="M1548" s="36" t="s">
        <v>47</v>
      </c>
      <c r="N1548" s="79">
        <v>0.12</v>
      </c>
      <c r="O1548" s="36">
        <v>59</v>
      </c>
      <c r="P1548" s="36">
        <v>59</v>
      </c>
      <c r="Q1548" s="94">
        <v>29.5</v>
      </c>
      <c r="R1548" s="94">
        <v>29.5</v>
      </c>
      <c r="S1548" s="36">
        <v>1</v>
      </c>
    </row>
    <row r="1549" spans="1:19" x14ac:dyDescent="0.25">
      <c r="A1549" s="31"/>
      <c r="B1549" s="31">
        <v>10002061</v>
      </c>
      <c r="C1549" s="36" t="s">
        <v>40</v>
      </c>
      <c r="D1549" s="36" t="s">
        <v>41</v>
      </c>
      <c r="E1549" s="36" t="s">
        <v>967</v>
      </c>
      <c r="F1549" s="31" t="str">
        <f t="shared" si="80"/>
        <v>MODEL  CAR</v>
      </c>
      <c r="G1549" s="36" t="s">
        <v>43</v>
      </c>
      <c r="H1549" s="31" t="s">
        <v>44</v>
      </c>
      <c r="I1549" s="36" t="str">
        <f>C1549&amp;"/"&amp;D1549&amp;"/"&amp;F1549&amp;"/"&amp;H1549</f>
        <v>MINIKIDZZ/TOYS/MODEL  CAR/NA</v>
      </c>
      <c r="J1549" s="36">
        <v>950300</v>
      </c>
      <c r="K1549" s="36" t="s">
        <v>45</v>
      </c>
      <c r="L1549" s="36" t="s">
        <v>95</v>
      </c>
      <c r="M1549" s="36" t="s">
        <v>47</v>
      </c>
      <c r="N1549" s="79">
        <v>0.12</v>
      </c>
      <c r="O1549" s="36">
        <v>1499</v>
      </c>
      <c r="P1549" s="36">
        <v>1499</v>
      </c>
      <c r="Q1549" s="94">
        <v>749.5</v>
      </c>
      <c r="R1549" s="94">
        <v>749.5</v>
      </c>
      <c r="S1549" s="36">
        <v>2</v>
      </c>
    </row>
    <row r="1550" spans="1:19" x14ac:dyDescent="0.25">
      <c r="A1550" s="31"/>
      <c r="B1550" s="31">
        <v>10002062</v>
      </c>
      <c r="C1550" s="36" t="s">
        <v>40</v>
      </c>
      <c r="D1550" s="36" t="s">
        <v>41</v>
      </c>
      <c r="E1550" s="36" t="s">
        <v>922</v>
      </c>
      <c r="F1550" s="31" t="str">
        <f t="shared" si="80"/>
        <v>CONCEPT RACING</v>
      </c>
      <c r="G1550" s="36" t="s">
        <v>43</v>
      </c>
      <c r="H1550" s="31" t="s">
        <v>44</v>
      </c>
      <c r="I1550" s="36" t="str">
        <f>C1550&amp;"/"&amp;D1550&amp;"/"&amp;F1550&amp;"/"&amp;H1550</f>
        <v>MINIKIDZZ/TOYS/CONCEPT RACING/NA</v>
      </c>
      <c r="J1550" s="36">
        <v>950300</v>
      </c>
      <c r="K1550" s="36" t="s">
        <v>45</v>
      </c>
      <c r="L1550" s="36" t="s">
        <v>95</v>
      </c>
      <c r="M1550" s="36" t="s">
        <v>47</v>
      </c>
      <c r="N1550" s="79">
        <v>0.12</v>
      </c>
      <c r="O1550" s="36">
        <v>899</v>
      </c>
      <c r="P1550" s="36">
        <v>899</v>
      </c>
      <c r="Q1550" s="94">
        <v>449.5</v>
      </c>
      <c r="R1550" s="94">
        <v>449.5</v>
      </c>
      <c r="S1550" s="36">
        <v>2</v>
      </c>
    </row>
    <row r="1551" spans="1:19" x14ac:dyDescent="0.25">
      <c r="A1551" s="31"/>
      <c r="B1551" s="31">
        <v>10002063</v>
      </c>
      <c r="C1551" s="36" t="s">
        <v>40</v>
      </c>
      <c r="D1551" s="36" t="s">
        <v>41</v>
      </c>
      <c r="E1551" s="36" t="s">
        <v>923</v>
      </c>
      <c r="F1551" s="31" t="str">
        <f t="shared" si="80"/>
        <v>PROJECTOR</v>
      </c>
      <c r="G1551" s="36" t="s">
        <v>43</v>
      </c>
      <c r="H1551" s="31" t="s">
        <v>44</v>
      </c>
      <c r="I1551" s="36" t="str">
        <f>C1551&amp;"/"&amp;D1551&amp;"/"&amp;F1551&amp;"/"&amp;H1551</f>
        <v>MINIKIDZZ/TOYS/PROJECTOR/NA</v>
      </c>
      <c r="J1551" s="36">
        <v>950300</v>
      </c>
      <c r="K1551" s="36" t="s">
        <v>45</v>
      </c>
      <c r="L1551" s="36" t="s">
        <v>95</v>
      </c>
      <c r="M1551" s="36" t="s">
        <v>47</v>
      </c>
      <c r="N1551" s="79">
        <v>0.12</v>
      </c>
      <c r="O1551" s="36">
        <v>1199</v>
      </c>
      <c r="P1551" s="36">
        <v>1199</v>
      </c>
      <c r="Q1551" s="94">
        <v>599.5</v>
      </c>
      <c r="R1551" s="94">
        <v>599.5</v>
      </c>
      <c r="S1551" s="36">
        <v>2</v>
      </c>
    </row>
    <row r="1552" spans="1:19" x14ac:dyDescent="0.25">
      <c r="A1552" s="31"/>
      <c r="B1552" s="31">
        <v>10002064</v>
      </c>
      <c r="C1552" s="36" t="s">
        <v>40</v>
      </c>
      <c r="D1552" s="36" t="s">
        <v>41</v>
      </c>
      <c r="E1552" s="36" t="s">
        <v>924</v>
      </c>
      <c r="F1552" s="31" t="str">
        <f t="shared" si="80"/>
        <v>CUTE FISH</v>
      </c>
      <c r="G1552" s="36" t="s">
        <v>43</v>
      </c>
      <c r="H1552" s="31" t="s">
        <v>44</v>
      </c>
      <c r="I1552" s="36" t="str">
        <f>C1552&amp;"/"&amp;D1552&amp;"/"&amp;F1552&amp;"/"&amp;H1552</f>
        <v>MINIKIDZZ/TOYS/CUTE FISH/NA</v>
      </c>
      <c r="J1552" s="36">
        <v>950300</v>
      </c>
      <c r="K1552" s="36" t="s">
        <v>45</v>
      </c>
      <c r="L1552" s="36" t="s">
        <v>95</v>
      </c>
      <c r="M1552" s="36" t="s">
        <v>47</v>
      </c>
      <c r="N1552" s="79">
        <v>0.12</v>
      </c>
      <c r="O1552" s="36">
        <v>799</v>
      </c>
      <c r="P1552" s="36">
        <v>799</v>
      </c>
      <c r="Q1552" s="94">
        <v>399.5</v>
      </c>
      <c r="R1552" s="94">
        <v>399.5</v>
      </c>
      <c r="S1552" s="36">
        <v>1</v>
      </c>
    </row>
    <row r="1553" spans="1:19" x14ac:dyDescent="0.25">
      <c r="A1553" s="31"/>
      <c r="B1553" s="31">
        <v>10002065</v>
      </c>
      <c r="C1553" s="36" t="s">
        <v>40</v>
      </c>
      <c r="D1553" s="36" t="s">
        <v>41</v>
      </c>
      <c r="E1553" s="36" t="s">
        <v>925</v>
      </c>
      <c r="F1553" s="31" t="str">
        <f t="shared" si="80"/>
        <v>SEA HUNT CAR</v>
      </c>
      <c r="G1553" s="36" t="s">
        <v>43</v>
      </c>
      <c r="H1553" s="31" t="s">
        <v>44</v>
      </c>
      <c r="I1553" s="36" t="str">
        <f>C1553&amp;"/"&amp;D1553&amp;"/"&amp;F1553&amp;"/"&amp;H1553</f>
        <v>MINIKIDZZ/TOYS/SEA HUNT CAR/NA</v>
      </c>
      <c r="J1553" s="36">
        <v>950300</v>
      </c>
      <c r="K1553" s="36" t="s">
        <v>45</v>
      </c>
      <c r="L1553" s="36" t="s">
        <v>95</v>
      </c>
      <c r="M1553" s="36" t="s">
        <v>47</v>
      </c>
      <c r="N1553" s="79">
        <v>0.12</v>
      </c>
      <c r="O1553" s="36">
        <v>999</v>
      </c>
      <c r="P1553" s="36">
        <v>999</v>
      </c>
      <c r="Q1553" s="94">
        <v>499.5</v>
      </c>
      <c r="R1553" s="94">
        <v>499.5</v>
      </c>
      <c r="S1553" s="36">
        <v>2</v>
      </c>
    </row>
    <row r="1554" spans="1:19" x14ac:dyDescent="0.25">
      <c r="A1554" s="31"/>
      <c r="B1554" s="31">
        <v>10002066</v>
      </c>
      <c r="C1554" s="36" t="s">
        <v>40</v>
      </c>
      <c r="D1554" s="36" t="s">
        <v>41</v>
      </c>
      <c r="E1554" s="36" t="s">
        <v>639</v>
      </c>
      <c r="F1554" s="31" t="str">
        <f t="shared" si="80"/>
        <v>MONEY BANK</v>
      </c>
      <c r="G1554" s="36" t="s">
        <v>43</v>
      </c>
      <c r="H1554" s="31" t="s">
        <v>44</v>
      </c>
      <c r="I1554" s="36" t="str">
        <f>C1554&amp;"/"&amp;D1554&amp;"/"&amp;F1554&amp;"/"&amp;H1554</f>
        <v>MINIKIDZZ/TOYS/MONEY BANK/NA</v>
      </c>
      <c r="J1554" s="36">
        <v>950300</v>
      </c>
      <c r="K1554" s="36" t="s">
        <v>45</v>
      </c>
      <c r="L1554" s="36" t="s">
        <v>95</v>
      </c>
      <c r="M1554" s="36" t="s">
        <v>47</v>
      </c>
      <c r="N1554" s="79">
        <v>0.12</v>
      </c>
      <c r="O1554" s="36">
        <v>399</v>
      </c>
      <c r="P1554" s="36">
        <v>399</v>
      </c>
      <c r="Q1554" s="94">
        <v>199.5</v>
      </c>
      <c r="R1554" s="94">
        <v>199.5</v>
      </c>
      <c r="S1554" s="36">
        <v>1</v>
      </c>
    </row>
    <row r="1555" spans="1:19" x14ac:dyDescent="0.25">
      <c r="A1555" s="31"/>
      <c r="B1555" s="31">
        <v>10002067</v>
      </c>
      <c r="C1555" s="36" t="s">
        <v>40</v>
      </c>
      <c r="D1555" s="36" t="s">
        <v>41</v>
      </c>
      <c r="E1555" s="36" t="s">
        <v>926</v>
      </c>
      <c r="F1555" s="31" t="str">
        <f t="shared" si="80"/>
        <v>DRONE 2</v>
      </c>
      <c r="G1555" s="36" t="s">
        <v>43</v>
      </c>
      <c r="H1555" s="31" t="s">
        <v>44</v>
      </c>
      <c r="I1555" s="36" t="str">
        <f>C1555&amp;"/"&amp;D1555&amp;"/"&amp;F1555&amp;"/"&amp;H1555</f>
        <v>MINIKIDZZ/TOYS/DRONE 2/NA</v>
      </c>
      <c r="J1555" s="36">
        <v>950300</v>
      </c>
      <c r="K1555" s="36" t="s">
        <v>45</v>
      </c>
      <c r="L1555" s="36" t="s">
        <v>95</v>
      </c>
      <c r="M1555" s="36" t="s">
        <v>47</v>
      </c>
      <c r="N1555" s="79">
        <v>0.12</v>
      </c>
      <c r="O1555" s="36">
        <v>2599</v>
      </c>
      <c r="P1555" s="36">
        <v>2599</v>
      </c>
      <c r="Q1555" s="94">
        <v>1299.5</v>
      </c>
      <c r="R1555" s="94">
        <v>1299.5</v>
      </c>
      <c r="S1555" s="36">
        <v>1</v>
      </c>
    </row>
    <row r="1556" spans="1:19" x14ac:dyDescent="0.25">
      <c r="A1556" s="31"/>
      <c r="B1556" s="31">
        <v>10002068</v>
      </c>
      <c r="C1556" s="36" t="s">
        <v>40</v>
      </c>
      <c r="D1556" s="36" t="s">
        <v>41</v>
      </c>
      <c r="E1556" s="36" t="s">
        <v>927</v>
      </c>
      <c r="F1556" s="31" t="str">
        <f t="shared" si="80"/>
        <v>HELICOPTER 2</v>
      </c>
      <c r="G1556" s="36" t="s">
        <v>43</v>
      </c>
      <c r="H1556" s="31" t="s">
        <v>44</v>
      </c>
      <c r="I1556" s="36" t="str">
        <f>C1556&amp;"/"&amp;D1556&amp;"/"&amp;F1556&amp;"/"&amp;H1556</f>
        <v>MINIKIDZZ/TOYS/HELICOPTER 2/NA</v>
      </c>
      <c r="J1556" s="36">
        <v>950300</v>
      </c>
      <c r="K1556" s="36" t="s">
        <v>45</v>
      </c>
      <c r="L1556" s="36" t="s">
        <v>95</v>
      </c>
      <c r="M1556" s="36" t="s">
        <v>47</v>
      </c>
      <c r="N1556" s="79">
        <v>0.12</v>
      </c>
      <c r="O1556" s="36">
        <v>1499</v>
      </c>
      <c r="P1556" s="36">
        <v>1499</v>
      </c>
      <c r="Q1556" s="94">
        <v>749.5</v>
      </c>
      <c r="R1556" s="94">
        <v>749.5</v>
      </c>
      <c r="S1556" s="36">
        <v>1</v>
      </c>
    </row>
    <row r="1557" spans="1:19" x14ac:dyDescent="0.25">
      <c r="A1557" s="31"/>
      <c r="B1557" s="31">
        <v>10002069</v>
      </c>
      <c r="C1557" s="36" t="s">
        <v>40</v>
      </c>
      <c r="D1557" s="36" t="s">
        <v>41</v>
      </c>
      <c r="E1557" s="36" t="s">
        <v>928</v>
      </c>
      <c r="F1557" s="31" t="str">
        <f t="shared" si="80"/>
        <v>SPINNER</v>
      </c>
      <c r="G1557" s="36" t="s">
        <v>43</v>
      </c>
      <c r="H1557" s="31" t="s">
        <v>44</v>
      </c>
      <c r="I1557" s="36" t="str">
        <f>C1557&amp;"/"&amp;D1557&amp;"/"&amp;F1557&amp;"/"&amp;H1557</f>
        <v>MINIKIDZZ/TOYS/SPINNER/NA</v>
      </c>
      <c r="J1557" s="36">
        <v>950300</v>
      </c>
      <c r="K1557" s="36" t="s">
        <v>45</v>
      </c>
      <c r="L1557" s="36" t="s">
        <v>95</v>
      </c>
      <c r="M1557" s="36" t="s">
        <v>47</v>
      </c>
      <c r="N1557" s="79">
        <v>0.12</v>
      </c>
      <c r="O1557" s="36">
        <v>199</v>
      </c>
      <c r="P1557" s="36">
        <v>199</v>
      </c>
      <c r="Q1557" s="94">
        <v>99.5</v>
      </c>
      <c r="R1557" s="94">
        <v>99.5</v>
      </c>
      <c r="S1557" s="36">
        <v>12</v>
      </c>
    </row>
    <row r="1558" spans="1:19" x14ac:dyDescent="0.25">
      <c r="A1558" s="31"/>
      <c r="B1558" s="31">
        <v>10002070</v>
      </c>
      <c r="C1558" s="36" t="s">
        <v>40</v>
      </c>
      <c r="D1558" s="36" t="s">
        <v>41</v>
      </c>
      <c r="E1558" s="36" t="s">
        <v>968</v>
      </c>
      <c r="F1558" s="31" t="str">
        <f t="shared" si="80"/>
        <v>SPRAY  CAR</v>
      </c>
      <c r="G1558" s="36" t="s">
        <v>43</v>
      </c>
      <c r="H1558" s="31" t="s">
        <v>44</v>
      </c>
      <c r="I1558" s="36" t="str">
        <f>C1558&amp;"/"&amp;D1558&amp;"/"&amp;F1558&amp;"/"&amp;H1558</f>
        <v>MINIKIDZZ/TOYS/SPRAY  CAR/NA</v>
      </c>
      <c r="J1558" s="36">
        <v>950300</v>
      </c>
      <c r="K1558" s="36" t="s">
        <v>45</v>
      </c>
      <c r="L1558" s="36" t="s">
        <v>95</v>
      </c>
      <c r="M1558" s="36" t="s">
        <v>47</v>
      </c>
      <c r="N1558" s="79">
        <v>0.12</v>
      </c>
      <c r="O1558" s="36">
        <v>1599</v>
      </c>
      <c r="P1558" s="36">
        <v>1599</v>
      </c>
      <c r="Q1558" s="94">
        <v>799.5</v>
      </c>
      <c r="R1558" s="94">
        <v>799.5</v>
      </c>
      <c r="S1558" s="36">
        <v>1</v>
      </c>
    </row>
    <row r="1559" spans="1:19" x14ac:dyDescent="0.25">
      <c r="A1559" s="31"/>
      <c r="B1559" s="31">
        <v>10002071</v>
      </c>
      <c r="C1559" s="36" t="s">
        <v>40</v>
      </c>
      <c r="D1559" s="36" t="s">
        <v>41</v>
      </c>
      <c r="E1559" s="36" t="s">
        <v>121</v>
      </c>
      <c r="F1559" s="31" t="str">
        <f t="shared" si="80"/>
        <v>TOOTHBRUSH</v>
      </c>
      <c r="G1559" s="36" t="s">
        <v>43</v>
      </c>
      <c r="H1559" s="31" t="s">
        <v>44</v>
      </c>
      <c r="I1559" s="36" t="str">
        <f>C1559&amp;"/"&amp;D1559&amp;"/"&amp;F1559&amp;"/"&amp;H1559</f>
        <v>MINIKIDZZ/TOYS/TOOTHBRUSH/NA</v>
      </c>
      <c r="J1559" s="36">
        <v>950300</v>
      </c>
      <c r="K1559" s="36" t="s">
        <v>45</v>
      </c>
      <c r="L1559" s="36" t="s">
        <v>95</v>
      </c>
      <c r="M1559" s="36" t="s">
        <v>47</v>
      </c>
      <c r="N1559" s="79">
        <v>0.12</v>
      </c>
      <c r="O1559" s="36">
        <v>199</v>
      </c>
      <c r="P1559" s="36">
        <v>199</v>
      </c>
      <c r="Q1559" s="94">
        <v>99.5</v>
      </c>
      <c r="R1559" s="94">
        <v>99.5</v>
      </c>
      <c r="S1559" s="36">
        <v>8</v>
      </c>
    </row>
    <row r="1560" spans="1:19" x14ac:dyDescent="0.25">
      <c r="A1560" s="31"/>
      <c r="B1560" s="31">
        <v>10002072</v>
      </c>
      <c r="C1560" s="36" t="s">
        <v>40</v>
      </c>
      <c r="D1560" s="36" t="s">
        <v>41</v>
      </c>
      <c r="E1560" s="36" t="s">
        <v>929</v>
      </c>
      <c r="F1560" s="31" t="str">
        <f t="shared" si="80"/>
        <v>CAR SPEAKER</v>
      </c>
      <c r="G1560" s="36" t="s">
        <v>43</v>
      </c>
      <c r="H1560" s="31" t="s">
        <v>44</v>
      </c>
      <c r="I1560" s="36" t="str">
        <f>C1560&amp;"/"&amp;D1560&amp;"/"&amp;F1560&amp;"/"&amp;H1560</f>
        <v>MINIKIDZZ/TOYS/CAR SPEAKER/NA</v>
      </c>
      <c r="J1560" s="36">
        <v>950300</v>
      </c>
      <c r="K1560" s="36" t="s">
        <v>45</v>
      </c>
      <c r="L1560" s="36" t="s">
        <v>95</v>
      </c>
      <c r="M1560" s="36" t="s">
        <v>47</v>
      </c>
      <c r="N1560" s="79">
        <v>0.12</v>
      </c>
      <c r="O1560" s="36">
        <v>1699</v>
      </c>
      <c r="P1560" s="36">
        <v>1699</v>
      </c>
      <c r="Q1560" s="94">
        <v>849.5</v>
      </c>
      <c r="R1560" s="94">
        <v>849.5</v>
      </c>
      <c r="S1560" s="36">
        <v>1</v>
      </c>
    </row>
    <row r="1561" spans="1:19" x14ac:dyDescent="0.25">
      <c r="A1561" s="31"/>
      <c r="B1561" s="31">
        <v>10002073</v>
      </c>
      <c r="C1561" s="36" t="s">
        <v>40</v>
      </c>
      <c r="D1561" s="36" t="s">
        <v>41</v>
      </c>
      <c r="E1561" s="36" t="s">
        <v>930</v>
      </c>
      <c r="F1561" s="31" t="str">
        <f t="shared" si="80"/>
        <v>DOLL SET</v>
      </c>
      <c r="G1561" s="36" t="s">
        <v>43</v>
      </c>
      <c r="H1561" s="31" t="s">
        <v>44</v>
      </c>
      <c r="I1561" s="36" t="str">
        <f>C1561&amp;"/"&amp;D1561&amp;"/"&amp;F1561&amp;"/"&amp;H1561</f>
        <v>MINIKIDZZ/TOYS/DOLL SET/NA</v>
      </c>
      <c r="J1561" s="36">
        <v>950300</v>
      </c>
      <c r="K1561" s="36" t="s">
        <v>45</v>
      </c>
      <c r="L1561" s="36" t="s">
        <v>95</v>
      </c>
      <c r="M1561" s="36" t="s">
        <v>47</v>
      </c>
      <c r="N1561" s="79">
        <v>0.12</v>
      </c>
      <c r="O1561" s="36">
        <v>499</v>
      </c>
      <c r="P1561" s="36">
        <v>499</v>
      </c>
      <c r="Q1561" s="94">
        <v>249.5</v>
      </c>
      <c r="R1561" s="94">
        <v>249.5</v>
      </c>
      <c r="S1561" s="36">
        <v>5</v>
      </c>
    </row>
    <row r="1562" spans="1:19" x14ac:dyDescent="0.25">
      <c r="A1562" s="31"/>
      <c r="B1562" s="31">
        <v>10002074</v>
      </c>
      <c r="C1562" s="36" t="s">
        <v>40</v>
      </c>
      <c r="D1562" s="36" t="s">
        <v>41</v>
      </c>
      <c r="E1562" s="36" t="s">
        <v>930</v>
      </c>
      <c r="F1562" s="31" t="str">
        <f t="shared" si="80"/>
        <v>DOLL SET</v>
      </c>
      <c r="G1562" s="36" t="s">
        <v>43</v>
      </c>
      <c r="H1562" s="31" t="s">
        <v>44</v>
      </c>
      <c r="I1562" s="36" t="str">
        <f>C1562&amp;"/"&amp;D1562&amp;"/"&amp;F1562&amp;"/"&amp;H1562</f>
        <v>MINIKIDZZ/TOYS/DOLL SET/NA</v>
      </c>
      <c r="J1562" s="36">
        <v>950300</v>
      </c>
      <c r="K1562" s="36" t="s">
        <v>45</v>
      </c>
      <c r="L1562" s="36" t="s">
        <v>95</v>
      </c>
      <c r="M1562" s="36" t="s">
        <v>47</v>
      </c>
      <c r="N1562" s="79">
        <v>0.12</v>
      </c>
      <c r="O1562" s="36">
        <v>230</v>
      </c>
      <c r="P1562" s="36">
        <v>230</v>
      </c>
      <c r="Q1562" s="94">
        <v>115</v>
      </c>
      <c r="R1562" s="94">
        <v>115</v>
      </c>
      <c r="S1562" s="36">
        <v>1</v>
      </c>
    </row>
    <row r="1563" spans="1:19" x14ac:dyDescent="0.25">
      <c r="A1563" s="31"/>
      <c r="B1563" s="31">
        <v>10002075</v>
      </c>
      <c r="C1563" s="36" t="s">
        <v>40</v>
      </c>
      <c r="D1563" s="36" t="s">
        <v>41</v>
      </c>
      <c r="E1563" s="36" t="s">
        <v>930</v>
      </c>
      <c r="F1563" s="31" t="str">
        <f t="shared" si="80"/>
        <v>DOLL SET</v>
      </c>
      <c r="G1563" s="36" t="s">
        <v>43</v>
      </c>
      <c r="H1563" s="31" t="s">
        <v>44</v>
      </c>
      <c r="I1563" s="36" t="str">
        <f>C1563&amp;"/"&amp;D1563&amp;"/"&amp;F1563&amp;"/"&amp;H1563</f>
        <v>MINIKIDZZ/TOYS/DOLL SET/NA</v>
      </c>
      <c r="J1563" s="36">
        <v>950300</v>
      </c>
      <c r="K1563" s="36" t="s">
        <v>45</v>
      </c>
      <c r="L1563" s="36" t="s">
        <v>95</v>
      </c>
      <c r="M1563" s="36" t="s">
        <v>47</v>
      </c>
      <c r="N1563" s="79">
        <v>0.12</v>
      </c>
      <c r="O1563" s="36">
        <v>599</v>
      </c>
      <c r="P1563" s="36">
        <v>599</v>
      </c>
      <c r="Q1563" s="94">
        <v>299.5</v>
      </c>
      <c r="R1563" s="94">
        <v>299.5</v>
      </c>
      <c r="S1563" s="36">
        <v>1</v>
      </c>
    </row>
    <row r="1564" spans="1:19" x14ac:dyDescent="0.25">
      <c r="A1564" s="31"/>
      <c r="B1564" s="31">
        <v>10002076</v>
      </c>
      <c r="C1564" s="36" t="s">
        <v>40</v>
      </c>
      <c r="D1564" s="36" t="s">
        <v>41</v>
      </c>
      <c r="E1564" s="36" t="s">
        <v>930</v>
      </c>
      <c r="F1564" s="31" t="str">
        <f t="shared" si="80"/>
        <v>DOLL SET</v>
      </c>
      <c r="G1564" s="36" t="s">
        <v>43</v>
      </c>
      <c r="H1564" s="31" t="s">
        <v>44</v>
      </c>
      <c r="I1564" s="36" t="str">
        <f>C1564&amp;"/"&amp;D1564&amp;"/"&amp;F1564&amp;"/"&amp;H1564</f>
        <v>MINIKIDZZ/TOYS/DOLL SET/NA</v>
      </c>
      <c r="J1564" s="36">
        <v>950300</v>
      </c>
      <c r="K1564" s="36" t="s">
        <v>45</v>
      </c>
      <c r="L1564" s="36" t="s">
        <v>95</v>
      </c>
      <c r="M1564" s="36" t="s">
        <v>47</v>
      </c>
      <c r="N1564" s="79">
        <v>0.12</v>
      </c>
      <c r="O1564" s="36">
        <v>290</v>
      </c>
      <c r="P1564" s="36">
        <v>290</v>
      </c>
      <c r="Q1564" s="94">
        <v>145</v>
      </c>
      <c r="R1564" s="94">
        <v>145</v>
      </c>
      <c r="S1564" s="36">
        <v>1</v>
      </c>
    </row>
    <row r="1565" spans="1:19" x14ac:dyDescent="0.25">
      <c r="A1565" s="31"/>
      <c r="B1565" s="31">
        <v>10002077</v>
      </c>
      <c r="C1565" s="36" t="s">
        <v>40</v>
      </c>
      <c r="D1565" s="36" t="s">
        <v>41</v>
      </c>
      <c r="E1565" s="36" t="s">
        <v>930</v>
      </c>
      <c r="F1565" s="31" t="str">
        <f t="shared" si="80"/>
        <v>DOLL SET</v>
      </c>
      <c r="G1565" s="36" t="s">
        <v>43</v>
      </c>
      <c r="H1565" s="31" t="s">
        <v>44</v>
      </c>
      <c r="I1565" s="36" t="str">
        <f>C1565&amp;"/"&amp;D1565&amp;"/"&amp;F1565&amp;"/"&amp;H1565</f>
        <v>MINIKIDZZ/TOYS/DOLL SET/NA</v>
      </c>
      <c r="J1565" s="36">
        <v>950300</v>
      </c>
      <c r="K1565" s="36" t="s">
        <v>45</v>
      </c>
      <c r="L1565" s="36" t="s">
        <v>95</v>
      </c>
      <c r="M1565" s="36" t="s">
        <v>47</v>
      </c>
      <c r="N1565" s="79">
        <v>0.12</v>
      </c>
      <c r="O1565" s="36">
        <v>399</v>
      </c>
      <c r="P1565" s="36">
        <v>399</v>
      </c>
      <c r="Q1565" s="94">
        <v>199.5</v>
      </c>
      <c r="R1565" s="94">
        <v>199.5</v>
      </c>
      <c r="S1565" s="36">
        <v>1</v>
      </c>
    </row>
    <row r="1566" spans="1:19" x14ac:dyDescent="0.25">
      <c r="A1566" s="31"/>
      <c r="B1566" s="31">
        <v>10002078</v>
      </c>
      <c r="C1566" s="36" t="s">
        <v>40</v>
      </c>
      <c r="D1566" s="36" t="s">
        <v>41</v>
      </c>
      <c r="E1566" s="36" t="s">
        <v>930</v>
      </c>
      <c r="F1566" s="31" t="str">
        <f t="shared" si="80"/>
        <v>DOLL SET</v>
      </c>
      <c r="G1566" s="36" t="s">
        <v>43</v>
      </c>
      <c r="H1566" s="31" t="s">
        <v>44</v>
      </c>
      <c r="I1566" s="36" t="str">
        <f>C1566&amp;"/"&amp;D1566&amp;"/"&amp;F1566&amp;"/"&amp;H1566</f>
        <v>MINIKIDZZ/TOYS/DOLL SET/NA</v>
      </c>
      <c r="J1566" s="36">
        <v>950300</v>
      </c>
      <c r="K1566" s="36" t="s">
        <v>45</v>
      </c>
      <c r="L1566" s="36" t="s">
        <v>95</v>
      </c>
      <c r="M1566" s="36" t="s">
        <v>47</v>
      </c>
      <c r="N1566" s="79">
        <v>0.12</v>
      </c>
      <c r="O1566" s="36">
        <v>599</v>
      </c>
      <c r="P1566" s="36">
        <v>599</v>
      </c>
      <c r="Q1566" s="94">
        <v>299.5</v>
      </c>
      <c r="R1566" s="94">
        <v>299.5</v>
      </c>
      <c r="S1566" s="36">
        <v>1</v>
      </c>
    </row>
    <row r="1567" spans="1:19" x14ac:dyDescent="0.25">
      <c r="A1567" s="31"/>
      <c r="B1567" s="31">
        <v>10002079</v>
      </c>
      <c r="C1567" s="36" t="s">
        <v>40</v>
      </c>
      <c r="D1567" s="36" t="s">
        <v>41</v>
      </c>
      <c r="E1567" s="36" t="s">
        <v>930</v>
      </c>
      <c r="F1567" s="31" t="str">
        <f t="shared" si="80"/>
        <v>DOLL SET</v>
      </c>
      <c r="G1567" s="36" t="s">
        <v>43</v>
      </c>
      <c r="H1567" s="31" t="s">
        <v>44</v>
      </c>
      <c r="I1567" s="36" t="str">
        <f>C1567&amp;"/"&amp;D1567&amp;"/"&amp;F1567&amp;"/"&amp;H1567</f>
        <v>MINIKIDZZ/TOYS/DOLL SET/NA</v>
      </c>
      <c r="J1567" s="36">
        <v>950300</v>
      </c>
      <c r="K1567" s="36" t="s">
        <v>45</v>
      </c>
      <c r="L1567" s="36" t="s">
        <v>95</v>
      </c>
      <c r="M1567" s="36" t="s">
        <v>47</v>
      </c>
      <c r="N1567" s="79">
        <v>0.12</v>
      </c>
      <c r="O1567" s="36">
        <v>299</v>
      </c>
      <c r="P1567" s="36">
        <v>299</v>
      </c>
      <c r="Q1567" s="94">
        <v>149.5</v>
      </c>
      <c r="R1567" s="94">
        <v>149.5</v>
      </c>
      <c r="S1567" s="36">
        <v>1</v>
      </c>
    </row>
    <row r="1568" spans="1:19" x14ac:dyDescent="0.25">
      <c r="A1568" s="31"/>
      <c r="B1568" s="31">
        <v>10002080</v>
      </c>
      <c r="C1568" s="36" t="s">
        <v>40</v>
      </c>
      <c r="D1568" s="36" t="s">
        <v>41</v>
      </c>
      <c r="E1568" s="36" t="s">
        <v>930</v>
      </c>
      <c r="F1568" s="31" t="str">
        <f t="shared" si="80"/>
        <v>DOLL SET</v>
      </c>
      <c r="G1568" s="36" t="s">
        <v>43</v>
      </c>
      <c r="H1568" s="31" t="s">
        <v>44</v>
      </c>
      <c r="I1568" s="36" t="str">
        <f>C1568&amp;"/"&amp;D1568&amp;"/"&amp;F1568&amp;"/"&amp;H1568</f>
        <v>MINIKIDZZ/TOYS/DOLL SET/NA</v>
      </c>
      <c r="J1568" s="36">
        <v>950300</v>
      </c>
      <c r="K1568" s="36" t="s">
        <v>45</v>
      </c>
      <c r="L1568" s="36" t="s">
        <v>95</v>
      </c>
      <c r="M1568" s="36" t="s">
        <v>47</v>
      </c>
      <c r="N1568" s="79">
        <v>0.12</v>
      </c>
      <c r="O1568" s="36">
        <v>399</v>
      </c>
      <c r="P1568" s="36">
        <v>399</v>
      </c>
      <c r="Q1568" s="94">
        <v>199.5</v>
      </c>
      <c r="R1568" s="94">
        <v>199.5</v>
      </c>
      <c r="S1568" s="36">
        <v>1</v>
      </c>
    </row>
    <row r="1569" spans="1:19" x14ac:dyDescent="0.25">
      <c r="A1569" s="31"/>
      <c r="B1569" s="31">
        <v>10002081</v>
      </c>
      <c r="C1569" s="36" t="s">
        <v>40</v>
      </c>
      <c r="D1569" s="36" t="s">
        <v>41</v>
      </c>
      <c r="E1569" s="36" t="s">
        <v>930</v>
      </c>
      <c r="F1569" s="31" t="str">
        <f t="shared" si="80"/>
        <v>DOLL SET</v>
      </c>
      <c r="G1569" s="36" t="s">
        <v>43</v>
      </c>
      <c r="H1569" s="31" t="s">
        <v>44</v>
      </c>
      <c r="I1569" s="36" t="str">
        <f>C1569&amp;"/"&amp;D1569&amp;"/"&amp;F1569&amp;"/"&amp;H1569</f>
        <v>MINIKIDZZ/TOYS/DOLL SET/NA</v>
      </c>
      <c r="J1569" s="36">
        <v>950300</v>
      </c>
      <c r="K1569" s="36" t="s">
        <v>45</v>
      </c>
      <c r="L1569" s="36" t="s">
        <v>95</v>
      </c>
      <c r="M1569" s="36" t="s">
        <v>47</v>
      </c>
      <c r="N1569" s="79">
        <v>0.12</v>
      </c>
      <c r="O1569" s="36">
        <v>349</v>
      </c>
      <c r="P1569" s="36">
        <v>349</v>
      </c>
      <c r="Q1569" s="94">
        <v>174.5</v>
      </c>
      <c r="R1569" s="94">
        <v>174.5</v>
      </c>
      <c r="S1569" s="36">
        <v>1</v>
      </c>
    </row>
    <row r="1570" spans="1:19" x14ac:dyDescent="0.25">
      <c r="A1570" s="31"/>
      <c r="B1570" s="31">
        <v>10002082</v>
      </c>
      <c r="C1570" s="36" t="s">
        <v>40</v>
      </c>
      <c r="D1570" s="36" t="s">
        <v>41</v>
      </c>
      <c r="E1570" s="36" t="s">
        <v>930</v>
      </c>
      <c r="F1570" s="31" t="str">
        <f t="shared" si="80"/>
        <v>DOLL SET</v>
      </c>
      <c r="G1570" s="36" t="s">
        <v>43</v>
      </c>
      <c r="H1570" s="31" t="s">
        <v>44</v>
      </c>
      <c r="I1570" s="36" t="str">
        <f>C1570&amp;"/"&amp;D1570&amp;"/"&amp;F1570&amp;"/"&amp;H1570</f>
        <v>MINIKIDZZ/TOYS/DOLL SET/NA</v>
      </c>
      <c r="J1570" s="36">
        <v>950300</v>
      </c>
      <c r="K1570" s="36" t="s">
        <v>45</v>
      </c>
      <c r="L1570" s="36" t="s">
        <v>95</v>
      </c>
      <c r="M1570" s="36" t="s">
        <v>47</v>
      </c>
      <c r="N1570" s="79">
        <v>0.12</v>
      </c>
      <c r="O1570" s="36">
        <v>399</v>
      </c>
      <c r="P1570" s="36">
        <v>399</v>
      </c>
      <c r="Q1570" s="94">
        <v>199.5</v>
      </c>
      <c r="R1570" s="94">
        <v>199.5</v>
      </c>
      <c r="S1570" s="36">
        <v>2</v>
      </c>
    </row>
    <row r="1571" spans="1:19" x14ac:dyDescent="0.25">
      <c r="A1571" s="31"/>
      <c r="B1571" s="31">
        <v>10002083</v>
      </c>
      <c r="C1571" s="36" t="s">
        <v>40</v>
      </c>
      <c r="D1571" s="36" t="s">
        <v>41</v>
      </c>
      <c r="E1571" s="36" t="s">
        <v>930</v>
      </c>
      <c r="F1571" s="31" t="str">
        <f t="shared" si="80"/>
        <v>DOLL SET</v>
      </c>
      <c r="G1571" s="36" t="s">
        <v>43</v>
      </c>
      <c r="H1571" s="31" t="s">
        <v>44</v>
      </c>
      <c r="I1571" s="36" t="str">
        <f>C1571&amp;"/"&amp;D1571&amp;"/"&amp;F1571&amp;"/"&amp;H1571</f>
        <v>MINIKIDZZ/TOYS/DOLL SET/NA</v>
      </c>
      <c r="J1571" s="36">
        <v>950300</v>
      </c>
      <c r="K1571" s="36" t="s">
        <v>45</v>
      </c>
      <c r="L1571" s="36" t="s">
        <v>95</v>
      </c>
      <c r="M1571" s="36" t="s">
        <v>47</v>
      </c>
      <c r="N1571" s="79">
        <v>0.12</v>
      </c>
      <c r="O1571" s="36">
        <v>399</v>
      </c>
      <c r="P1571" s="36">
        <v>399</v>
      </c>
      <c r="Q1571" s="94">
        <v>199.5</v>
      </c>
      <c r="R1571" s="94">
        <v>199.5</v>
      </c>
      <c r="S1571" s="36">
        <v>1</v>
      </c>
    </row>
    <row r="1572" spans="1:19" x14ac:dyDescent="0.25">
      <c r="A1572" s="31"/>
      <c r="B1572" s="31">
        <v>10002084</v>
      </c>
      <c r="C1572" s="36" t="s">
        <v>40</v>
      </c>
      <c r="D1572" s="36" t="s">
        <v>41</v>
      </c>
      <c r="E1572" s="36" t="s">
        <v>930</v>
      </c>
      <c r="F1572" s="31" t="str">
        <f t="shared" si="80"/>
        <v>DOLL SET</v>
      </c>
      <c r="G1572" s="36" t="s">
        <v>43</v>
      </c>
      <c r="H1572" s="31" t="s">
        <v>44</v>
      </c>
      <c r="I1572" s="36" t="str">
        <f>C1572&amp;"/"&amp;D1572&amp;"/"&amp;F1572&amp;"/"&amp;H1572</f>
        <v>MINIKIDZZ/TOYS/DOLL SET/NA</v>
      </c>
      <c r="J1572" s="36">
        <v>950300</v>
      </c>
      <c r="K1572" s="36" t="s">
        <v>45</v>
      </c>
      <c r="L1572" s="36" t="s">
        <v>95</v>
      </c>
      <c r="M1572" s="36" t="s">
        <v>47</v>
      </c>
      <c r="N1572" s="79">
        <v>0.12</v>
      </c>
      <c r="O1572" s="36">
        <v>299</v>
      </c>
      <c r="P1572" s="36">
        <v>299</v>
      </c>
      <c r="Q1572" s="94">
        <v>149.5</v>
      </c>
      <c r="R1572" s="94">
        <v>149.5</v>
      </c>
      <c r="S1572" s="36">
        <v>1</v>
      </c>
    </row>
    <row r="1573" spans="1:19" x14ac:dyDescent="0.25">
      <c r="A1573" s="31"/>
      <c r="B1573" s="31">
        <v>10002085</v>
      </c>
      <c r="C1573" s="36" t="s">
        <v>40</v>
      </c>
      <c r="D1573" s="36" t="s">
        <v>41</v>
      </c>
      <c r="E1573" s="36" t="s">
        <v>930</v>
      </c>
      <c r="F1573" s="31" t="str">
        <f t="shared" si="80"/>
        <v>DOLL SET</v>
      </c>
      <c r="G1573" s="36" t="s">
        <v>43</v>
      </c>
      <c r="H1573" s="31" t="s">
        <v>44</v>
      </c>
      <c r="I1573" s="36" t="str">
        <f>C1573&amp;"/"&amp;D1573&amp;"/"&amp;F1573&amp;"/"&amp;H1573</f>
        <v>MINIKIDZZ/TOYS/DOLL SET/NA</v>
      </c>
      <c r="J1573" s="36">
        <v>950300</v>
      </c>
      <c r="K1573" s="36" t="s">
        <v>45</v>
      </c>
      <c r="L1573" s="36" t="s">
        <v>95</v>
      </c>
      <c r="M1573" s="36" t="s">
        <v>47</v>
      </c>
      <c r="N1573" s="79">
        <v>0.12</v>
      </c>
      <c r="O1573" s="36">
        <v>399</v>
      </c>
      <c r="P1573" s="36">
        <v>399</v>
      </c>
      <c r="Q1573" s="94">
        <v>199.5</v>
      </c>
      <c r="R1573" s="94">
        <v>199.5</v>
      </c>
      <c r="S1573" s="36">
        <v>1</v>
      </c>
    </row>
    <row r="1574" spans="1:19" x14ac:dyDescent="0.25">
      <c r="A1574" s="31"/>
      <c r="B1574" s="31">
        <v>10002086</v>
      </c>
      <c r="C1574" s="36" t="s">
        <v>40</v>
      </c>
      <c r="D1574" s="36" t="s">
        <v>41</v>
      </c>
      <c r="E1574" s="36" t="s">
        <v>931</v>
      </c>
      <c r="F1574" s="31" t="str">
        <f t="shared" si="78"/>
        <v>MINIKIDZZ/TRAIN</v>
      </c>
      <c r="G1574" s="36" t="s">
        <v>43</v>
      </c>
      <c r="H1574" s="31" t="s">
        <v>44</v>
      </c>
      <c r="I1574" s="36" t="str">
        <f>C1574&amp;"/"&amp;D1574&amp;"/"&amp;F1574&amp;"/"&amp;H1574</f>
        <v>MINIKIDZZ/TOYS/MINIKIDZZ/TRAIN/NA</v>
      </c>
      <c r="J1574" s="36">
        <v>950300</v>
      </c>
      <c r="K1574" s="36" t="s">
        <v>45</v>
      </c>
      <c r="L1574" s="36" t="s">
        <v>95</v>
      </c>
      <c r="M1574" s="36" t="s">
        <v>47</v>
      </c>
      <c r="N1574" s="79">
        <v>0.12</v>
      </c>
      <c r="O1574" s="36">
        <v>599</v>
      </c>
      <c r="P1574" s="36">
        <v>599</v>
      </c>
      <c r="Q1574" s="94">
        <v>299.5</v>
      </c>
      <c r="R1574" s="94">
        <v>299.5</v>
      </c>
      <c r="S1574" s="36">
        <v>1</v>
      </c>
    </row>
    <row r="1575" spans="1:19" x14ac:dyDescent="0.25">
      <c r="A1575" s="31"/>
      <c r="B1575" s="31">
        <v>10002087</v>
      </c>
      <c r="C1575" s="36" t="s">
        <v>40</v>
      </c>
      <c r="D1575" s="36" t="s">
        <v>41</v>
      </c>
      <c r="E1575" s="36" t="s">
        <v>932</v>
      </c>
      <c r="F1575" s="31" t="str">
        <f t="shared" ref="F1575:F1578" si="81">E1575&amp;""</f>
        <v>VACCUM BAGS</v>
      </c>
      <c r="G1575" s="36" t="s">
        <v>43</v>
      </c>
      <c r="H1575" s="31" t="s">
        <v>44</v>
      </c>
      <c r="I1575" s="36" t="str">
        <f>C1575&amp;"/"&amp;D1575&amp;"/"&amp;F1575&amp;"/"&amp;H1575</f>
        <v>MINIKIDZZ/TOYS/VACCUM BAGS/NA</v>
      </c>
      <c r="J1575" s="36">
        <v>950300</v>
      </c>
      <c r="K1575" s="36" t="s">
        <v>45</v>
      </c>
      <c r="L1575" s="36" t="s">
        <v>95</v>
      </c>
      <c r="M1575" s="36" t="s">
        <v>47</v>
      </c>
      <c r="N1575" s="79">
        <v>0.12</v>
      </c>
      <c r="O1575" s="36">
        <v>599</v>
      </c>
      <c r="P1575" s="36">
        <v>599</v>
      </c>
      <c r="Q1575" s="94">
        <v>299.5</v>
      </c>
      <c r="R1575" s="94">
        <v>299.5</v>
      </c>
      <c r="S1575" s="36">
        <v>2</v>
      </c>
    </row>
    <row r="1576" spans="1:19" x14ac:dyDescent="0.25">
      <c r="A1576" s="31"/>
      <c r="B1576" s="31">
        <v>10002088</v>
      </c>
      <c r="C1576" s="36" t="s">
        <v>40</v>
      </c>
      <c r="D1576" s="36" t="s">
        <v>41</v>
      </c>
      <c r="E1576" s="36" t="s">
        <v>969</v>
      </c>
      <c r="F1576" s="31" t="str">
        <f t="shared" si="81"/>
        <v>LED SPK &amp;CHRGING</v>
      </c>
      <c r="G1576" s="36" t="s">
        <v>43</v>
      </c>
      <c r="H1576" s="31" t="s">
        <v>44</v>
      </c>
      <c r="I1576" s="36" t="str">
        <f>C1576&amp;"/"&amp;D1576&amp;"/"&amp;F1576&amp;"/"&amp;H1576</f>
        <v>MINIKIDZZ/TOYS/LED SPK &amp;CHRGING/NA</v>
      </c>
      <c r="J1576" s="36">
        <v>950300</v>
      </c>
      <c r="K1576" s="36" t="s">
        <v>45</v>
      </c>
      <c r="L1576" s="36" t="s">
        <v>95</v>
      </c>
      <c r="M1576" s="36" t="s">
        <v>47</v>
      </c>
      <c r="N1576" s="79">
        <v>0.12</v>
      </c>
      <c r="O1576" s="36">
        <v>1499</v>
      </c>
      <c r="P1576" s="36">
        <v>1499</v>
      </c>
      <c r="Q1576" s="94">
        <v>749.5</v>
      </c>
      <c r="R1576" s="94">
        <v>749.5</v>
      </c>
      <c r="S1576" s="36">
        <v>1</v>
      </c>
    </row>
    <row r="1577" spans="1:19" x14ac:dyDescent="0.25">
      <c r="A1577" s="31"/>
      <c r="B1577" s="31">
        <v>10002089</v>
      </c>
      <c r="C1577" s="36" t="s">
        <v>40</v>
      </c>
      <c r="D1577" s="36" t="s">
        <v>41</v>
      </c>
      <c r="E1577" s="36" t="s">
        <v>933</v>
      </c>
      <c r="F1577" s="31" t="str">
        <f t="shared" si="81"/>
        <v>SUPER CAR</v>
      </c>
      <c r="G1577" s="36" t="s">
        <v>43</v>
      </c>
      <c r="H1577" s="31" t="s">
        <v>44</v>
      </c>
      <c r="I1577" s="36" t="str">
        <f>C1577&amp;"/"&amp;D1577&amp;"/"&amp;F1577&amp;"/"&amp;H1577</f>
        <v>MINIKIDZZ/TOYS/SUPER CAR/NA</v>
      </c>
      <c r="J1577" s="36">
        <v>950300</v>
      </c>
      <c r="K1577" s="36" t="s">
        <v>45</v>
      </c>
      <c r="L1577" s="36" t="s">
        <v>95</v>
      </c>
      <c r="M1577" s="36" t="s">
        <v>47</v>
      </c>
      <c r="N1577" s="79">
        <v>0.12</v>
      </c>
      <c r="O1577" s="36">
        <v>1299</v>
      </c>
      <c r="P1577" s="36">
        <v>1299</v>
      </c>
      <c r="Q1577" s="94">
        <v>649.5</v>
      </c>
      <c r="R1577" s="94">
        <v>649.5</v>
      </c>
      <c r="S1577" s="36">
        <v>2</v>
      </c>
    </row>
    <row r="1578" spans="1:19" x14ac:dyDescent="0.25">
      <c r="A1578" s="31"/>
      <c r="B1578" s="31">
        <v>10002090</v>
      </c>
      <c r="C1578" s="36" t="s">
        <v>40</v>
      </c>
      <c r="D1578" s="36" t="s">
        <v>41</v>
      </c>
      <c r="E1578" s="36" t="s">
        <v>934</v>
      </c>
      <c r="F1578" s="31" t="str">
        <f t="shared" si="81"/>
        <v>WARS OFF ROAD</v>
      </c>
      <c r="G1578" s="36" t="s">
        <v>43</v>
      </c>
      <c r="H1578" s="31" t="s">
        <v>44</v>
      </c>
      <c r="I1578" s="36" t="str">
        <f>C1578&amp;"/"&amp;D1578&amp;"/"&amp;F1578&amp;"/"&amp;H1578</f>
        <v>MINIKIDZZ/TOYS/WARS OFF ROAD/NA</v>
      </c>
      <c r="J1578" s="36">
        <v>950300</v>
      </c>
      <c r="K1578" s="36" t="s">
        <v>45</v>
      </c>
      <c r="L1578" s="36" t="s">
        <v>95</v>
      </c>
      <c r="M1578" s="36" t="s">
        <v>47</v>
      </c>
      <c r="N1578" s="79">
        <v>0.12</v>
      </c>
      <c r="O1578" s="36">
        <v>1399</v>
      </c>
      <c r="P1578" s="36">
        <v>1399</v>
      </c>
      <c r="Q1578" s="94">
        <v>699.5</v>
      </c>
      <c r="R1578" s="94">
        <v>699.5</v>
      </c>
      <c r="S1578" s="36">
        <v>2</v>
      </c>
    </row>
    <row r="1579" spans="1:19" x14ac:dyDescent="0.25">
      <c r="A1579" s="31"/>
      <c r="B1579" s="31">
        <v>10002091</v>
      </c>
      <c r="C1579" s="36" t="s">
        <v>40</v>
      </c>
      <c r="D1579" s="36" t="s">
        <v>41</v>
      </c>
      <c r="E1579" s="36" t="s">
        <v>935</v>
      </c>
      <c r="F1579" s="31" t="str">
        <f t="shared" si="78"/>
        <v>MINIKIDZZ/CROWN</v>
      </c>
      <c r="G1579" s="36" t="s">
        <v>43</v>
      </c>
      <c r="H1579" s="31" t="s">
        <v>44</v>
      </c>
      <c r="I1579" s="36" t="str">
        <f>C1579&amp;"/"&amp;D1579&amp;"/"&amp;F1579&amp;"/"&amp;H1579</f>
        <v>MINIKIDZZ/TOYS/MINIKIDZZ/CROWN/NA</v>
      </c>
      <c r="J1579" s="36">
        <v>950300</v>
      </c>
      <c r="K1579" s="36" t="s">
        <v>45</v>
      </c>
      <c r="L1579" s="36" t="s">
        <v>95</v>
      </c>
      <c r="M1579" s="36" t="s">
        <v>47</v>
      </c>
      <c r="N1579" s="79">
        <v>0.12</v>
      </c>
      <c r="O1579" s="36">
        <v>149</v>
      </c>
      <c r="P1579" s="36">
        <v>149</v>
      </c>
      <c r="Q1579" s="94">
        <v>74.5</v>
      </c>
      <c r="R1579" s="94">
        <v>74.5</v>
      </c>
      <c r="S1579" s="36">
        <v>1</v>
      </c>
    </row>
    <row r="1580" spans="1:19" x14ac:dyDescent="0.25">
      <c r="A1580" s="31"/>
      <c r="B1580" s="31">
        <v>10002092</v>
      </c>
      <c r="C1580" s="36" t="s">
        <v>40</v>
      </c>
      <c r="D1580" s="36" t="s">
        <v>41</v>
      </c>
      <c r="E1580" s="36" t="s">
        <v>936</v>
      </c>
      <c r="F1580" s="31" t="str">
        <f>E1580&amp;""</f>
        <v>DR BIBO</v>
      </c>
      <c r="G1580" s="36" t="s">
        <v>43</v>
      </c>
      <c r="H1580" s="31" t="s">
        <v>44</v>
      </c>
      <c r="I1580" s="36" t="str">
        <f>C1580&amp;"/"&amp;D1580&amp;"/"&amp;F1580&amp;"/"&amp;H1580</f>
        <v>MINIKIDZZ/TOYS/DR BIBO/NA</v>
      </c>
      <c r="J1580" s="36">
        <v>950300</v>
      </c>
      <c r="K1580" s="36" t="s">
        <v>45</v>
      </c>
      <c r="L1580" s="36" t="s">
        <v>95</v>
      </c>
      <c r="M1580" s="36" t="s">
        <v>47</v>
      </c>
      <c r="N1580" s="79">
        <v>0.12</v>
      </c>
      <c r="O1580" s="36">
        <v>525</v>
      </c>
      <c r="P1580" s="36">
        <v>525</v>
      </c>
      <c r="Q1580" s="94">
        <v>262.5</v>
      </c>
      <c r="R1580" s="94">
        <v>262.5</v>
      </c>
      <c r="S1580" s="36">
        <v>1</v>
      </c>
    </row>
    <row r="1581" spans="1:19" x14ac:dyDescent="0.25">
      <c r="A1581" s="31"/>
      <c r="B1581" s="31">
        <v>10002093</v>
      </c>
      <c r="C1581" s="36" t="s">
        <v>40</v>
      </c>
      <c r="D1581" s="36" t="s">
        <v>41</v>
      </c>
      <c r="E1581" s="36" t="s">
        <v>937</v>
      </c>
      <c r="F1581" s="31" t="str">
        <f t="shared" si="78"/>
        <v>MINIKIDZZ/PEN</v>
      </c>
      <c r="G1581" s="36" t="s">
        <v>43</v>
      </c>
      <c r="H1581" s="31" t="s">
        <v>44</v>
      </c>
      <c r="I1581" s="36" t="str">
        <f>C1581&amp;"/"&amp;D1581&amp;"/"&amp;F1581&amp;"/"&amp;H1581</f>
        <v>MINIKIDZZ/TOYS/MINIKIDZZ/PEN/NA</v>
      </c>
      <c r="J1581" s="36">
        <v>950300</v>
      </c>
      <c r="K1581" s="36" t="s">
        <v>45</v>
      </c>
      <c r="L1581" s="36" t="s">
        <v>95</v>
      </c>
      <c r="M1581" s="36" t="s">
        <v>47</v>
      </c>
      <c r="N1581" s="79">
        <v>0.12</v>
      </c>
      <c r="O1581" s="36">
        <v>299</v>
      </c>
      <c r="P1581" s="36">
        <v>299</v>
      </c>
      <c r="Q1581" s="94">
        <v>149.5</v>
      </c>
      <c r="R1581" s="94">
        <v>149.5</v>
      </c>
      <c r="S1581" s="36">
        <v>2</v>
      </c>
    </row>
    <row r="1582" spans="1:19" x14ac:dyDescent="0.25">
      <c r="A1582" s="31"/>
      <c r="B1582" s="31">
        <v>10002094</v>
      </c>
      <c r="C1582" s="36" t="s">
        <v>40</v>
      </c>
      <c r="D1582" s="36" t="s">
        <v>41</v>
      </c>
      <c r="E1582" s="36" t="s">
        <v>937</v>
      </c>
      <c r="F1582" s="31" t="str">
        <f t="shared" si="78"/>
        <v>MINIKIDZZ/PEN</v>
      </c>
      <c r="G1582" s="36" t="s">
        <v>43</v>
      </c>
      <c r="H1582" s="31" t="s">
        <v>44</v>
      </c>
      <c r="I1582" s="36" t="str">
        <f>C1582&amp;"/"&amp;D1582&amp;"/"&amp;F1582&amp;"/"&amp;H1582</f>
        <v>MINIKIDZZ/TOYS/MINIKIDZZ/PEN/NA</v>
      </c>
      <c r="J1582" s="36">
        <v>950300</v>
      </c>
      <c r="K1582" s="36" t="s">
        <v>45</v>
      </c>
      <c r="L1582" s="36" t="s">
        <v>95</v>
      </c>
      <c r="M1582" s="36" t="s">
        <v>47</v>
      </c>
      <c r="N1582" s="79">
        <v>0.12</v>
      </c>
      <c r="O1582" s="36">
        <v>349</v>
      </c>
      <c r="P1582" s="36">
        <v>349</v>
      </c>
      <c r="Q1582" s="94">
        <v>174.5</v>
      </c>
      <c r="R1582" s="94">
        <v>174.5</v>
      </c>
      <c r="S1582" s="36">
        <v>2</v>
      </c>
    </row>
    <row r="1583" spans="1:19" x14ac:dyDescent="0.25">
      <c r="A1583" s="31"/>
      <c r="B1583" s="31">
        <v>10002095</v>
      </c>
      <c r="C1583" s="36" t="s">
        <v>40</v>
      </c>
      <c r="D1583" s="36" t="s">
        <v>41</v>
      </c>
      <c r="E1583" s="36" t="s">
        <v>938</v>
      </c>
      <c r="F1583" s="31" t="str">
        <f t="shared" ref="F1583:F1588" si="82">E1583&amp;""</f>
        <v>ALIA DOLL</v>
      </c>
      <c r="G1583" s="36" t="s">
        <v>43</v>
      </c>
      <c r="H1583" s="31" t="s">
        <v>44</v>
      </c>
      <c r="I1583" s="36" t="str">
        <f>C1583&amp;"/"&amp;D1583&amp;"/"&amp;F1583&amp;"/"&amp;H1583</f>
        <v>MINIKIDZZ/TOYS/ALIA DOLL/NA</v>
      </c>
      <c r="J1583" s="36">
        <v>950300</v>
      </c>
      <c r="K1583" s="36" t="s">
        <v>45</v>
      </c>
      <c r="L1583" s="36" t="s">
        <v>95</v>
      </c>
      <c r="M1583" s="36" t="s">
        <v>47</v>
      </c>
      <c r="N1583" s="79">
        <v>0.12</v>
      </c>
      <c r="O1583" s="36">
        <v>399</v>
      </c>
      <c r="P1583" s="36">
        <v>399</v>
      </c>
      <c r="Q1583" s="94">
        <v>199.5</v>
      </c>
      <c r="R1583" s="94">
        <v>199.5</v>
      </c>
      <c r="S1583" s="36">
        <v>3</v>
      </c>
    </row>
    <row r="1584" spans="1:19" x14ac:dyDescent="0.25">
      <c r="A1584" s="31"/>
      <c r="B1584" s="31">
        <v>10002096</v>
      </c>
      <c r="C1584" s="36" t="s">
        <v>40</v>
      </c>
      <c r="D1584" s="36" t="s">
        <v>41</v>
      </c>
      <c r="E1584" s="36" t="s">
        <v>939</v>
      </c>
      <c r="F1584" s="31" t="str">
        <f t="shared" si="82"/>
        <v>LAUNCHER RAPID</v>
      </c>
      <c r="G1584" s="36" t="s">
        <v>43</v>
      </c>
      <c r="H1584" s="31" t="s">
        <v>44</v>
      </c>
      <c r="I1584" s="36" t="str">
        <f>C1584&amp;"/"&amp;D1584&amp;"/"&amp;F1584&amp;"/"&amp;H1584</f>
        <v>MINIKIDZZ/TOYS/LAUNCHER RAPID/NA</v>
      </c>
      <c r="J1584" s="36">
        <v>950300</v>
      </c>
      <c r="K1584" s="36" t="s">
        <v>45</v>
      </c>
      <c r="L1584" s="36" t="s">
        <v>95</v>
      </c>
      <c r="M1584" s="36" t="s">
        <v>47</v>
      </c>
      <c r="N1584" s="79">
        <v>0.12</v>
      </c>
      <c r="O1584" s="36">
        <v>999</v>
      </c>
      <c r="P1584" s="36">
        <v>999</v>
      </c>
      <c r="Q1584" s="94">
        <v>499.5</v>
      </c>
      <c r="R1584" s="94">
        <v>499.5</v>
      </c>
      <c r="S1584" s="36">
        <v>3</v>
      </c>
    </row>
    <row r="1585" spans="1:19" x14ac:dyDescent="0.25">
      <c r="A1585" s="31"/>
      <c r="B1585" s="31">
        <v>10002097</v>
      </c>
      <c r="C1585" s="36" t="s">
        <v>40</v>
      </c>
      <c r="D1585" s="36" t="s">
        <v>41</v>
      </c>
      <c r="E1585" s="36" t="s">
        <v>970</v>
      </c>
      <c r="F1585" s="31" t="str">
        <f t="shared" si="82"/>
        <v>CAR REMOTE</v>
      </c>
      <c r="G1585" s="36" t="s">
        <v>43</v>
      </c>
      <c r="H1585" s="31" t="s">
        <v>44</v>
      </c>
      <c r="I1585" s="36" t="str">
        <f>C1585&amp;"/"&amp;D1585&amp;"/"&amp;F1585&amp;"/"&amp;H1585</f>
        <v>MINIKIDZZ/TOYS/CAR REMOTE/NA</v>
      </c>
      <c r="J1585" s="36">
        <v>950300</v>
      </c>
      <c r="K1585" s="36" t="s">
        <v>45</v>
      </c>
      <c r="L1585" s="36" t="s">
        <v>95</v>
      </c>
      <c r="M1585" s="36" t="s">
        <v>47</v>
      </c>
      <c r="N1585" s="79">
        <v>0.12</v>
      </c>
      <c r="O1585" s="36">
        <v>899</v>
      </c>
      <c r="P1585" s="36">
        <v>899</v>
      </c>
      <c r="Q1585" s="94">
        <v>449.5</v>
      </c>
      <c r="R1585" s="94">
        <v>449.5</v>
      </c>
      <c r="S1585" s="36">
        <v>1</v>
      </c>
    </row>
    <row r="1586" spans="1:19" x14ac:dyDescent="0.25">
      <c r="A1586" s="31"/>
      <c r="B1586" s="31">
        <v>10002098</v>
      </c>
      <c r="C1586" s="36" t="s">
        <v>40</v>
      </c>
      <c r="D1586" s="36" t="s">
        <v>41</v>
      </c>
      <c r="E1586" s="36" t="s">
        <v>940</v>
      </c>
      <c r="F1586" s="31" t="str">
        <f t="shared" si="82"/>
        <v>RETRO SPEAKER</v>
      </c>
      <c r="G1586" s="36" t="s">
        <v>43</v>
      </c>
      <c r="H1586" s="31" t="s">
        <v>44</v>
      </c>
      <c r="I1586" s="36" t="str">
        <f>C1586&amp;"/"&amp;D1586&amp;"/"&amp;F1586&amp;"/"&amp;H1586</f>
        <v>MINIKIDZZ/TOYS/RETRO SPEAKER/NA</v>
      </c>
      <c r="J1586" s="36">
        <v>950300</v>
      </c>
      <c r="K1586" s="36" t="s">
        <v>45</v>
      </c>
      <c r="L1586" s="36" t="s">
        <v>95</v>
      </c>
      <c r="M1586" s="36" t="s">
        <v>47</v>
      </c>
      <c r="N1586" s="79">
        <v>0.12</v>
      </c>
      <c r="O1586" s="36">
        <v>1999</v>
      </c>
      <c r="P1586" s="36">
        <v>1999</v>
      </c>
      <c r="Q1586" s="94">
        <v>999.5</v>
      </c>
      <c r="R1586" s="94">
        <v>999.5</v>
      </c>
      <c r="S1586" s="36">
        <v>1</v>
      </c>
    </row>
    <row r="1587" spans="1:19" x14ac:dyDescent="0.25">
      <c r="A1587" s="31"/>
      <c r="B1587" s="31">
        <v>10002099</v>
      </c>
      <c r="C1587" s="36" t="s">
        <v>40</v>
      </c>
      <c r="D1587" s="36" t="s">
        <v>41</v>
      </c>
      <c r="E1587" s="36" t="s">
        <v>941</v>
      </c>
      <c r="F1587" s="31" t="str">
        <f t="shared" si="82"/>
        <v>FRUIT FAN</v>
      </c>
      <c r="G1587" s="36" t="s">
        <v>43</v>
      </c>
      <c r="H1587" s="31" t="s">
        <v>44</v>
      </c>
      <c r="I1587" s="36" t="str">
        <f>C1587&amp;"/"&amp;D1587&amp;"/"&amp;F1587&amp;"/"&amp;H1587</f>
        <v>MINIKIDZZ/TOYS/FRUIT FAN/NA</v>
      </c>
      <c r="J1587" s="36">
        <v>950300</v>
      </c>
      <c r="K1587" s="36" t="s">
        <v>45</v>
      </c>
      <c r="L1587" s="36" t="s">
        <v>95</v>
      </c>
      <c r="M1587" s="36" t="s">
        <v>47</v>
      </c>
      <c r="N1587" s="79">
        <v>0.12</v>
      </c>
      <c r="O1587" s="36">
        <v>199</v>
      </c>
      <c r="P1587" s="36">
        <v>199</v>
      </c>
      <c r="Q1587" s="94">
        <v>99.5</v>
      </c>
      <c r="R1587" s="94">
        <v>99.5</v>
      </c>
      <c r="S1587" s="36">
        <v>7</v>
      </c>
    </row>
    <row r="1588" spans="1:19" x14ac:dyDescent="0.25">
      <c r="A1588" s="31"/>
      <c r="B1588" s="31">
        <v>10002100</v>
      </c>
      <c r="C1588" s="36" t="s">
        <v>40</v>
      </c>
      <c r="D1588" s="36" t="s">
        <v>41</v>
      </c>
      <c r="E1588" s="36" t="s">
        <v>942</v>
      </c>
      <c r="F1588" s="31" t="str">
        <f t="shared" si="82"/>
        <v>MODEL WORLD CAR</v>
      </c>
      <c r="G1588" s="36" t="s">
        <v>43</v>
      </c>
      <c r="H1588" s="31" t="s">
        <v>44</v>
      </c>
      <c r="I1588" s="36" t="str">
        <f>C1588&amp;"/"&amp;D1588&amp;"/"&amp;F1588&amp;"/"&amp;H1588</f>
        <v>MINIKIDZZ/TOYS/MODEL WORLD CAR/NA</v>
      </c>
      <c r="J1588" s="36">
        <v>950300</v>
      </c>
      <c r="K1588" s="36" t="s">
        <v>45</v>
      </c>
      <c r="L1588" s="36" t="s">
        <v>95</v>
      </c>
      <c r="M1588" s="36" t="s">
        <v>47</v>
      </c>
      <c r="N1588" s="79">
        <v>0.12</v>
      </c>
      <c r="O1588" s="36">
        <v>399</v>
      </c>
      <c r="P1588" s="36">
        <v>399</v>
      </c>
      <c r="Q1588" s="94">
        <v>199.5</v>
      </c>
      <c r="R1588" s="94">
        <v>199.5</v>
      </c>
      <c r="S1588" s="36">
        <v>4</v>
      </c>
    </row>
    <row r="1589" spans="1:19" x14ac:dyDescent="0.25">
      <c r="A1589" s="31"/>
      <c r="B1589" s="31">
        <v>10002101</v>
      </c>
      <c r="C1589" s="36" t="s">
        <v>40</v>
      </c>
      <c r="D1589" s="36" t="s">
        <v>41</v>
      </c>
      <c r="E1589" s="36" t="s">
        <v>943</v>
      </c>
      <c r="F1589" s="31" t="str">
        <f t="shared" si="78"/>
        <v>MINIKIDZZ/CAMERA</v>
      </c>
      <c r="G1589" s="36" t="s">
        <v>43</v>
      </c>
      <c r="H1589" s="31" t="s">
        <v>44</v>
      </c>
      <c r="I1589" s="36" t="str">
        <f>C1589&amp;"/"&amp;D1589&amp;"/"&amp;F1589&amp;"/"&amp;H1589</f>
        <v>MINIKIDZZ/TOYS/MINIKIDZZ/CAMERA/NA</v>
      </c>
      <c r="J1589" s="36">
        <v>950300</v>
      </c>
      <c r="K1589" s="36" t="s">
        <v>45</v>
      </c>
      <c r="L1589" s="36" t="s">
        <v>95</v>
      </c>
      <c r="M1589" s="36" t="s">
        <v>47</v>
      </c>
      <c r="N1589" s="79">
        <v>0.12</v>
      </c>
      <c r="O1589" s="36">
        <v>1999</v>
      </c>
      <c r="P1589" s="36">
        <v>1999</v>
      </c>
      <c r="Q1589" s="94">
        <v>999.5</v>
      </c>
      <c r="R1589" s="94">
        <v>999.5</v>
      </c>
      <c r="S1589" s="36">
        <v>2</v>
      </c>
    </row>
    <row r="1590" spans="1:19" x14ac:dyDescent="0.25">
      <c r="A1590" s="31"/>
      <c r="B1590" s="31">
        <v>10002102</v>
      </c>
      <c r="C1590" s="36" t="s">
        <v>40</v>
      </c>
      <c r="D1590" s="36" t="s">
        <v>41</v>
      </c>
      <c r="E1590" s="36" t="s">
        <v>944</v>
      </c>
      <c r="F1590" s="31" t="str">
        <f t="shared" ref="F1590:F1596" si="83">E1590&amp;""</f>
        <v>DIE CAST MODEL</v>
      </c>
      <c r="G1590" s="36" t="s">
        <v>43</v>
      </c>
      <c r="H1590" s="31" t="s">
        <v>44</v>
      </c>
      <c r="I1590" s="36" t="str">
        <f>C1590&amp;"/"&amp;D1590&amp;"/"&amp;F1590&amp;"/"&amp;H1590</f>
        <v>MINIKIDZZ/TOYS/DIE CAST MODEL/NA</v>
      </c>
      <c r="J1590" s="36">
        <v>950300</v>
      </c>
      <c r="K1590" s="36" t="s">
        <v>45</v>
      </c>
      <c r="L1590" s="36" t="s">
        <v>95</v>
      </c>
      <c r="M1590" s="36" t="s">
        <v>47</v>
      </c>
      <c r="N1590" s="79">
        <v>0.12</v>
      </c>
      <c r="O1590" s="36">
        <v>299</v>
      </c>
      <c r="P1590" s="36">
        <v>299</v>
      </c>
      <c r="Q1590" s="94">
        <v>149.5</v>
      </c>
      <c r="R1590" s="94">
        <v>149.5</v>
      </c>
      <c r="S1590" s="36">
        <v>2</v>
      </c>
    </row>
    <row r="1591" spans="1:19" x14ac:dyDescent="0.25">
      <c r="A1591" s="31"/>
      <c r="B1591" s="31">
        <v>10002103</v>
      </c>
      <c r="C1591" s="36" t="s">
        <v>40</v>
      </c>
      <c r="D1591" s="36" t="s">
        <v>41</v>
      </c>
      <c r="E1591" s="36" t="s">
        <v>671</v>
      </c>
      <c r="F1591" s="31" t="str">
        <f t="shared" si="83"/>
        <v>TRACTOR</v>
      </c>
      <c r="G1591" s="36" t="s">
        <v>43</v>
      </c>
      <c r="H1591" s="31" t="s">
        <v>44</v>
      </c>
      <c r="I1591" s="36" t="str">
        <f>C1591&amp;"/"&amp;D1591&amp;"/"&amp;F1591&amp;"/"&amp;H1591</f>
        <v>MINIKIDZZ/TOYS/TRACTOR/NA</v>
      </c>
      <c r="J1591" s="36">
        <v>950300</v>
      </c>
      <c r="K1591" s="36" t="s">
        <v>45</v>
      </c>
      <c r="L1591" s="36" t="s">
        <v>95</v>
      </c>
      <c r="M1591" s="36" t="s">
        <v>47</v>
      </c>
      <c r="N1591" s="79">
        <v>0.12</v>
      </c>
      <c r="O1591" s="36">
        <v>399</v>
      </c>
      <c r="P1591" s="36">
        <v>399</v>
      </c>
      <c r="Q1591" s="94">
        <v>199.5</v>
      </c>
      <c r="R1591" s="94">
        <v>199.5</v>
      </c>
      <c r="S1591" s="36">
        <v>3</v>
      </c>
    </row>
    <row r="1592" spans="1:19" x14ac:dyDescent="0.25">
      <c r="A1592" s="31"/>
      <c r="B1592" s="31">
        <v>10002104</v>
      </c>
      <c r="C1592" s="36" t="s">
        <v>40</v>
      </c>
      <c r="D1592" s="36" t="s">
        <v>41</v>
      </c>
      <c r="E1592" s="36" t="s">
        <v>945</v>
      </c>
      <c r="F1592" s="31" t="str">
        <f t="shared" si="83"/>
        <v>ALLOY YZ MODEL</v>
      </c>
      <c r="G1592" s="36" t="s">
        <v>43</v>
      </c>
      <c r="H1592" s="31" t="s">
        <v>44</v>
      </c>
      <c r="I1592" s="36" t="str">
        <f>C1592&amp;"/"&amp;D1592&amp;"/"&amp;F1592&amp;"/"&amp;H1592</f>
        <v>MINIKIDZZ/TOYS/ALLOY YZ MODEL/NA</v>
      </c>
      <c r="J1592" s="36">
        <v>950300</v>
      </c>
      <c r="K1592" s="36" t="s">
        <v>45</v>
      </c>
      <c r="L1592" s="36" t="s">
        <v>95</v>
      </c>
      <c r="M1592" s="36" t="s">
        <v>47</v>
      </c>
      <c r="N1592" s="79">
        <v>0.12</v>
      </c>
      <c r="O1592" s="36">
        <v>449</v>
      </c>
      <c r="P1592" s="36">
        <v>449</v>
      </c>
      <c r="Q1592" s="94">
        <v>224.5</v>
      </c>
      <c r="R1592" s="94">
        <v>224.5</v>
      </c>
      <c r="S1592" s="36">
        <v>2</v>
      </c>
    </row>
    <row r="1593" spans="1:19" x14ac:dyDescent="0.25">
      <c r="A1593" s="31"/>
      <c r="B1593" s="31">
        <v>10002105</v>
      </c>
      <c r="C1593" s="36" t="s">
        <v>40</v>
      </c>
      <c r="D1593" s="36" t="s">
        <v>41</v>
      </c>
      <c r="E1593" s="36" t="s">
        <v>946</v>
      </c>
      <c r="F1593" s="31" t="str">
        <f t="shared" si="83"/>
        <v>YZ SERIES</v>
      </c>
      <c r="G1593" s="36" t="s">
        <v>43</v>
      </c>
      <c r="H1593" s="31" t="s">
        <v>44</v>
      </c>
      <c r="I1593" s="36" t="str">
        <f>C1593&amp;"/"&amp;D1593&amp;"/"&amp;F1593&amp;"/"&amp;H1593</f>
        <v>MINIKIDZZ/TOYS/YZ SERIES/NA</v>
      </c>
      <c r="J1593" s="36">
        <v>950300</v>
      </c>
      <c r="K1593" s="36" t="s">
        <v>45</v>
      </c>
      <c r="L1593" s="36" t="s">
        <v>95</v>
      </c>
      <c r="M1593" s="36" t="s">
        <v>47</v>
      </c>
      <c r="N1593" s="79">
        <v>0.12</v>
      </c>
      <c r="O1593" s="36">
        <v>299</v>
      </c>
      <c r="P1593" s="36">
        <v>299</v>
      </c>
      <c r="Q1593" s="94">
        <v>149.5</v>
      </c>
      <c r="R1593" s="94">
        <v>149.5</v>
      </c>
      <c r="S1593" s="36">
        <v>4</v>
      </c>
    </row>
    <row r="1594" spans="1:19" x14ac:dyDescent="0.25">
      <c r="A1594" s="31"/>
      <c r="B1594" s="31">
        <v>10002106</v>
      </c>
      <c r="C1594" s="36" t="s">
        <v>40</v>
      </c>
      <c r="D1594" s="36" t="s">
        <v>41</v>
      </c>
      <c r="E1594" s="36" t="s">
        <v>947</v>
      </c>
      <c r="F1594" s="31" t="str">
        <f t="shared" si="83"/>
        <v>TRACTOR 69</v>
      </c>
      <c r="G1594" s="36" t="s">
        <v>43</v>
      </c>
      <c r="H1594" s="31" t="s">
        <v>44</v>
      </c>
      <c r="I1594" s="36" t="str">
        <f>C1594&amp;"/"&amp;D1594&amp;"/"&amp;F1594&amp;"/"&amp;H1594</f>
        <v>MINIKIDZZ/TOYS/TRACTOR 69/NA</v>
      </c>
      <c r="J1594" s="36">
        <v>950300</v>
      </c>
      <c r="K1594" s="36" t="s">
        <v>45</v>
      </c>
      <c r="L1594" s="36" t="s">
        <v>95</v>
      </c>
      <c r="M1594" s="36" t="s">
        <v>47</v>
      </c>
      <c r="N1594" s="79">
        <v>0.12</v>
      </c>
      <c r="O1594" s="36">
        <v>299</v>
      </c>
      <c r="P1594" s="36">
        <v>299</v>
      </c>
      <c r="Q1594" s="94">
        <v>149.5</v>
      </c>
      <c r="R1594" s="94">
        <v>149.5</v>
      </c>
      <c r="S1594" s="36">
        <v>7</v>
      </c>
    </row>
    <row r="1595" spans="1:19" x14ac:dyDescent="0.25">
      <c r="A1595" s="31"/>
      <c r="B1595" s="31">
        <v>10002107</v>
      </c>
      <c r="C1595" s="36" t="s">
        <v>40</v>
      </c>
      <c r="D1595" s="36" t="s">
        <v>41</v>
      </c>
      <c r="E1595" s="36" t="s">
        <v>948</v>
      </c>
      <c r="F1595" s="31" t="str">
        <f t="shared" si="83"/>
        <v>HELICOPTER SMALL</v>
      </c>
      <c r="G1595" s="36" t="s">
        <v>43</v>
      </c>
      <c r="H1595" s="31" t="s">
        <v>44</v>
      </c>
      <c r="I1595" s="36" t="str">
        <f>C1595&amp;"/"&amp;D1595&amp;"/"&amp;F1595&amp;"/"&amp;H1595</f>
        <v>MINIKIDZZ/TOYS/HELICOPTER SMALL/NA</v>
      </c>
      <c r="J1595" s="36">
        <v>950300</v>
      </c>
      <c r="K1595" s="36" t="s">
        <v>45</v>
      </c>
      <c r="L1595" s="36" t="s">
        <v>95</v>
      </c>
      <c r="M1595" s="36" t="s">
        <v>47</v>
      </c>
      <c r="N1595" s="79">
        <v>0.12</v>
      </c>
      <c r="O1595" s="36">
        <v>299</v>
      </c>
      <c r="P1595" s="36">
        <v>299</v>
      </c>
      <c r="Q1595" s="94">
        <v>149.5</v>
      </c>
      <c r="R1595" s="94">
        <v>149.5</v>
      </c>
      <c r="S1595" s="36">
        <v>2</v>
      </c>
    </row>
    <row r="1596" spans="1:19" x14ac:dyDescent="0.25">
      <c r="A1596" s="31"/>
      <c r="B1596" s="31">
        <v>10002108</v>
      </c>
      <c r="C1596" s="36" t="s">
        <v>40</v>
      </c>
      <c r="D1596" s="36" t="s">
        <v>41</v>
      </c>
      <c r="E1596" s="36" t="s">
        <v>971</v>
      </c>
      <c r="F1596" s="31" t="str">
        <f t="shared" si="83"/>
        <v xml:space="preserve">DIE CAST MODREN </v>
      </c>
      <c r="G1596" s="36" t="s">
        <v>43</v>
      </c>
      <c r="H1596" s="31" t="s">
        <v>44</v>
      </c>
      <c r="I1596" s="36" t="str">
        <f>C1596&amp;"/"&amp;D1596&amp;"/"&amp;F1596&amp;"/"&amp;H1596</f>
        <v>MINIKIDZZ/TOYS/DIE CAST MODREN /NA</v>
      </c>
      <c r="J1596" s="36">
        <v>950300</v>
      </c>
      <c r="K1596" s="36" t="s">
        <v>45</v>
      </c>
      <c r="L1596" s="36" t="s">
        <v>95</v>
      </c>
      <c r="M1596" s="36" t="s">
        <v>47</v>
      </c>
      <c r="N1596" s="79">
        <v>0.12</v>
      </c>
      <c r="O1596" s="36">
        <v>299</v>
      </c>
      <c r="P1596" s="36">
        <v>299</v>
      </c>
      <c r="Q1596" s="94">
        <v>149.5</v>
      </c>
      <c r="R1596" s="94">
        <v>149.5</v>
      </c>
      <c r="S1596" s="36">
        <v>5</v>
      </c>
    </row>
    <row r="1597" spans="1:19" x14ac:dyDescent="0.25">
      <c r="A1597" s="31"/>
      <c r="B1597" s="31">
        <v>10002109</v>
      </c>
      <c r="C1597" s="36" t="s">
        <v>40</v>
      </c>
      <c r="D1597" s="36" t="s">
        <v>41</v>
      </c>
      <c r="E1597" s="36" t="s">
        <v>949</v>
      </c>
      <c r="F1597" s="31" t="str">
        <f t="shared" ref="F1597:F1604" si="84">C1597&amp;"/"&amp;E1597&amp;""</f>
        <v>MINIKIDZZ/TRUCK</v>
      </c>
      <c r="G1597" s="36" t="s">
        <v>43</v>
      </c>
      <c r="H1597" s="31" t="s">
        <v>44</v>
      </c>
      <c r="I1597" s="36" t="str">
        <f>C1597&amp;"/"&amp;D1597&amp;"/"&amp;F1597&amp;"/"&amp;H1597</f>
        <v>MINIKIDZZ/TOYS/MINIKIDZZ/TRUCK/NA</v>
      </c>
      <c r="J1597" s="36">
        <v>950300</v>
      </c>
      <c r="K1597" s="36" t="s">
        <v>45</v>
      </c>
      <c r="L1597" s="36" t="s">
        <v>95</v>
      </c>
      <c r="M1597" s="36" t="s">
        <v>47</v>
      </c>
      <c r="N1597" s="79">
        <v>0.12</v>
      </c>
      <c r="O1597" s="36">
        <v>299</v>
      </c>
      <c r="P1597" s="36">
        <v>299</v>
      </c>
      <c r="Q1597" s="94">
        <v>149.5</v>
      </c>
      <c r="R1597" s="94">
        <v>149.5</v>
      </c>
      <c r="S1597" s="36">
        <v>4</v>
      </c>
    </row>
    <row r="1598" spans="1:19" x14ac:dyDescent="0.25">
      <c r="A1598" s="31"/>
      <c r="B1598" s="31">
        <v>10002110</v>
      </c>
      <c r="C1598" s="36" t="s">
        <v>40</v>
      </c>
      <c r="D1598" s="36" t="s">
        <v>41</v>
      </c>
      <c r="E1598" s="36" t="s">
        <v>950</v>
      </c>
      <c r="F1598" s="31" t="str">
        <f t="shared" ref="F1598:F1603" si="85">E1598&amp;""</f>
        <v>FIRE WHEEL</v>
      </c>
      <c r="G1598" s="36" t="s">
        <v>43</v>
      </c>
      <c r="H1598" s="31" t="s">
        <v>44</v>
      </c>
      <c r="I1598" s="36" t="str">
        <f>C1598&amp;"/"&amp;D1598&amp;"/"&amp;F1598&amp;"/"&amp;H1598</f>
        <v>MINIKIDZZ/TOYS/FIRE WHEEL/NA</v>
      </c>
      <c r="J1598" s="36">
        <v>950300</v>
      </c>
      <c r="K1598" s="36" t="s">
        <v>45</v>
      </c>
      <c r="L1598" s="36" t="s">
        <v>95</v>
      </c>
      <c r="M1598" s="36" t="s">
        <v>47</v>
      </c>
      <c r="N1598" s="79">
        <v>0.12</v>
      </c>
      <c r="O1598" s="36">
        <v>299</v>
      </c>
      <c r="P1598" s="36">
        <v>299</v>
      </c>
      <c r="Q1598" s="94">
        <v>149.5</v>
      </c>
      <c r="R1598" s="94">
        <v>149.5</v>
      </c>
      <c r="S1598" s="36">
        <v>4</v>
      </c>
    </row>
    <row r="1599" spans="1:19" x14ac:dyDescent="0.25">
      <c r="A1599" s="31"/>
      <c r="B1599" s="31">
        <v>10002111</v>
      </c>
      <c r="C1599" s="36" t="s">
        <v>40</v>
      </c>
      <c r="D1599" s="36" t="s">
        <v>41</v>
      </c>
      <c r="E1599" s="36" t="s">
        <v>951</v>
      </c>
      <c r="F1599" s="31" t="str">
        <f t="shared" si="85"/>
        <v>POLICE THAR</v>
      </c>
      <c r="G1599" s="36" t="s">
        <v>43</v>
      </c>
      <c r="H1599" s="31" t="s">
        <v>44</v>
      </c>
      <c r="I1599" s="36" t="str">
        <f>C1599&amp;"/"&amp;D1599&amp;"/"&amp;F1599&amp;"/"&amp;H1599</f>
        <v>MINIKIDZZ/TOYS/POLICE THAR/NA</v>
      </c>
      <c r="J1599" s="36">
        <v>950300</v>
      </c>
      <c r="K1599" s="36" t="s">
        <v>45</v>
      </c>
      <c r="L1599" s="36" t="s">
        <v>95</v>
      </c>
      <c r="M1599" s="36" t="s">
        <v>47</v>
      </c>
      <c r="N1599" s="79">
        <v>0.12</v>
      </c>
      <c r="O1599" s="36">
        <v>399</v>
      </c>
      <c r="P1599" s="36">
        <v>399</v>
      </c>
      <c r="Q1599" s="94">
        <v>199.5</v>
      </c>
      <c r="R1599" s="94">
        <v>199.5</v>
      </c>
      <c r="S1599" s="36">
        <v>5</v>
      </c>
    </row>
    <row r="1600" spans="1:19" x14ac:dyDescent="0.25">
      <c r="A1600" s="31"/>
      <c r="B1600" s="31">
        <v>10002112</v>
      </c>
      <c r="C1600" s="36" t="s">
        <v>40</v>
      </c>
      <c r="D1600" s="36" t="s">
        <v>41</v>
      </c>
      <c r="E1600" s="36" t="s">
        <v>972</v>
      </c>
      <c r="F1600" s="31" t="str">
        <f t="shared" si="85"/>
        <v>METEL SCALE</v>
      </c>
      <c r="G1600" s="36" t="s">
        <v>43</v>
      </c>
      <c r="H1600" s="31" t="s">
        <v>44</v>
      </c>
      <c r="I1600" s="36" t="str">
        <f>C1600&amp;"/"&amp;D1600&amp;"/"&amp;F1600&amp;"/"&amp;H1600</f>
        <v>MINIKIDZZ/TOYS/METEL SCALE/NA</v>
      </c>
      <c r="J1600" s="36">
        <v>950300</v>
      </c>
      <c r="K1600" s="36" t="s">
        <v>45</v>
      </c>
      <c r="L1600" s="36" t="s">
        <v>95</v>
      </c>
      <c r="M1600" s="36" t="s">
        <v>47</v>
      </c>
      <c r="N1600" s="79">
        <v>0.12</v>
      </c>
      <c r="O1600" s="36">
        <v>599</v>
      </c>
      <c r="P1600" s="36">
        <v>599</v>
      </c>
      <c r="Q1600" s="94">
        <v>299.5</v>
      </c>
      <c r="R1600" s="94">
        <v>299.5</v>
      </c>
      <c r="S1600" s="36">
        <v>4</v>
      </c>
    </row>
    <row r="1601" spans="1:19" x14ac:dyDescent="0.25">
      <c r="A1601" s="31"/>
      <c r="B1601" s="31">
        <v>10002113</v>
      </c>
      <c r="C1601" s="36" t="s">
        <v>40</v>
      </c>
      <c r="D1601" s="36" t="s">
        <v>41</v>
      </c>
      <c r="E1601" s="36" t="s">
        <v>952</v>
      </c>
      <c r="F1601" s="31" t="str">
        <f t="shared" si="85"/>
        <v>BURBUJA</v>
      </c>
      <c r="G1601" s="36" t="s">
        <v>43</v>
      </c>
      <c r="H1601" s="31" t="s">
        <v>44</v>
      </c>
      <c r="I1601" s="36" t="str">
        <f>C1601&amp;"/"&amp;D1601&amp;"/"&amp;F1601&amp;"/"&amp;H1601</f>
        <v>MINIKIDZZ/TOYS/BURBUJA/NA</v>
      </c>
      <c r="J1601" s="36">
        <v>950300</v>
      </c>
      <c r="K1601" s="36" t="s">
        <v>45</v>
      </c>
      <c r="L1601" s="36" t="s">
        <v>95</v>
      </c>
      <c r="M1601" s="36" t="s">
        <v>47</v>
      </c>
      <c r="N1601" s="79">
        <v>0.12</v>
      </c>
      <c r="O1601" s="36">
        <v>899</v>
      </c>
      <c r="P1601" s="36">
        <v>899</v>
      </c>
      <c r="Q1601" s="94">
        <v>449.5</v>
      </c>
      <c r="R1601" s="94">
        <v>449.5</v>
      </c>
      <c r="S1601" s="36">
        <v>1</v>
      </c>
    </row>
    <row r="1602" spans="1:19" x14ac:dyDescent="0.25">
      <c r="A1602" s="31"/>
      <c r="B1602" s="31">
        <v>10002114</v>
      </c>
      <c r="C1602" s="36" t="s">
        <v>40</v>
      </c>
      <c r="D1602" s="36" t="s">
        <v>41</v>
      </c>
      <c r="E1602" s="36" t="s">
        <v>973</v>
      </c>
      <c r="F1602" s="31" t="str">
        <f t="shared" si="85"/>
        <v xml:space="preserve">ALIA DOLL </v>
      </c>
      <c r="G1602" s="36" t="s">
        <v>43</v>
      </c>
      <c r="H1602" s="31" t="s">
        <v>44</v>
      </c>
      <c r="I1602" s="36" t="str">
        <f>C1602&amp;"/"&amp;D1602&amp;"/"&amp;F1602&amp;"/"&amp;H1602</f>
        <v>MINIKIDZZ/TOYS/ALIA DOLL /NA</v>
      </c>
      <c r="J1602" s="36">
        <v>950300</v>
      </c>
      <c r="K1602" s="36" t="s">
        <v>45</v>
      </c>
      <c r="L1602" s="36" t="s">
        <v>95</v>
      </c>
      <c r="M1602" s="36" t="s">
        <v>47</v>
      </c>
      <c r="N1602" s="79">
        <v>0.12</v>
      </c>
      <c r="O1602" s="36">
        <v>599</v>
      </c>
      <c r="P1602" s="36">
        <v>599</v>
      </c>
      <c r="Q1602" s="94">
        <v>299.5</v>
      </c>
      <c r="R1602" s="94">
        <v>299.5</v>
      </c>
      <c r="S1602" s="36">
        <v>1</v>
      </c>
    </row>
    <row r="1603" spans="1:19" x14ac:dyDescent="0.25">
      <c r="A1603" s="31"/>
      <c r="B1603" s="31">
        <v>10002115</v>
      </c>
      <c r="C1603" s="36" t="s">
        <v>40</v>
      </c>
      <c r="D1603" s="36" t="s">
        <v>41</v>
      </c>
      <c r="E1603" s="36" t="s">
        <v>953</v>
      </c>
      <c r="F1603" s="31" t="str">
        <f t="shared" si="85"/>
        <v>ALIA PET</v>
      </c>
      <c r="G1603" s="36" t="s">
        <v>43</v>
      </c>
      <c r="H1603" s="31" t="s">
        <v>44</v>
      </c>
      <c r="I1603" s="36" t="str">
        <f>C1603&amp;"/"&amp;D1603&amp;"/"&amp;F1603&amp;"/"&amp;H1603</f>
        <v>MINIKIDZZ/TOYS/ALIA PET/NA</v>
      </c>
      <c r="J1603" s="36">
        <v>950300</v>
      </c>
      <c r="K1603" s="36" t="s">
        <v>45</v>
      </c>
      <c r="L1603" s="36" t="s">
        <v>95</v>
      </c>
      <c r="M1603" s="36" t="s">
        <v>47</v>
      </c>
      <c r="N1603" s="79">
        <v>0.12</v>
      </c>
      <c r="O1603" s="36">
        <v>599</v>
      </c>
      <c r="P1603" s="36">
        <v>599</v>
      </c>
      <c r="Q1603" s="94">
        <v>299.5</v>
      </c>
      <c r="R1603" s="94">
        <v>299.5</v>
      </c>
      <c r="S1603" s="36">
        <v>1</v>
      </c>
    </row>
    <row r="1604" spans="1:19" x14ac:dyDescent="0.25">
      <c r="A1604" s="31"/>
      <c r="B1604" s="31">
        <v>10002116</v>
      </c>
      <c r="C1604" s="36" t="s">
        <v>40</v>
      </c>
      <c r="D1604" s="36" t="s">
        <v>41</v>
      </c>
      <c r="E1604" s="36" t="s">
        <v>954</v>
      </c>
      <c r="F1604" s="31" t="str">
        <f t="shared" si="84"/>
        <v>MINIKIDZZ/HEROS</v>
      </c>
      <c r="G1604" s="36" t="s">
        <v>43</v>
      </c>
      <c r="H1604" s="31" t="s">
        <v>44</v>
      </c>
      <c r="I1604" s="36" t="str">
        <f>C1604&amp;"/"&amp;D1604&amp;"/"&amp;F1604&amp;"/"&amp;H1604</f>
        <v>MINIKIDZZ/TOYS/MINIKIDZZ/HEROS/NA</v>
      </c>
      <c r="J1604" s="36">
        <v>950300</v>
      </c>
      <c r="K1604" s="36" t="s">
        <v>45</v>
      </c>
      <c r="L1604" s="36" t="s">
        <v>95</v>
      </c>
      <c r="M1604" s="36" t="s">
        <v>47</v>
      </c>
      <c r="N1604" s="79">
        <v>0.12</v>
      </c>
      <c r="O1604" s="36">
        <v>149</v>
      </c>
      <c r="P1604" s="36">
        <v>149</v>
      </c>
      <c r="Q1604" s="94">
        <v>74.5</v>
      </c>
      <c r="R1604" s="94">
        <v>74.5</v>
      </c>
      <c r="S1604" s="36">
        <v>4</v>
      </c>
    </row>
    <row r="1605" spans="1:19" x14ac:dyDescent="0.25">
      <c r="A1605" s="31"/>
      <c r="B1605" s="31">
        <v>10002117</v>
      </c>
      <c r="C1605" s="36" t="s">
        <v>40</v>
      </c>
      <c r="D1605" s="36" t="s">
        <v>41</v>
      </c>
      <c r="E1605" s="36" t="s">
        <v>955</v>
      </c>
      <c r="F1605" s="31" t="str">
        <f t="shared" ref="F1605:F1616" si="86">E1605&amp;""</f>
        <v>COLOUR BOOK</v>
      </c>
      <c r="G1605" s="36" t="s">
        <v>43</v>
      </c>
      <c r="H1605" s="31" t="s">
        <v>44</v>
      </c>
      <c r="I1605" s="36" t="str">
        <f>C1605&amp;"/"&amp;D1605&amp;"/"&amp;F1605&amp;"/"&amp;H1605</f>
        <v>MINIKIDZZ/TOYS/COLOUR BOOK/NA</v>
      </c>
      <c r="J1605" s="36">
        <v>950300</v>
      </c>
      <c r="K1605" s="36" t="s">
        <v>45</v>
      </c>
      <c r="L1605" s="36" t="s">
        <v>95</v>
      </c>
      <c r="M1605" s="36" t="s">
        <v>47</v>
      </c>
      <c r="N1605" s="79">
        <v>0.12</v>
      </c>
      <c r="O1605" s="36">
        <v>249</v>
      </c>
      <c r="P1605" s="36">
        <v>249</v>
      </c>
      <c r="Q1605" s="94">
        <v>124.5</v>
      </c>
      <c r="R1605" s="94">
        <v>124.5</v>
      </c>
      <c r="S1605" s="36">
        <v>2</v>
      </c>
    </row>
    <row r="1606" spans="1:19" x14ac:dyDescent="0.25">
      <c r="A1606" s="31"/>
      <c r="B1606" s="31">
        <v>10002118</v>
      </c>
      <c r="C1606" s="36" t="s">
        <v>40</v>
      </c>
      <c r="D1606" s="36" t="s">
        <v>41</v>
      </c>
      <c r="E1606" s="36" t="s">
        <v>974</v>
      </c>
      <c r="F1606" s="31" t="str">
        <f t="shared" si="86"/>
        <v>HELICOPTER</v>
      </c>
      <c r="G1606" s="36" t="s">
        <v>43</v>
      </c>
      <c r="H1606" s="31" t="s">
        <v>44</v>
      </c>
      <c r="I1606" s="36" t="str">
        <f>C1606&amp;"/"&amp;D1606&amp;"/"&amp;F1606&amp;"/"&amp;H1606</f>
        <v>MINIKIDZZ/TOYS/HELICOPTER/NA</v>
      </c>
      <c r="J1606" s="36">
        <v>950300</v>
      </c>
      <c r="K1606" s="36" t="s">
        <v>45</v>
      </c>
      <c r="L1606" s="36" t="s">
        <v>95</v>
      </c>
      <c r="M1606" s="36" t="s">
        <v>47</v>
      </c>
      <c r="N1606" s="79">
        <v>0.12</v>
      </c>
      <c r="O1606" s="36">
        <v>899</v>
      </c>
      <c r="P1606" s="36">
        <v>899</v>
      </c>
      <c r="Q1606" s="94">
        <v>449.5</v>
      </c>
      <c r="R1606" s="94">
        <v>449.5</v>
      </c>
      <c r="S1606" s="36">
        <v>1</v>
      </c>
    </row>
    <row r="1607" spans="1:19" x14ac:dyDescent="0.25">
      <c r="A1607" s="31"/>
      <c r="B1607" s="31">
        <v>10002119</v>
      </c>
      <c r="C1607" s="36" t="s">
        <v>40</v>
      </c>
      <c r="D1607" s="36" t="s">
        <v>41</v>
      </c>
      <c r="E1607" s="36" t="s">
        <v>765</v>
      </c>
      <c r="F1607" s="31" t="str">
        <f t="shared" si="86"/>
        <v>CAR</v>
      </c>
      <c r="G1607" s="36" t="s">
        <v>43</v>
      </c>
      <c r="H1607" s="31" t="s">
        <v>44</v>
      </c>
      <c r="I1607" s="36" t="str">
        <f>C1607&amp;"/"&amp;D1607&amp;"/"&amp;F1607&amp;"/"&amp;H1607</f>
        <v>MINIKIDZZ/TOYS/CAR/NA</v>
      </c>
      <c r="J1607" s="36">
        <v>950300</v>
      </c>
      <c r="K1607" s="36" t="s">
        <v>45</v>
      </c>
      <c r="L1607" s="36" t="s">
        <v>95</v>
      </c>
      <c r="M1607" s="36" t="s">
        <v>47</v>
      </c>
      <c r="N1607" s="79">
        <v>0.12</v>
      </c>
      <c r="O1607" s="36">
        <v>499</v>
      </c>
      <c r="P1607" s="36">
        <v>499</v>
      </c>
      <c r="Q1607" s="94">
        <v>249.5</v>
      </c>
      <c r="R1607" s="94">
        <v>249.5</v>
      </c>
      <c r="S1607" s="36">
        <v>3</v>
      </c>
    </row>
    <row r="1608" spans="1:19" x14ac:dyDescent="0.25">
      <c r="A1608" s="31"/>
      <c r="B1608" s="31">
        <v>10002120</v>
      </c>
      <c r="C1608" s="36" t="s">
        <v>40</v>
      </c>
      <c r="D1608" s="36" t="s">
        <v>41</v>
      </c>
      <c r="E1608" s="36" t="s">
        <v>765</v>
      </c>
      <c r="F1608" s="31" t="str">
        <f t="shared" si="86"/>
        <v>CAR</v>
      </c>
      <c r="G1608" s="36" t="s">
        <v>43</v>
      </c>
      <c r="H1608" s="31" t="s">
        <v>44</v>
      </c>
      <c r="I1608" s="36" t="str">
        <f>C1608&amp;"/"&amp;D1608&amp;"/"&amp;F1608&amp;"/"&amp;H1608</f>
        <v>MINIKIDZZ/TOYS/CAR/NA</v>
      </c>
      <c r="J1608" s="36">
        <v>950300</v>
      </c>
      <c r="K1608" s="36" t="s">
        <v>45</v>
      </c>
      <c r="L1608" s="36" t="s">
        <v>95</v>
      </c>
      <c r="M1608" s="36" t="s">
        <v>47</v>
      </c>
      <c r="N1608" s="79">
        <v>0.12</v>
      </c>
      <c r="O1608" s="36">
        <v>840</v>
      </c>
      <c r="P1608" s="36">
        <v>840</v>
      </c>
      <c r="Q1608" s="94">
        <v>420</v>
      </c>
      <c r="R1608" s="94">
        <v>420</v>
      </c>
      <c r="S1608" s="36">
        <v>4</v>
      </c>
    </row>
    <row r="1609" spans="1:19" x14ac:dyDescent="0.25">
      <c r="A1609" s="31"/>
      <c r="B1609" s="31">
        <v>10002121</v>
      </c>
      <c r="C1609" s="36" t="s">
        <v>40</v>
      </c>
      <c r="D1609" s="36" t="s">
        <v>41</v>
      </c>
      <c r="E1609" s="36" t="s">
        <v>765</v>
      </c>
      <c r="F1609" s="31" t="str">
        <f t="shared" si="86"/>
        <v>CAR</v>
      </c>
      <c r="G1609" s="36" t="s">
        <v>43</v>
      </c>
      <c r="H1609" s="31" t="s">
        <v>44</v>
      </c>
      <c r="I1609" s="36" t="str">
        <f>C1609&amp;"/"&amp;D1609&amp;"/"&amp;F1609&amp;"/"&amp;H1609</f>
        <v>MINIKIDZZ/TOYS/CAR/NA</v>
      </c>
      <c r="J1609" s="36">
        <v>950300</v>
      </c>
      <c r="K1609" s="36" t="s">
        <v>45</v>
      </c>
      <c r="L1609" s="36" t="s">
        <v>95</v>
      </c>
      <c r="M1609" s="36" t="s">
        <v>47</v>
      </c>
      <c r="N1609" s="79">
        <v>0.12</v>
      </c>
      <c r="O1609" s="36">
        <v>1000</v>
      </c>
      <c r="P1609" s="36">
        <v>1000</v>
      </c>
      <c r="Q1609" s="94">
        <v>500</v>
      </c>
      <c r="R1609" s="94">
        <v>500</v>
      </c>
      <c r="S1609" s="36">
        <v>1</v>
      </c>
    </row>
    <row r="1610" spans="1:19" x14ac:dyDescent="0.25">
      <c r="A1610" s="31"/>
      <c r="B1610" s="31">
        <v>10002122</v>
      </c>
      <c r="C1610" s="36" t="s">
        <v>40</v>
      </c>
      <c r="D1610" s="36" t="s">
        <v>41</v>
      </c>
      <c r="E1610" s="36" t="s">
        <v>956</v>
      </c>
      <c r="F1610" s="31" t="str">
        <f t="shared" si="86"/>
        <v>COLOUR BOOK 2</v>
      </c>
      <c r="G1610" s="36" t="s">
        <v>43</v>
      </c>
      <c r="H1610" s="31" t="s">
        <v>44</v>
      </c>
      <c r="I1610" s="36" t="str">
        <f>C1610&amp;"/"&amp;D1610&amp;"/"&amp;F1610&amp;"/"&amp;H1610</f>
        <v>MINIKIDZZ/TOYS/COLOUR BOOK 2/NA</v>
      </c>
      <c r="J1610" s="36">
        <v>950300</v>
      </c>
      <c r="K1610" s="36" t="s">
        <v>45</v>
      </c>
      <c r="L1610" s="36" t="s">
        <v>95</v>
      </c>
      <c r="M1610" s="36" t="s">
        <v>47</v>
      </c>
      <c r="N1610" s="79">
        <v>0.12</v>
      </c>
      <c r="O1610" s="36">
        <v>249</v>
      </c>
      <c r="P1610" s="36">
        <v>249</v>
      </c>
      <c r="Q1610" s="94">
        <v>124.5</v>
      </c>
      <c r="R1610" s="94">
        <v>124.5</v>
      </c>
      <c r="S1610" s="36">
        <v>4</v>
      </c>
    </row>
    <row r="1611" spans="1:19" x14ac:dyDescent="0.25">
      <c r="A1611" s="31"/>
      <c r="B1611" s="31">
        <v>10002123</v>
      </c>
      <c r="C1611" s="36" t="s">
        <v>40</v>
      </c>
      <c r="D1611" s="36" t="s">
        <v>41</v>
      </c>
      <c r="E1611" s="36" t="s">
        <v>957</v>
      </c>
      <c r="F1611" s="31" t="str">
        <f t="shared" si="86"/>
        <v>GUN BOX</v>
      </c>
      <c r="G1611" s="36" t="s">
        <v>43</v>
      </c>
      <c r="H1611" s="31" t="s">
        <v>44</v>
      </c>
      <c r="I1611" s="36" t="str">
        <f>C1611&amp;"/"&amp;D1611&amp;"/"&amp;F1611&amp;"/"&amp;H1611</f>
        <v>MINIKIDZZ/TOYS/GUN BOX/NA</v>
      </c>
      <c r="J1611" s="36">
        <v>950300</v>
      </c>
      <c r="K1611" s="36" t="s">
        <v>45</v>
      </c>
      <c r="L1611" s="36" t="s">
        <v>95</v>
      </c>
      <c r="M1611" s="36" t="s">
        <v>47</v>
      </c>
      <c r="N1611" s="79">
        <v>0.12</v>
      </c>
      <c r="O1611" s="36">
        <v>249</v>
      </c>
      <c r="P1611" s="36">
        <v>249</v>
      </c>
      <c r="Q1611" s="94">
        <v>124.5</v>
      </c>
      <c r="R1611" s="94">
        <v>124.5</v>
      </c>
      <c r="S1611" s="36">
        <v>24</v>
      </c>
    </row>
    <row r="1612" spans="1:19" x14ac:dyDescent="0.25">
      <c r="A1612" s="31"/>
      <c r="B1612" s="31">
        <v>10002124</v>
      </c>
      <c r="C1612" s="36" t="s">
        <v>40</v>
      </c>
      <c r="D1612" s="36" t="s">
        <v>41</v>
      </c>
      <c r="E1612" s="36" t="s">
        <v>975</v>
      </c>
      <c r="F1612" s="31" t="str">
        <f t="shared" si="86"/>
        <v>BUETY &amp; OTHERSET</v>
      </c>
      <c r="G1612" s="36" t="s">
        <v>43</v>
      </c>
      <c r="H1612" s="31" t="s">
        <v>44</v>
      </c>
      <c r="I1612" s="36" t="str">
        <f>C1612&amp;"/"&amp;D1612&amp;"/"&amp;F1612&amp;"/"&amp;H1612</f>
        <v>MINIKIDZZ/TOYS/BUETY &amp; OTHERSET/NA</v>
      </c>
      <c r="J1612" s="36">
        <v>950300</v>
      </c>
      <c r="K1612" s="36" t="s">
        <v>45</v>
      </c>
      <c r="L1612" s="36" t="s">
        <v>95</v>
      </c>
      <c r="M1612" s="36" t="s">
        <v>47</v>
      </c>
      <c r="N1612" s="79">
        <v>0.12</v>
      </c>
      <c r="O1612" s="36">
        <v>1549</v>
      </c>
      <c r="P1612" s="36">
        <v>1549</v>
      </c>
      <c r="Q1612" s="94">
        <v>774.5</v>
      </c>
      <c r="R1612" s="94">
        <v>774.5</v>
      </c>
      <c r="S1612" s="36">
        <v>3</v>
      </c>
    </row>
    <row r="1613" spans="1:19" x14ac:dyDescent="0.25">
      <c r="A1613" s="31"/>
      <c r="B1613" s="31">
        <v>10002125</v>
      </c>
      <c r="C1613" s="36" t="s">
        <v>40</v>
      </c>
      <c r="D1613" s="36" t="s">
        <v>41</v>
      </c>
      <c r="E1613" s="36" t="s">
        <v>958</v>
      </c>
      <c r="F1613" s="31" t="str">
        <f t="shared" si="86"/>
        <v>MONEY BANK PIG</v>
      </c>
      <c r="G1613" s="36" t="s">
        <v>43</v>
      </c>
      <c r="H1613" s="31" t="s">
        <v>44</v>
      </c>
      <c r="I1613" s="36" t="str">
        <f>C1613&amp;"/"&amp;D1613&amp;"/"&amp;F1613&amp;"/"&amp;H1613</f>
        <v>MINIKIDZZ/TOYS/MONEY BANK PIG/NA</v>
      </c>
      <c r="J1613" s="36">
        <v>950300</v>
      </c>
      <c r="K1613" s="36" t="s">
        <v>45</v>
      </c>
      <c r="L1613" s="36" t="s">
        <v>95</v>
      </c>
      <c r="M1613" s="36" t="s">
        <v>47</v>
      </c>
      <c r="N1613" s="79">
        <v>0.12</v>
      </c>
      <c r="O1613" s="36">
        <v>180</v>
      </c>
      <c r="P1613" s="36">
        <v>180</v>
      </c>
      <c r="Q1613" s="94">
        <v>90</v>
      </c>
      <c r="R1613" s="94">
        <v>90</v>
      </c>
      <c r="S1613" s="36">
        <v>2</v>
      </c>
    </row>
    <row r="1614" spans="1:19" x14ac:dyDescent="0.25">
      <c r="A1614" s="31"/>
      <c r="B1614" s="31">
        <v>10002126</v>
      </c>
      <c r="C1614" s="36" t="s">
        <v>40</v>
      </c>
      <c r="D1614" s="36" t="s">
        <v>41</v>
      </c>
      <c r="E1614" s="36" t="s">
        <v>639</v>
      </c>
      <c r="F1614" s="31" t="str">
        <f t="shared" si="86"/>
        <v>MONEY BANK</v>
      </c>
      <c r="G1614" s="36" t="s">
        <v>43</v>
      </c>
      <c r="H1614" s="31" t="s">
        <v>44</v>
      </c>
      <c r="I1614" s="36" t="str">
        <f>C1614&amp;"/"&amp;D1614&amp;"/"&amp;F1614&amp;"/"&amp;H1614</f>
        <v>MINIKIDZZ/TOYS/MONEY BANK/NA</v>
      </c>
      <c r="J1614" s="36">
        <v>950300</v>
      </c>
      <c r="K1614" s="36" t="s">
        <v>45</v>
      </c>
      <c r="L1614" s="36" t="s">
        <v>95</v>
      </c>
      <c r="M1614" s="36" t="s">
        <v>47</v>
      </c>
      <c r="N1614" s="79">
        <v>0.12</v>
      </c>
      <c r="O1614" s="36">
        <v>230</v>
      </c>
      <c r="P1614" s="36">
        <v>230</v>
      </c>
      <c r="Q1614" s="94">
        <v>115</v>
      </c>
      <c r="R1614" s="94">
        <v>115</v>
      </c>
      <c r="S1614" s="36">
        <v>1</v>
      </c>
    </row>
    <row r="1615" spans="1:19" x14ac:dyDescent="0.25">
      <c r="A1615" s="31"/>
      <c r="B1615" s="31">
        <v>10002127</v>
      </c>
      <c r="C1615" s="36" t="s">
        <v>40</v>
      </c>
      <c r="D1615" s="36" t="s">
        <v>41</v>
      </c>
      <c r="E1615" s="36" t="s">
        <v>639</v>
      </c>
      <c r="F1615" s="31" t="str">
        <f t="shared" si="86"/>
        <v>MONEY BANK</v>
      </c>
      <c r="G1615" s="36" t="s">
        <v>43</v>
      </c>
      <c r="H1615" s="31" t="s">
        <v>44</v>
      </c>
      <c r="I1615" s="36" t="str">
        <f>C1615&amp;"/"&amp;D1615&amp;"/"&amp;F1615&amp;"/"&amp;H1615</f>
        <v>MINIKIDZZ/TOYS/MONEY BANK/NA</v>
      </c>
      <c r="J1615" s="36">
        <v>950300</v>
      </c>
      <c r="K1615" s="36" t="s">
        <v>45</v>
      </c>
      <c r="L1615" s="36" t="s">
        <v>95</v>
      </c>
      <c r="M1615" s="36" t="s">
        <v>47</v>
      </c>
      <c r="N1615" s="79">
        <v>0.12</v>
      </c>
      <c r="O1615" s="36">
        <v>210</v>
      </c>
      <c r="P1615" s="36">
        <v>210</v>
      </c>
      <c r="Q1615" s="94">
        <v>105</v>
      </c>
      <c r="R1615" s="94">
        <v>105</v>
      </c>
      <c r="S1615" s="36">
        <v>6</v>
      </c>
    </row>
    <row r="1616" spans="1:19" x14ac:dyDescent="0.25">
      <c r="A1616" s="31"/>
      <c r="B1616" s="31">
        <v>10002128</v>
      </c>
      <c r="C1616" s="36" t="s">
        <v>40</v>
      </c>
      <c r="D1616" s="36" t="s">
        <v>41</v>
      </c>
      <c r="E1616" s="36" t="s">
        <v>975</v>
      </c>
      <c r="F1616" s="31" t="str">
        <f t="shared" si="86"/>
        <v>BUETY &amp; OTHERSET</v>
      </c>
      <c r="G1616" s="36" t="s">
        <v>43</v>
      </c>
      <c r="H1616" s="31" t="s">
        <v>44</v>
      </c>
      <c r="I1616" s="36" t="str">
        <f>C1616&amp;"/"&amp;D1616&amp;"/"&amp;F1616&amp;"/"&amp;H1616</f>
        <v>MINIKIDZZ/TOYS/BUETY &amp; OTHERSET/NA</v>
      </c>
      <c r="J1616" s="36">
        <v>950300</v>
      </c>
      <c r="K1616" s="36" t="s">
        <v>45</v>
      </c>
      <c r="L1616" s="36" t="s">
        <v>95</v>
      </c>
      <c r="M1616" s="36" t="s">
        <v>47</v>
      </c>
      <c r="N1616" s="79">
        <v>0.12</v>
      </c>
      <c r="O1616" s="36">
        <v>1999</v>
      </c>
      <c r="P1616" s="36">
        <v>1999</v>
      </c>
      <c r="Q1616" s="94">
        <v>999.5</v>
      </c>
      <c r="R1616" s="94">
        <v>999.5</v>
      </c>
      <c r="S1616" s="36">
        <v>3</v>
      </c>
    </row>
    <row r="1617" spans="1:21" x14ac:dyDescent="0.25">
      <c r="A1617" s="31"/>
      <c r="B1617" s="31">
        <v>10002129</v>
      </c>
      <c r="C1617" s="36" t="s">
        <v>40</v>
      </c>
      <c r="D1617" s="36" t="s">
        <v>41</v>
      </c>
      <c r="E1617" s="36" t="s">
        <v>959</v>
      </c>
      <c r="F1617" s="31" t="str">
        <f t="shared" ref="F1617:F1624" si="87">C1617&amp;"/"&amp;E1617&amp;""</f>
        <v>MINIKIDZZ/WALKER</v>
      </c>
      <c r="G1617" s="36" t="s">
        <v>43</v>
      </c>
      <c r="H1617" s="31" t="s">
        <v>44</v>
      </c>
      <c r="I1617" s="36" t="str">
        <f>C1617&amp;"/"&amp;D1617&amp;"/"&amp;F1617&amp;"/"&amp;H1617</f>
        <v>MINIKIDZZ/TOYS/MINIKIDZZ/WALKER/NA</v>
      </c>
      <c r="J1617" s="36">
        <v>950300</v>
      </c>
      <c r="K1617" s="36" t="s">
        <v>45</v>
      </c>
      <c r="L1617" s="36" t="s">
        <v>95</v>
      </c>
      <c r="M1617" s="36" t="s">
        <v>47</v>
      </c>
      <c r="N1617" s="79">
        <v>0.12</v>
      </c>
      <c r="O1617" s="36">
        <v>2100</v>
      </c>
      <c r="P1617" s="36">
        <v>2100</v>
      </c>
      <c r="Q1617" s="94">
        <v>1050</v>
      </c>
      <c r="R1617" s="94">
        <v>1050</v>
      </c>
      <c r="S1617" s="36">
        <v>1</v>
      </c>
    </row>
    <row r="1618" spans="1:21" x14ac:dyDescent="0.25">
      <c r="A1618" s="31"/>
      <c r="B1618" s="31">
        <v>10002130</v>
      </c>
      <c r="C1618" s="36" t="s">
        <v>40</v>
      </c>
      <c r="D1618" s="36" t="s">
        <v>41</v>
      </c>
      <c r="E1618" s="36" t="s">
        <v>639</v>
      </c>
      <c r="F1618" s="31" t="str">
        <f t="shared" ref="F1618:F1623" si="88">E1618&amp;""</f>
        <v>MONEY BANK</v>
      </c>
      <c r="G1618" s="36" t="s">
        <v>43</v>
      </c>
      <c r="H1618" s="31" t="s">
        <v>44</v>
      </c>
      <c r="I1618" s="36" t="str">
        <f>C1618&amp;"/"&amp;D1618&amp;"/"&amp;F1618&amp;"/"&amp;H1618</f>
        <v>MINIKIDZZ/TOYS/MONEY BANK/NA</v>
      </c>
      <c r="J1618" s="36">
        <v>950300</v>
      </c>
      <c r="K1618" s="36" t="s">
        <v>45</v>
      </c>
      <c r="L1618" s="36" t="s">
        <v>95</v>
      </c>
      <c r="M1618" s="36" t="s">
        <v>47</v>
      </c>
      <c r="N1618" s="79">
        <v>0.12</v>
      </c>
      <c r="O1618" s="36">
        <v>399</v>
      </c>
      <c r="P1618" s="36">
        <v>399</v>
      </c>
      <c r="Q1618" s="94">
        <v>199.5</v>
      </c>
      <c r="R1618" s="94">
        <v>199.5</v>
      </c>
      <c r="S1618" s="36">
        <v>4</v>
      </c>
    </row>
    <row r="1619" spans="1:21" x14ac:dyDescent="0.25">
      <c r="A1619" s="31"/>
      <c r="B1619" s="31">
        <v>10002131</v>
      </c>
      <c r="C1619" s="36" t="s">
        <v>40</v>
      </c>
      <c r="D1619" s="36" t="s">
        <v>41</v>
      </c>
      <c r="E1619" s="36" t="s">
        <v>639</v>
      </c>
      <c r="F1619" s="31" t="str">
        <f t="shared" si="88"/>
        <v>MONEY BANK</v>
      </c>
      <c r="G1619" s="36" t="s">
        <v>43</v>
      </c>
      <c r="H1619" s="31" t="s">
        <v>44</v>
      </c>
      <c r="I1619" s="36" t="str">
        <f>C1619&amp;"/"&amp;D1619&amp;"/"&amp;F1619&amp;"/"&amp;H1619</f>
        <v>MINIKIDZZ/TOYS/MONEY BANK/NA</v>
      </c>
      <c r="J1619" s="36">
        <v>950300</v>
      </c>
      <c r="K1619" s="36" t="s">
        <v>45</v>
      </c>
      <c r="L1619" s="36" t="s">
        <v>95</v>
      </c>
      <c r="M1619" s="36" t="s">
        <v>47</v>
      </c>
      <c r="N1619" s="79">
        <v>0.12</v>
      </c>
      <c r="O1619" s="36">
        <v>299</v>
      </c>
      <c r="P1619" s="36">
        <v>299</v>
      </c>
      <c r="Q1619" s="94">
        <v>149.5</v>
      </c>
      <c r="R1619" s="94">
        <v>149.5</v>
      </c>
      <c r="S1619" s="36">
        <v>4</v>
      </c>
    </row>
    <row r="1620" spans="1:21" x14ac:dyDescent="0.25">
      <c r="A1620" s="31"/>
      <c r="B1620" s="31">
        <v>10002132</v>
      </c>
      <c r="C1620" s="36" t="s">
        <v>40</v>
      </c>
      <c r="D1620" s="36" t="s">
        <v>41</v>
      </c>
      <c r="E1620" s="36" t="s">
        <v>639</v>
      </c>
      <c r="F1620" s="31" t="str">
        <f t="shared" si="88"/>
        <v>MONEY BANK</v>
      </c>
      <c r="G1620" s="36" t="s">
        <v>43</v>
      </c>
      <c r="H1620" s="31" t="s">
        <v>44</v>
      </c>
      <c r="I1620" s="36" t="str">
        <f>C1620&amp;"/"&amp;D1620&amp;"/"&amp;F1620&amp;"/"&amp;H1620</f>
        <v>MINIKIDZZ/TOYS/MONEY BANK/NA</v>
      </c>
      <c r="J1620" s="36">
        <v>950300</v>
      </c>
      <c r="K1620" s="36" t="s">
        <v>45</v>
      </c>
      <c r="L1620" s="36" t="s">
        <v>95</v>
      </c>
      <c r="M1620" s="36" t="s">
        <v>47</v>
      </c>
      <c r="N1620" s="79">
        <v>0.12</v>
      </c>
      <c r="O1620" s="36">
        <v>399</v>
      </c>
      <c r="P1620" s="36">
        <v>399</v>
      </c>
      <c r="Q1620" s="94">
        <v>199.5</v>
      </c>
      <c r="R1620" s="94">
        <v>199.5</v>
      </c>
      <c r="S1620" s="36">
        <v>4</v>
      </c>
    </row>
    <row r="1621" spans="1:21" x14ac:dyDescent="0.25">
      <c r="A1621" s="31"/>
      <c r="B1621" s="31">
        <v>10002133</v>
      </c>
      <c r="C1621" s="36" t="s">
        <v>40</v>
      </c>
      <c r="D1621" s="36" t="s">
        <v>41</v>
      </c>
      <c r="E1621" s="36" t="s">
        <v>639</v>
      </c>
      <c r="F1621" s="31" t="str">
        <f t="shared" si="88"/>
        <v>MONEY BANK</v>
      </c>
      <c r="G1621" s="36" t="s">
        <v>43</v>
      </c>
      <c r="H1621" s="31" t="s">
        <v>44</v>
      </c>
      <c r="I1621" s="36" t="str">
        <f>C1621&amp;"/"&amp;D1621&amp;"/"&amp;F1621&amp;"/"&amp;H1621</f>
        <v>MINIKIDZZ/TOYS/MONEY BANK/NA</v>
      </c>
      <c r="J1621" s="36">
        <v>950300</v>
      </c>
      <c r="K1621" s="36" t="s">
        <v>45</v>
      </c>
      <c r="L1621" s="36" t="s">
        <v>95</v>
      </c>
      <c r="M1621" s="36" t="s">
        <v>47</v>
      </c>
      <c r="N1621" s="79">
        <v>0.12</v>
      </c>
      <c r="O1621" s="36">
        <v>299</v>
      </c>
      <c r="P1621" s="36">
        <v>299</v>
      </c>
      <c r="Q1621" s="94">
        <v>149.5</v>
      </c>
      <c r="R1621" s="94">
        <v>149.5</v>
      </c>
      <c r="S1621" s="36">
        <v>4</v>
      </c>
    </row>
    <row r="1622" spans="1:21" x14ac:dyDescent="0.25">
      <c r="A1622" s="31"/>
      <c r="B1622" s="31">
        <v>10002134</v>
      </c>
      <c r="C1622" s="36" t="s">
        <v>40</v>
      </c>
      <c r="D1622" s="36" t="s">
        <v>41</v>
      </c>
      <c r="E1622" s="36" t="s">
        <v>639</v>
      </c>
      <c r="F1622" s="31" t="str">
        <f t="shared" si="88"/>
        <v>MONEY BANK</v>
      </c>
      <c r="G1622" s="36" t="s">
        <v>43</v>
      </c>
      <c r="H1622" s="31" t="s">
        <v>44</v>
      </c>
      <c r="I1622" s="36" t="str">
        <f>C1622&amp;"/"&amp;D1622&amp;"/"&amp;F1622&amp;"/"&amp;H1622</f>
        <v>MINIKIDZZ/TOYS/MONEY BANK/NA</v>
      </c>
      <c r="J1622" s="36">
        <v>950300</v>
      </c>
      <c r="K1622" s="36" t="s">
        <v>45</v>
      </c>
      <c r="L1622" s="36" t="s">
        <v>95</v>
      </c>
      <c r="M1622" s="36" t="s">
        <v>47</v>
      </c>
      <c r="N1622" s="79">
        <v>0.12</v>
      </c>
      <c r="O1622" s="36">
        <v>299</v>
      </c>
      <c r="P1622" s="36">
        <v>299</v>
      </c>
      <c r="Q1622" s="94">
        <v>149.5</v>
      </c>
      <c r="R1622" s="94">
        <v>149.5</v>
      </c>
      <c r="S1622" s="36">
        <v>2</v>
      </c>
      <c r="U1622" s="17"/>
    </row>
    <row r="1623" spans="1:21" x14ac:dyDescent="0.25">
      <c r="A1623" s="31"/>
      <c r="B1623" s="31">
        <v>10002135</v>
      </c>
      <c r="C1623" s="36" t="s">
        <v>40</v>
      </c>
      <c r="D1623" s="36" t="s">
        <v>41</v>
      </c>
      <c r="E1623" s="36" t="s">
        <v>960</v>
      </c>
      <c r="F1623" s="31" t="str">
        <f t="shared" si="88"/>
        <v>KITCHEN SET</v>
      </c>
      <c r="G1623" s="36" t="s">
        <v>43</v>
      </c>
      <c r="H1623" s="31" t="s">
        <v>44</v>
      </c>
      <c r="I1623" s="36" t="str">
        <f>C1623&amp;"/"&amp;D1623&amp;"/"&amp;F1623&amp;"/"&amp;H1623</f>
        <v>MINIKIDZZ/TOYS/KITCHEN SET/NA</v>
      </c>
      <c r="J1623" s="36">
        <v>950300</v>
      </c>
      <c r="K1623" s="36" t="s">
        <v>45</v>
      </c>
      <c r="L1623" s="36" t="s">
        <v>95</v>
      </c>
      <c r="M1623" s="36" t="s">
        <v>47</v>
      </c>
      <c r="N1623" s="79">
        <v>0.12</v>
      </c>
      <c r="O1623" s="36">
        <v>495</v>
      </c>
      <c r="P1623" s="36">
        <v>495</v>
      </c>
      <c r="Q1623" s="94">
        <v>247.5</v>
      </c>
      <c r="R1623" s="94">
        <v>247.5</v>
      </c>
      <c r="S1623" s="36">
        <v>1</v>
      </c>
    </row>
    <row r="1624" spans="1:21" x14ac:dyDescent="0.25">
      <c r="A1624" s="31"/>
      <c r="B1624" s="31">
        <v>10002136</v>
      </c>
      <c r="C1624" s="36" t="s">
        <v>40</v>
      </c>
      <c r="D1624" s="36" t="s">
        <v>267</v>
      </c>
      <c r="E1624" s="36" t="s">
        <v>961</v>
      </c>
      <c r="F1624" s="31" t="str">
        <f t="shared" si="87"/>
        <v>MINIKIDZZ/CAP</v>
      </c>
      <c r="G1624" s="36" t="s">
        <v>43</v>
      </c>
      <c r="H1624" s="31" t="s">
        <v>44</v>
      </c>
      <c r="I1624" s="36" t="str">
        <f>C1624&amp;"/"&amp;D1624&amp;"/"&amp;F1624&amp;"/"&amp;H1624</f>
        <v>MINIKIDZZ/APPAREL/MINIKIDZZ/CAP/NA</v>
      </c>
      <c r="J1624" s="36">
        <v>6111</v>
      </c>
      <c r="K1624" s="36" t="s">
        <v>45</v>
      </c>
      <c r="L1624" s="36" t="s">
        <v>95</v>
      </c>
      <c r="M1624" s="36" t="s">
        <v>47</v>
      </c>
      <c r="N1624" s="79">
        <v>0.05</v>
      </c>
      <c r="O1624" s="36">
        <v>499</v>
      </c>
      <c r="P1624" s="36">
        <v>499</v>
      </c>
      <c r="Q1624" s="94">
        <v>199.6</v>
      </c>
      <c r="R1624" s="94">
        <v>199.6</v>
      </c>
      <c r="S1624" s="36">
        <v>4</v>
      </c>
    </row>
    <row r="1627" spans="1:21" x14ac:dyDescent="0.25">
      <c r="A1627" s="25" t="s">
        <v>10</v>
      </c>
      <c r="B1627" s="31">
        <v>10002137</v>
      </c>
      <c r="C1627" s="36" t="s">
        <v>40</v>
      </c>
      <c r="D1627" s="36" t="s">
        <v>41</v>
      </c>
      <c r="E1627" s="36" t="s">
        <v>766</v>
      </c>
      <c r="F1627" s="31" t="str">
        <f t="shared" ref="F1627" si="89">E1627&amp;""</f>
        <v>BUBBLE BAND</v>
      </c>
      <c r="G1627" s="36" t="s">
        <v>43</v>
      </c>
      <c r="H1627" s="31" t="s">
        <v>44</v>
      </c>
      <c r="I1627" s="36" t="str">
        <f>C1627&amp;"/"&amp;D1627&amp;"/"&amp;F1627&amp;"/"&amp;H1627</f>
        <v>MINIKIDZZ/TOYS/BUBBLE BAND/NA</v>
      </c>
      <c r="J1627" s="36">
        <v>950300</v>
      </c>
      <c r="K1627" s="36" t="s">
        <v>45</v>
      </c>
      <c r="L1627" s="36" t="s">
        <v>95</v>
      </c>
      <c r="M1627" s="36" t="s">
        <v>47</v>
      </c>
      <c r="N1627" s="79">
        <v>0.12</v>
      </c>
      <c r="O1627" s="36">
        <v>49</v>
      </c>
      <c r="P1627" s="36">
        <v>49</v>
      </c>
      <c r="Q1627" s="94">
        <v>25</v>
      </c>
      <c r="R1627" s="94">
        <v>25</v>
      </c>
      <c r="S1627" s="36">
        <v>46</v>
      </c>
    </row>
    <row r="1628" spans="1:21" x14ac:dyDescent="0.25">
      <c r="A1628" s="25" t="s">
        <v>95</v>
      </c>
      <c r="B1628" s="31">
        <v>10002138</v>
      </c>
      <c r="C1628" s="36" t="s">
        <v>40</v>
      </c>
      <c r="D1628" s="36" t="s">
        <v>41</v>
      </c>
      <c r="E1628" s="36" t="s">
        <v>935</v>
      </c>
      <c r="F1628" s="31" t="str">
        <f t="shared" ref="F1628:F1629" si="90">C1628&amp;"/"&amp;E1628&amp;""</f>
        <v>MINIKIDZZ/CROWN</v>
      </c>
      <c r="G1628" s="36" t="s">
        <v>43</v>
      </c>
      <c r="H1628" s="31" t="s">
        <v>44</v>
      </c>
      <c r="I1628" s="36" t="str">
        <f>C1628&amp;"/"&amp;D1628&amp;"/"&amp;F1628&amp;"/"&amp;H1628</f>
        <v>MINIKIDZZ/TOYS/MINIKIDZZ/CROWN/NA</v>
      </c>
      <c r="J1628" s="36">
        <v>950300</v>
      </c>
      <c r="K1628" s="36" t="s">
        <v>45</v>
      </c>
      <c r="L1628" s="36" t="s">
        <v>95</v>
      </c>
      <c r="M1628" s="36" t="s">
        <v>47</v>
      </c>
      <c r="N1628" s="79">
        <v>0.12</v>
      </c>
      <c r="O1628" s="36">
        <v>149</v>
      </c>
      <c r="P1628" s="36">
        <v>149</v>
      </c>
      <c r="Q1628" s="94">
        <v>74.5</v>
      </c>
      <c r="R1628" s="94">
        <v>74.5</v>
      </c>
      <c r="S1628" s="36">
        <v>11</v>
      </c>
    </row>
    <row r="1629" spans="1:21" x14ac:dyDescent="0.25">
      <c r="A1629" s="25"/>
      <c r="B1629" s="31">
        <v>10002139</v>
      </c>
      <c r="C1629" s="36" t="s">
        <v>40</v>
      </c>
      <c r="D1629" s="36" t="s">
        <v>41</v>
      </c>
      <c r="E1629" s="36" t="s">
        <v>954</v>
      </c>
      <c r="F1629" s="31" t="str">
        <f t="shared" si="90"/>
        <v>MINIKIDZZ/HEROS</v>
      </c>
      <c r="G1629" s="36" t="s">
        <v>43</v>
      </c>
      <c r="H1629" s="31" t="s">
        <v>44</v>
      </c>
      <c r="I1629" s="36" t="str">
        <f>C1629&amp;"/"&amp;D1629&amp;"/"&amp;F1629&amp;"/"&amp;H1629</f>
        <v>MINIKIDZZ/TOYS/MINIKIDZZ/HEROS/NA</v>
      </c>
      <c r="J1629" s="36">
        <v>950300</v>
      </c>
      <c r="K1629" s="36" t="s">
        <v>45</v>
      </c>
      <c r="L1629" s="36" t="s">
        <v>95</v>
      </c>
      <c r="M1629" s="36" t="s">
        <v>47</v>
      </c>
      <c r="N1629" s="79">
        <v>0.12</v>
      </c>
      <c r="O1629" s="36">
        <v>149</v>
      </c>
      <c r="P1629" s="36">
        <v>149</v>
      </c>
      <c r="Q1629" s="94">
        <v>74.5</v>
      </c>
      <c r="R1629" s="94">
        <v>74.5</v>
      </c>
      <c r="S1629" s="36">
        <v>44</v>
      </c>
    </row>
    <row r="1630" spans="1:21" x14ac:dyDescent="0.25">
      <c r="A1630" s="25" t="s">
        <v>257</v>
      </c>
      <c r="B1630" s="31">
        <v>10002140</v>
      </c>
      <c r="C1630" s="36" t="s">
        <v>40</v>
      </c>
      <c r="D1630" s="36" t="s">
        <v>41</v>
      </c>
      <c r="E1630" s="36" t="s">
        <v>978</v>
      </c>
      <c r="F1630" s="31" t="str">
        <f t="shared" ref="F1630" si="91">C1630&amp;"/"&amp;E1630&amp;""</f>
        <v>MINIKIDZZ/CARS</v>
      </c>
      <c r="G1630" s="36" t="s">
        <v>43</v>
      </c>
      <c r="H1630" s="31" t="s">
        <v>44</v>
      </c>
      <c r="I1630" s="36" t="str">
        <f>C1630&amp;"/"&amp;D1630&amp;"/"&amp;F1630&amp;"/"&amp;H1630</f>
        <v>MINIKIDZZ/TOYS/MINIKIDZZ/CARS/NA</v>
      </c>
      <c r="J1630" s="36">
        <v>950300</v>
      </c>
      <c r="K1630" s="36" t="s">
        <v>45</v>
      </c>
      <c r="L1630" s="36" t="s">
        <v>95</v>
      </c>
      <c r="M1630" s="36" t="s">
        <v>47</v>
      </c>
      <c r="N1630" s="79">
        <v>0.12</v>
      </c>
      <c r="O1630" s="24">
        <v>99</v>
      </c>
      <c r="P1630" s="24">
        <v>99</v>
      </c>
      <c r="Q1630" s="59">
        <v>49.5</v>
      </c>
      <c r="R1630" s="59">
        <v>49.5</v>
      </c>
      <c r="S1630" s="24">
        <v>73</v>
      </c>
      <c r="T1630" s="17"/>
    </row>
    <row r="1631" spans="1:21" x14ac:dyDescent="0.25">
      <c r="A1631" s="25" t="s">
        <v>979</v>
      </c>
      <c r="B1631" s="25"/>
      <c r="C1631" s="24"/>
      <c r="D1631" s="24"/>
      <c r="E1631" s="24"/>
      <c r="F1631" s="25"/>
      <c r="G1631" s="24"/>
      <c r="H1631" s="25"/>
      <c r="I1631" s="24"/>
      <c r="J1631" s="24"/>
      <c r="K1631" s="24"/>
      <c r="L1631" s="24"/>
      <c r="M1631" s="24"/>
      <c r="N1631" s="75"/>
      <c r="O1631" s="24"/>
      <c r="P1631" s="24"/>
      <c r="Q1631" s="59"/>
      <c r="R1631" s="59"/>
      <c r="S1631" s="24"/>
    </row>
    <row r="1632" spans="1:21" x14ac:dyDescent="0.25">
      <c r="A1632" s="25"/>
      <c r="B1632" s="25"/>
      <c r="C1632" s="24"/>
      <c r="D1632" s="24"/>
      <c r="E1632" s="24"/>
      <c r="F1632" s="25"/>
      <c r="G1632" s="24"/>
      <c r="H1632" s="25"/>
      <c r="I1632" s="24"/>
      <c r="J1632" s="24"/>
      <c r="K1632" s="24"/>
      <c r="L1632" s="24"/>
      <c r="M1632" s="24"/>
      <c r="N1632" s="75"/>
      <c r="O1632" s="24"/>
      <c r="P1632" s="24"/>
      <c r="Q1632" s="59"/>
      <c r="R1632" s="59"/>
      <c r="S1632" s="24"/>
    </row>
    <row r="1633" spans="1:16383" x14ac:dyDescent="0.25">
      <c r="A1633" s="25" t="s">
        <v>977</v>
      </c>
      <c r="B1633" s="25"/>
      <c r="C1633" s="24"/>
      <c r="D1633" s="24"/>
      <c r="E1633" s="24"/>
      <c r="F1633" s="25"/>
      <c r="G1633" s="24"/>
      <c r="H1633" s="25"/>
      <c r="I1633" s="24"/>
      <c r="J1633" s="24"/>
      <c r="K1633" s="24"/>
      <c r="L1633" s="24"/>
      <c r="M1633" s="24"/>
      <c r="N1633" s="75"/>
      <c r="O1633" s="24"/>
      <c r="P1633" s="24"/>
      <c r="Q1633" s="59"/>
      <c r="R1633" s="59"/>
      <c r="S1633" s="24"/>
    </row>
    <row r="1634" spans="1:16383" x14ac:dyDescent="0.25">
      <c r="A1634" s="25"/>
      <c r="B1634" s="25"/>
      <c r="C1634" s="24"/>
      <c r="D1634" s="24"/>
      <c r="E1634" s="24"/>
      <c r="F1634" s="25"/>
      <c r="G1634" s="24"/>
      <c r="H1634" s="25"/>
      <c r="I1634" s="24"/>
      <c r="J1634" s="24"/>
      <c r="K1634" s="24"/>
      <c r="L1634" s="24"/>
      <c r="M1634" s="24"/>
      <c r="N1634" s="75"/>
      <c r="O1634" s="24"/>
      <c r="P1634" s="24"/>
      <c r="Q1634" s="59"/>
      <c r="R1634" s="59"/>
      <c r="S1634" s="24"/>
    </row>
    <row r="1635" spans="1:16383" x14ac:dyDescent="0.25">
      <c r="A1635" s="25" t="s">
        <v>259</v>
      </c>
      <c r="B1635" s="25"/>
      <c r="C1635" s="24"/>
      <c r="D1635" s="24"/>
      <c r="E1635" s="24"/>
      <c r="F1635" s="25"/>
      <c r="G1635" s="24"/>
      <c r="H1635" s="25"/>
      <c r="I1635" s="24"/>
      <c r="J1635" s="24"/>
      <c r="K1635" s="24"/>
      <c r="L1635" s="24"/>
      <c r="M1635" s="24"/>
      <c r="N1635" s="75"/>
      <c r="O1635" s="24"/>
      <c r="P1635" s="24"/>
      <c r="Q1635" s="59"/>
      <c r="R1635" s="59"/>
      <c r="S1635" s="24"/>
    </row>
    <row r="1636" spans="1:16383" s="72" customFormat="1" x14ac:dyDescent="0.25">
      <c r="A1636" s="71"/>
      <c r="B1636" s="71"/>
      <c r="C1636" s="71"/>
      <c r="D1636" s="71"/>
      <c r="E1636" s="71"/>
      <c r="F1636" s="71"/>
      <c r="G1636" s="71"/>
      <c r="H1636" s="71"/>
      <c r="I1636" s="71"/>
      <c r="J1636" s="71"/>
      <c r="K1636" s="71"/>
      <c r="L1636" s="71"/>
      <c r="M1636" s="71"/>
      <c r="N1636" s="86"/>
      <c r="O1636" s="71"/>
      <c r="P1636" s="71"/>
      <c r="Q1636" s="100"/>
      <c r="R1636" s="100"/>
      <c r="S1636" s="71"/>
      <c r="T1636" s="71"/>
      <c r="U1636" s="71"/>
      <c r="V1636" s="71"/>
      <c r="W1636" s="71"/>
      <c r="X1636" s="71"/>
      <c r="Y1636" s="71"/>
      <c r="Z1636" s="71"/>
      <c r="AA1636" s="71"/>
      <c r="AB1636" s="71"/>
      <c r="AC1636" s="71"/>
      <c r="AD1636" s="71"/>
      <c r="AE1636" s="71"/>
      <c r="AF1636" s="71"/>
      <c r="AG1636" s="71"/>
      <c r="AH1636" s="71"/>
      <c r="AI1636" s="71"/>
      <c r="AJ1636" s="71"/>
      <c r="AK1636" s="71"/>
      <c r="AL1636" s="71"/>
      <c r="AM1636" s="71"/>
      <c r="AN1636" s="71"/>
      <c r="AO1636" s="71"/>
      <c r="AP1636" s="71"/>
      <c r="AQ1636" s="71"/>
      <c r="AR1636" s="71"/>
      <c r="AS1636" s="71"/>
      <c r="AT1636" s="71"/>
      <c r="AU1636" s="71"/>
      <c r="AV1636" s="71"/>
      <c r="AW1636" s="71"/>
      <c r="AX1636" s="71"/>
      <c r="AY1636" s="71"/>
      <c r="AZ1636" s="71"/>
      <c r="BA1636" s="71"/>
      <c r="BB1636" s="71"/>
      <c r="BC1636" s="71"/>
      <c r="BD1636" s="71"/>
      <c r="BE1636" s="71"/>
      <c r="BF1636" s="71"/>
      <c r="BG1636" s="71"/>
      <c r="BH1636" s="71"/>
      <c r="BI1636" s="71"/>
      <c r="BJ1636" s="71"/>
      <c r="BK1636" s="71"/>
      <c r="BL1636" s="71"/>
      <c r="BM1636" s="71"/>
      <c r="BN1636" s="71"/>
      <c r="BO1636" s="71"/>
      <c r="BP1636" s="71"/>
      <c r="BQ1636" s="71"/>
      <c r="BR1636" s="71"/>
      <c r="BS1636" s="71"/>
      <c r="BT1636" s="71"/>
      <c r="BU1636" s="71"/>
      <c r="BV1636" s="71"/>
      <c r="BW1636" s="71"/>
      <c r="BX1636" s="71"/>
      <c r="BY1636" s="71"/>
      <c r="BZ1636" s="71"/>
      <c r="CA1636" s="71"/>
      <c r="CB1636" s="71"/>
      <c r="CC1636" s="71"/>
      <c r="CD1636" s="71"/>
      <c r="CE1636" s="71"/>
      <c r="CF1636" s="71"/>
      <c r="CG1636" s="71"/>
      <c r="CH1636" s="71"/>
      <c r="CI1636" s="71"/>
      <c r="CJ1636" s="71"/>
      <c r="CK1636" s="71"/>
      <c r="CL1636" s="71"/>
      <c r="CM1636" s="71"/>
      <c r="CN1636" s="71"/>
      <c r="CO1636" s="71"/>
      <c r="CP1636" s="71"/>
      <c r="CQ1636" s="71"/>
      <c r="CR1636" s="71"/>
      <c r="CS1636" s="71"/>
      <c r="CT1636" s="71"/>
      <c r="CU1636" s="71"/>
      <c r="CV1636" s="71"/>
      <c r="CW1636" s="71"/>
      <c r="CX1636" s="71"/>
      <c r="CY1636" s="71"/>
      <c r="CZ1636" s="71"/>
      <c r="DA1636" s="71"/>
      <c r="DB1636" s="71"/>
      <c r="DC1636" s="71"/>
      <c r="DD1636" s="71"/>
      <c r="DE1636" s="71"/>
      <c r="DF1636" s="71"/>
      <c r="DG1636" s="71"/>
      <c r="DH1636" s="71"/>
      <c r="DI1636" s="71"/>
      <c r="DJ1636" s="71"/>
      <c r="DK1636" s="71"/>
      <c r="DL1636" s="71"/>
      <c r="DM1636" s="71"/>
      <c r="DN1636" s="71"/>
      <c r="DO1636" s="71"/>
      <c r="DP1636" s="71"/>
      <c r="DQ1636" s="71"/>
      <c r="DR1636" s="71"/>
      <c r="DS1636" s="71"/>
      <c r="DT1636" s="71"/>
      <c r="DU1636" s="71"/>
      <c r="DV1636" s="71"/>
      <c r="DW1636" s="71"/>
      <c r="DX1636" s="71"/>
      <c r="DY1636" s="71"/>
      <c r="DZ1636" s="71"/>
      <c r="EA1636" s="71"/>
      <c r="EB1636" s="71"/>
      <c r="EC1636" s="71"/>
      <c r="ED1636" s="71"/>
      <c r="EE1636" s="71"/>
      <c r="EF1636" s="71"/>
      <c r="EG1636" s="71"/>
      <c r="EH1636" s="71"/>
      <c r="EI1636" s="71"/>
      <c r="EJ1636" s="71"/>
      <c r="EK1636" s="71"/>
      <c r="EL1636" s="71"/>
      <c r="EM1636" s="71"/>
      <c r="EN1636" s="71"/>
      <c r="EO1636" s="71"/>
      <c r="EP1636" s="71"/>
      <c r="EQ1636" s="71"/>
      <c r="ER1636" s="71"/>
      <c r="ES1636" s="71"/>
      <c r="ET1636" s="71"/>
      <c r="EU1636" s="71"/>
      <c r="EV1636" s="71"/>
      <c r="EW1636" s="71"/>
      <c r="EX1636" s="71"/>
      <c r="EY1636" s="71"/>
      <c r="EZ1636" s="71"/>
      <c r="FA1636" s="71"/>
      <c r="FB1636" s="71"/>
      <c r="FC1636" s="71"/>
      <c r="FD1636" s="71"/>
      <c r="FE1636" s="71"/>
      <c r="FF1636" s="71"/>
      <c r="FG1636" s="71"/>
      <c r="FH1636" s="71"/>
      <c r="FI1636" s="71"/>
      <c r="FJ1636" s="71"/>
      <c r="FK1636" s="71"/>
      <c r="FL1636" s="71"/>
      <c r="FM1636" s="71"/>
      <c r="FN1636" s="71"/>
      <c r="FO1636" s="71"/>
      <c r="FP1636" s="71"/>
      <c r="FQ1636" s="71"/>
      <c r="FR1636" s="71"/>
      <c r="FS1636" s="71"/>
      <c r="FT1636" s="71"/>
      <c r="FU1636" s="71"/>
      <c r="FV1636" s="71"/>
      <c r="FW1636" s="71"/>
      <c r="FX1636" s="71"/>
      <c r="FY1636" s="71"/>
      <c r="FZ1636" s="71"/>
      <c r="GA1636" s="71"/>
      <c r="GB1636" s="71"/>
      <c r="GC1636" s="71"/>
      <c r="GD1636" s="71"/>
      <c r="GE1636" s="71"/>
      <c r="GF1636" s="71"/>
      <c r="GG1636" s="71"/>
      <c r="GH1636" s="71"/>
      <c r="GI1636" s="71"/>
      <c r="GJ1636" s="71"/>
      <c r="GK1636" s="71"/>
      <c r="GL1636" s="71"/>
      <c r="GM1636" s="71"/>
      <c r="GN1636" s="71"/>
      <c r="GO1636" s="71"/>
      <c r="GP1636" s="71"/>
      <c r="GQ1636" s="71"/>
      <c r="GR1636" s="71"/>
      <c r="GS1636" s="71"/>
      <c r="GT1636" s="71"/>
      <c r="GU1636" s="71"/>
      <c r="GV1636" s="71"/>
      <c r="GW1636" s="71"/>
      <c r="GX1636" s="71"/>
      <c r="GY1636" s="71"/>
      <c r="GZ1636" s="71"/>
      <c r="HA1636" s="71"/>
      <c r="HB1636" s="71"/>
      <c r="HC1636" s="71"/>
      <c r="HD1636" s="71"/>
      <c r="HE1636" s="71"/>
      <c r="HF1636" s="71"/>
      <c r="HG1636" s="71"/>
      <c r="HH1636" s="71"/>
      <c r="HI1636" s="71"/>
      <c r="HJ1636" s="71"/>
      <c r="HK1636" s="71"/>
      <c r="HL1636" s="71"/>
      <c r="HM1636" s="71"/>
      <c r="HN1636" s="71"/>
      <c r="HO1636" s="71"/>
      <c r="HP1636" s="71"/>
      <c r="HQ1636" s="71"/>
      <c r="HR1636" s="71"/>
      <c r="HS1636" s="71"/>
      <c r="HT1636" s="71"/>
      <c r="HU1636" s="71"/>
      <c r="HV1636" s="71"/>
      <c r="HW1636" s="71"/>
      <c r="HX1636" s="71"/>
      <c r="HY1636" s="71"/>
      <c r="HZ1636" s="71"/>
      <c r="IA1636" s="71"/>
      <c r="IB1636" s="71"/>
      <c r="IC1636" s="71"/>
      <c r="ID1636" s="71"/>
      <c r="IE1636" s="71"/>
      <c r="IF1636" s="71"/>
      <c r="IG1636" s="71"/>
      <c r="IH1636" s="71"/>
      <c r="II1636" s="71"/>
      <c r="IJ1636" s="71"/>
      <c r="IK1636" s="71"/>
      <c r="IL1636" s="71"/>
      <c r="IM1636" s="71"/>
      <c r="IN1636" s="71"/>
      <c r="IO1636" s="71"/>
      <c r="IP1636" s="71"/>
      <c r="IQ1636" s="71"/>
      <c r="IR1636" s="71"/>
      <c r="IS1636" s="71"/>
      <c r="IT1636" s="71"/>
      <c r="IU1636" s="71"/>
      <c r="IV1636" s="71"/>
      <c r="IW1636" s="71"/>
      <c r="IX1636" s="71"/>
      <c r="IY1636" s="71"/>
      <c r="IZ1636" s="71"/>
      <c r="JA1636" s="71"/>
      <c r="JB1636" s="71"/>
      <c r="JC1636" s="71"/>
      <c r="JD1636" s="71"/>
      <c r="JE1636" s="71"/>
      <c r="JF1636" s="71"/>
      <c r="JG1636" s="71"/>
      <c r="JH1636" s="71"/>
      <c r="JI1636" s="71"/>
      <c r="JJ1636" s="71"/>
      <c r="JK1636" s="71"/>
      <c r="JL1636" s="71"/>
      <c r="JM1636" s="71"/>
      <c r="JN1636" s="71"/>
      <c r="JO1636" s="71"/>
      <c r="JP1636" s="71"/>
      <c r="JQ1636" s="71"/>
      <c r="JR1636" s="71"/>
      <c r="JS1636" s="71"/>
      <c r="JT1636" s="71"/>
      <c r="JU1636" s="71"/>
      <c r="JV1636" s="71"/>
      <c r="JW1636" s="71"/>
      <c r="JX1636" s="71"/>
      <c r="JY1636" s="71"/>
      <c r="JZ1636" s="71"/>
      <c r="KA1636" s="71"/>
      <c r="KB1636" s="71"/>
      <c r="KC1636" s="71"/>
      <c r="KD1636" s="71"/>
      <c r="KE1636" s="71"/>
      <c r="KF1636" s="71"/>
      <c r="KG1636" s="71"/>
      <c r="KH1636" s="71"/>
      <c r="KI1636" s="71"/>
      <c r="KJ1636" s="71"/>
      <c r="KK1636" s="71"/>
      <c r="KL1636" s="71"/>
      <c r="KM1636" s="71"/>
      <c r="KN1636" s="71"/>
      <c r="KO1636" s="71"/>
      <c r="KP1636" s="71"/>
      <c r="KQ1636" s="71"/>
      <c r="KR1636" s="71"/>
      <c r="KS1636" s="71"/>
      <c r="KT1636" s="71"/>
      <c r="KU1636" s="71"/>
      <c r="KV1636" s="71"/>
      <c r="KW1636" s="71"/>
      <c r="KX1636" s="71"/>
      <c r="KY1636" s="71"/>
      <c r="KZ1636" s="71"/>
      <c r="LA1636" s="71"/>
      <c r="LB1636" s="71"/>
      <c r="LC1636" s="71"/>
      <c r="LD1636" s="71"/>
      <c r="LE1636" s="71"/>
      <c r="LF1636" s="71"/>
      <c r="LG1636" s="71"/>
      <c r="LH1636" s="71"/>
      <c r="LI1636" s="71"/>
      <c r="LJ1636" s="71"/>
      <c r="LK1636" s="71"/>
      <c r="LL1636" s="71"/>
      <c r="LM1636" s="71"/>
      <c r="LN1636" s="71"/>
      <c r="LO1636" s="71"/>
      <c r="LP1636" s="71"/>
      <c r="LQ1636" s="71"/>
      <c r="LR1636" s="71"/>
      <c r="LS1636" s="71"/>
      <c r="LT1636" s="71"/>
      <c r="LU1636" s="71"/>
      <c r="LV1636" s="71"/>
      <c r="LW1636" s="71"/>
      <c r="LX1636" s="71"/>
      <c r="LY1636" s="71"/>
      <c r="LZ1636" s="71"/>
      <c r="MA1636" s="71"/>
      <c r="MB1636" s="71"/>
      <c r="MC1636" s="71"/>
      <c r="MD1636" s="71"/>
      <c r="ME1636" s="71"/>
      <c r="MF1636" s="71"/>
      <c r="MG1636" s="71"/>
      <c r="MH1636" s="71"/>
      <c r="MI1636" s="71"/>
      <c r="MJ1636" s="71"/>
      <c r="MK1636" s="71"/>
      <c r="ML1636" s="71"/>
      <c r="MM1636" s="71"/>
      <c r="MN1636" s="71"/>
      <c r="MO1636" s="71"/>
      <c r="MP1636" s="71"/>
      <c r="MQ1636" s="71"/>
      <c r="MR1636" s="71"/>
      <c r="MS1636" s="71"/>
      <c r="MT1636" s="71"/>
      <c r="MU1636" s="71"/>
      <c r="MV1636" s="71"/>
      <c r="MW1636" s="71"/>
      <c r="MX1636" s="71"/>
      <c r="MY1636" s="71"/>
      <c r="MZ1636" s="71"/>
      <c r="NA1636" s="71"/>
      <c r="NB1636" s="71"/>
      <c r="NC1636" s="71"/>
      <c r="ND1636" s="71"/>
      <c r="NE1636" s="71"/>
      <c r="NF1636" s="71"/>
      <c r="NG1636" s="71"/>
      <c r="NH1636" s="71"/>
      <c r="NI1636" s="71"/>
      <c r="NJ1636" s="71"/>
      <c r="NK1636" s="71"/>
      <c r="NL1636" s="71"/>
      <c r="NM1636" s="71"/>
      <c r="NN1636" s="71"/>
      <c r="NO1636" s="71"/>
      <c r="NP1636" s="71"/>
      <c r="NQ1636" s="71"/>
      <c r="NR1636" s="71"/>
      <c r="NS1636" s="71"/>
      <c r="NT1636" s="71"/>
      <c r="NU1636" s="71"/>
      <c r="NV1636" s="71"/>
      <c r="NW1636" s="71"/>
      <c r="NX1636" s="71"/>
      <c r="NY1636" s="71"/>
      <c r="NZ1636" s="71"/>
      <c r="OA1636" s="71"/>
      <c r="OB1636" s="71"/>
      <c r="OC1636" s="71"/>
      <c r="OD1636" s="71"/>
      <c r="OE1636" s="71"/>
      <c r="OF1636" s="71"/>
      <c r="OG1636" s="71"/>
      <c r="OH1636" s="71"/>
      <c r="OI1636" s="71"/>
      <c r="OJ1636" s="71"/>
      <c r="OK1636" s="71"/>
      <c r="OL1636" s="71"/>
      <c r="OM1636" s="71"/>
      <c r="ON1636" s="71"/>
      <c r="OO1636" s="71"/>
      <c r="OP1636" s="71"/>
      <c r="OQ1636" s="71"/>
      <c r="OR1636" s="71"/>
      <c r="OS1636" s="71"/>
      <c r="OT1636" s="71"/>
      <c r="OU1636" s="71"/>
      <c r="OV1636" s="71"/>
      <c r="OW1636" s="71"/>
      <c r="OX1636" s="71"/>
      <c r="OY1636" s="71"/>
      <c r="OZ1636" s="71"/>
      <c r="PA1636" s="71"/>
      <c r="PB1636" s="71"/>
      <c r="PC1636" s="71"/>
      <c r="PD1636" s="71"/>
      <c r="PE1636" s="71"/>
      <c r="PF1636" s="71"/>
      <c r="PG1636" s="71"/>
      <c r="PH1636" s="71"/>
      <c r="PI1636" s="71"/>
      <c r="PJ1636" s="71"/>
      <c r="PK1636" s="71"/>
      <c r="PL1636" s="71"/>
      <c r="PM1636" s="71"/>
      <c r="PN1636" s="71"/>
      <c r="PO1636" s="71"/>
      <c r="PP1636" s="71"/>
      <c r="PQ1636" s="71"/>
      <c r="PR1636" s="71"/>
      <c r="PS1636" s="71"/>
      <c r="PT1636" s="71"/>
      <c r="PU1636" s="71"/>
      <c r="PV1636" s="71"/>
      <c r="PW1636" s="71"/>
      <c r="PX1636" s="71"/>
      <c r="PY1636" s="71"/>
      <c r="PZ1636" s="71"/>
      <c r="QA1636" s="71"/>
      <c r="QB1636" s="71"/>
      <c r="QC1636" s="71"/>
      <c r="QD1636" s="71"/>
      <c r="QE1636" s="71"/>
      <c r="QF1636" s="71"/>
      <c r="QG1636" s="71"/>
      <c r="QH1636" s="71"/>
      <c r="QI1636" s="71"/>
      <c r="QJ1636" s="71"/>
      <c r="QK1636" s="71"/>
      <c r="QL1636" s="71"/>
      <c r="QM1636" s="71"/>
      <c r="QN1636" s="71"/>
      <c r="QO1636" s="71"/>
      <c r="QP1636" s="71"/>
      <c r="QQ1636" s="71"/>
      <c r="QR1636" s="71"/>
      <c r="QS1636" s="71"/>
      <c r="QT1636" s="71"/>
      <c r="QU1636" s="71"/>
      <c r="QV1636" s="71"/>
      <c r="QW1636" s="71"/>
      <c r="QX1636" s="71"/>
      <c r="QY1636" s="71"/>
      <c r="QZ1636" s="71"/>
      <c r="RA1636" s="71"/>
      <c r="RB1636" s="71"/>
      <c r="RC1636" s="71"/>
      <c r="RD1636" s="71"/>
      <c r="RE1636" s="71"/>
      <c r="RF1636" s="71"/>
      <c r="RG1636" s="71"/>
      <c r="RH1636" s="71"/>
      <c r="RI1636" s="71"/>
      <c r="RJ1636" s="71"/>
      <c r="RK1636" s="71"/>
      <c r="RL1636" s="71"/>
      <c r="RM1636" s="71"/>
      <c r="RN1636" s="71"/>
      <c r="RO1636" s="71"/>
      <c r="RP1636" s="71"/>
      <c r="RQ1636" s="71"/>
      <c r="RR1636" s="71"/>
      <c r="RS1636" s="71"/>
      <c r="RT1636" s="71"/>
      <c r="RU1636" s="71"/>
      <c r="RV1636" s="71"/>
      <c r="RW1636" s="71"/>
      <c r="RX1636" s="71"/>
      <c r="RY1636" s="71"/>
      <c r="RZ1636" s="71"/>
      <c r="SA1636" s="71"/>
      <c r="SB1636" s="71"/>
      <c r="SC1636" s="71"/>
      <c r="SD1636" s="71"/>
      <c r="SE1636" s="71"/>
      <c r="SF1636" s="71"/>
      <c r="SG1636" s="71"/>
      <c r="SH1636" s="71"/>
      <c r="SI1636" s="71"/>
      <c r="SJ1636" s="71"/>
      <c r="SK1636" s="71"/>
      <c r="SL1636" s="71"/>
      <c r="SM1636" s="71"/>
      <c r="SN1636" s="71"/>
      <c r="SO1636" s="71"/>
      <c r="SP1636" s="71"/>
      <c r="SQ1636" s="71"/>
      <c r="SR1636" s="71"/>
      <c r="SS1636" s="71"/>
      <c r="ST1636" s="71"/>
      <c r="SU1636" s="71"/>
      <c r="SV1636" s="71"/>
      <c r="SW1636" s="71"/>
      <c r="SX1636" s="71"/>
      <c r="SY1636" s="71"/>
      <c r="SZ1636" s="71"/>
      <c r="TA1636" s="71"/>
      <c r="TB1636" s="71"/>
      <c r="TC1636" s="71"/>
      <c r="TD1636" s="71"/>
      <c r="TE1636" s="71"/>
      <c r="TF1636" s="71"/>
      <c r="TG1636" s="71"/>
      <c r="TH1636" s="71"/>
      <c r="TI1636" s="71"/>
      <c r="TJ1636" s="71"/>
      <c r="TK1636" s="71"/>
      <c r="TL1636" s="71"/>
      <c r="TM1636" s="71"/>
      <c r="TN1636" s="71"/>
      <c r="TO1636" s="71"/>
      <c r="TP1636" s="71"/>
      <c r="TQ1636" s="71"/>
      <c r="TR1636" s="71"/>
      <c r="TS1636" s="71"/>
      <c r="TT1636" s="71"/>
      <c r="TU1636" s="71"/>
      <c r="TV1636" s="71"/>
      <c r="TW1636" s="71"/>
      <c r="TX1636" s="71"/>
      <c r="TY1636" s="71"/>
      <c r="TZ1636" s="71"/>
      <c r="UA1636" s="71"/>
      <c r="UB1636" s="71"/>
      <c r="UC1636" s="71"/>
      <c r="UD1636" s="71"/>
      <c r="UE1636" s="71"/>
      <c r="UF1636" s="71"/>
      <c r="UG1636" s="71"/>
      <c r="UH1636" s="71"/>
      <c r="UI1636" s="71"/>
      <c r="UJ1636" s="71"/>
      <c r="UK1636" s="71"/>
      <c r="UL1636" s="71"/>
      <c r="UM1636" s="71"/>
      <c r="UN1636" s="71"/>
      <c r="UO1636" s="71"/>
      <c r="UP1636" s="71"/>
      <c r="UQ1636" s="71"/>
      <c r="UR1636" s="71"/>
      <c r="US1636" s="71"/>
      <c r="UT1636" s="71"/>
      <c r="UU1636" s="71"/>
      <c r="UV1636" s="71"/>
      <c r="UW1636" s="71"/>
      <c r="UX1636" s="71"/>
      <c r="UY1636" s="71"/>
      <c r="UZ1636" s="71"/>
      <c r="VA1636" s="71"/>
      <c r="VB1636" s="71"/>
      <c r="VC1636" s="71"/>
      <c r="VD1636" s="71"/>
      <c r="VE1636" s="71"/>
      <c r="VF1636" s="71"/>
      <c r="VG1636" s="71"/>
      <c r="VH1636" s="71"/>
      <c r="VI1636" s="71"/>
      <c r="VJ1636" s="71"/>
      <c r="VK1636" s="71"/>
      <c r="VL1636" s="71"/>
      <c r="VM1636" s="71"/>
      <c r="VN1636" s="71"/>
      <c r="VO1636" s="71"/>
      <c r="VP1636" s="71"/>
      <c r="VQ1636" s="71"/>
      <c r="VR1636" s="71"/>
      <c r="VS1636" s="71"/>
      <c r="VT1636" s="71"/>
      <c r="VU1636" s="71"/>
      <c r="VV1636" s="71"/>
      <c r="VW1636" s="71"/>
      <c r="VX1636" s="71"/>
      <c r="VY1636" s="71"/>
      <c r="VZ1636" s="71"/>
      <c r="WA1636" s="71"/>
      <c r="WB1636" s="71"/>
      <c r="WC1636" s="71"/>
      <c r="WD1636" s="71"/>
      <c r="WE1636" s="71"/>
      <c r="WF1636" s="71"/>
      <c r="WG1636" s="71"/>
      <c r="WH1636" s="71"/>
      <c r="WI1636" s="71"/>
      <c r="WJ1636" s="71"/>
      <c r="WK1636" s="71"/>
      <c r="WL1636" s="71"/>
      <c r="WM1636" s="71"/>
      <c r="WN1636" s="71"/>
      <c r="WO1636" s="71"/>
      <c r="WP1636" s="71"/>
      <c r="WQ1636" s="71"/>
      <c r="WR1636" s="71"/>
      <c r="WS1636" s="71"/>
      <c r="WT1636" s="71"/>
      <c r="WU1636" s="71"/>
      <c r="WV1636" s="71"/>
      <c r="WW1636" s="71"/>
      <c r="WX1636" s="71"/>
      <c r="WY1636" s="71"/>
      <c r="WZ1636" s="71"/>
      <c r="XA1636" s="71"/>
      <c r="XB1636" s="71"/>
      <c r="XC1636" s="71"/>
      <c r="XD1636" s="71"/>
      <c r="XE1636" s="71"/>
      <c r="XF1636" s="71"/>
      <c r="XG1636" s="71"/>
      <c r="XH1636" s="71"/>
      <c r="XI1636" s="71"/>
      <c r="XJ1636" s="71"/>
      <c r="XK1636" s="71"/>
      <c r="XL1636" s="71"/>
      <c r="XM1636" s="71"/>
      <c r="XN1636" s="71"/>
      <c r="XO1636" s="71"/>
      <c r="XP1636" s="71"/>
      <c r="XQ1636" s="71"/>
      <c r="XR1636" s="71"/>
      <c r="XS1636" s="71"/>
      <c r="XT1636" s="71"/>
      <c r="XU1636" s="71"/>
      <c r="XV1636" s="71"/>
      <c r="XW1636" s="71"/>
      <c r="XX1636" s="71"/>
      <c r="XY1636" s="71"/>
      <c r="XZ1636" s="71"/>
      <c r="YA1636" s="71"/>
      <c r="YB1636" s="71"/>
      <c r="YC1636" s="71"/>
      <c r="YD1636" s="71"/>
      <c r="YE1636" s="71"/>
      <c r="YF1636" s="71"/>
      <c r="YG1636" s="71"/>
      <c r="YH1636" s="71"/>
      <c r="YI1636" s="71"/>
      <c r="YJ1636" s="71"/>
      <c r="YK1636" s="71"/>
      <c r="YL1636" s="71"/>
      <c r="YM1636" s="71"/>
      <c r="YN1636" s="71"/>
      <c r="YO1636" s="71"/>
      <c r="YP1636" s="71"/>
      <c r="YQ1636" s="71"/>
      <c r="YR1636" s="71"/>
      <c r="YS1636" s="71"/>
      <c r="YT1636" s="71"/>
      <c r="YU1636" s="71"/>
      <c r="YV1636" s="71"/>
      <c r="YW1636" s="71"/>
      <c r="YX1636" s="71"/>
      <c r="YY1636" s="71"/>
      <c r="YZ1636" s="71"/>
      <c r="ZA1636" s="71"/>
      <c r="ZB1636" s="71"/>
      <c r="ZC1636" s="71"/>
      <c r="ZD1636" s="71"/>
      <c r="ZE1636" s="71"/>
      <c r="ZF1636" s="71"/>
      <c r="ZG1636" s="71"/>
      <c r="ZH1636" s="71"/>
      <c r="ZI1636" s="71"/>
      <c r="ZJ1636" s="71"/>
      <c r="ZK1636" s="71"/>
      <c r="ZL1636" s="71"/>
      <c r="ZM1636" s="71"/>
      <c r="ZN1636" s="71"/>
      <c r="ZO1636" s="71"/>
      <c r="ZP1636" s="71"/>
      <c r="ZQ1636" s="71"/>
      <c r="ZR1636" s="71"/>
      <c r="ZS1636" s="71"/>
      <c r="ZT1636" s="71"/>
      <c r="ZU1636" s="71"/>
      <c r="ZV1636" s="71"/>
      <c r="ZW1636" s="71"/>
      <c r="ZX1636" s="71"/>
      <c r="ZY1636" s="71"/>
      <c r="ZZ1636" s="71"/>
      <c r="AAA1636" s="71"/>
      <c r="AAB1636" s="71"/>
      <c r="AAC1636" s="71"/>
      <c r="AAD1636" s="71"/>
      <c r="AAE1636" s="71"/>
      <c r="AAF1636" s="71"/>
      <c r="AAG1636" s="71"/>
      <c r="AAH1636" s="71"/>
      <c r="AAI1636" s="71"/>
      <c r="AAJ1636" s="71"/>
      <c r="AAK1636" s="71"/>
      <c r="AAL1636" s="71"/>
      <c r="AAM1636" s="71"/>
      <c r="AAN1636" s="71"/>
      <c r="AAO1636" s="71"/>
      <c r="AAP1636" s="71"/>
      <c r="AAQ1636" s="71"/>
      <c r="AAR1636" s="71"/>
      <c r="AAS1636" s="71"/>
      <c r="AAT1636" s="71"/>
      <c r="AAU1636" s="71"/>
      <c r="AAV1636" s="71"/>
      <c r="AAW1636" s="71"/>
      <c r="AAX1636" s="71"/>
      <c r="AAY1636" s="71"/>
      <c r="AAZ1636" s="71"/>
      <c r="ABA1636" s="71"/>
      <c r="ABB1636" s="71"/>
      <c r="ABC1636" s="71"/>
      <c r="ABD1636" s="71"/>
      <c r="ABE1636" s="71"/>
      <c r="ABF1636" s="71"/>
      <c r="ABG1636" s="71"/>
      <c r="ABH1636" s="71"/>
      <c r="ABI1636" s="71"/>
      <c r="ABJ1636" s="71"/>
      <c r="ABK1636" s="71"/>
      <c r="ABL1636" s="71"/>
      <c r="ABM1636" s="71"/>
      <c r="ABN1636" s="71"/>
      <c r="ABO1636" s="71"/>
      <c r="ABP1636" s="71"/>
      <c r="ABQ1636" s="71"/>
      <c r="ABR1636" s="71"/>
      <c r="ABS1636" s="71"/>
      <c r="ABT1636" s="71"/>
      <c r="ABU1636" s="71"/>
      <c r="ABV1636" s="71"/>
      <c r="ABW1636" s="71"/>
      <c r="ABX1636" s="71"/>
      <c r="ABY1636" s="71"/>
      <c r="ABZ1636" s="71"/>
      <c r="ACA1636" s="71"/>
      <c r="ACB1636" s="71"/>
      <c r="ACC1636" s="71"/>
      <c r="ACD1636" s="71"/>
      <c r="ACE1636" s="71"/>
      <c r="ACF1636" s="71"/>
      <c r="ACG1636" s="71"/>
      <c r="ACH1636" s="71"/>
      <c r="ACI1636" s="71"/>
      <c r="ACJ1636" s="71"/>
      <c r="ACK1636" s="71"/>
      <c r="ACL1636" s="71"/>
      <c r="ACM1636" s="71"/>
      <c r="ACN1636" s="71"/>
      <c r="ACO1636" s="71"/>
      <c r="ACP1636" s="71"/>
      <c r="ACQ1636" s="71"/>
      <c r="ACR1636" s="71"/>
      <c r="ACS1636" s="71"/>
      <c r="ACT1636" s="71"/>
      <c r="ACU1636" s="71"/>
      <c r="ACV1636" s="71"/>
      <c r="ACW1636" s="71"/>
      <c r="ACX1636" s="71"/>
      <c r="ACY1636" s="71"/>
      <c r="ACZ1636" s="71"/>
      <c r="ADA1636" s="71"/>
      <c r="ADB1636" s="71"/>
      <c r="ADC1636" s="71"/>
      <c r="ADD1636" s="71"/>
      <c r="ADE1636" s="71"/>
      <c r="ADF1636" s="71"/>
      <c r="ADG1636" s="71"/>
      <c r="ADH1636" s="71"/>
      <c r="ADI1636" s="71"/>
      <c r="ADJ1636" s="71"/>
      <c r="ADK1636" s="71"/>
      <c r="ADL1636" s="71"/>
      <c r="ADM1636" s="71"/>
      <c r="ADN1636" s="71"/>
      <c r="ADO1636" s="71"/>
      <c r="ADP1636" s="71"/>
      <c r="ADQ1636" s="71"/>
      <c r="ADR1636" s="71"/>
      <c r="ADS1636" s="71"/>
      <c r="ADT1636" s="71"/>
      <c r="ADU1636" s="71"/>
      <c r="ADV1636" s="71"/>
      <c r="ADW1636" s="71"/>
      <c r="ADX1636" s="71"/>
      <c r="ADY1636" s="71"/>
      <c r="ADZ1636" s="71"/>
      <c r="AEA1636" s="71"/>
      <c r="AEB1636" s="71"/>
      <c r="AEC1636" s="71"/>
      <c r="AED1636" s="71"/>
      <c r="AEE1636" s="71"/>
      <c r="AEF1636" s="71"/>
      <c r="AEG1636" s="71"/>
      <c r="AEH1636" s="71"/>
      <c r="AEI1636" s="71"/>
      <c r="AEJ1636" s="71"/>
      <c r="AEK1636" s="71"/>
      <c r="AEL1636" s="71"/>
      <c r="AEM1636" s="71"/>
      <c r="AEN1636" s="71"/>
      <c r="AEO1636" s="71"/>
      <c r="AEP1636" s="71"/>
      <c r="AEQ1636" s="71"/>
      <c r="AER1636" s="71"/>
      <c r="AES1636" s="71"/>
      <c r="AET1636" s="71"/>
      <c r="AEU1636" s="71"/>
      <c r="AEV1636" s="71"/>
      <c r="AEW1636" s="71"/>
      <c r="AEX1636" s="71"/>
      <c r="AEY1636" s="71"/>
      <c r="AEZ1636" s="71"/>
      <c r="AFA1636" s="71"/>
      <c r="AFB1636" s="71"/>
      <c r="AFC1636" s="71"/>
      <c r="AFD1636" s="71"/>
      <c r="AFE1636" s="71"/>
      <c r="AFF1636" s="71"/>
      <c r="AFG1636" s="71"/>
      <c r="AFH1636" s="71"/>
      <c r="AFI1636" s="71"/>
      <c r="AFJ1636" s="71"/>
      <c r="AFK1636" s="71"/>
      <c r="AFL1636" s="71"/>
      <c r="AFM1636" s="71"/>
      <c r="AFN1636" s="71"/>
      <c r="AFO1636" s="71"/>
      <c r="AFP1636" s="71"/>
      <c r="AFQ1636" s="71"/>
      <c r="AFR1636" s="71"/>
      <c r="AFS1636" s="71"/>
      <c r="AFT1636" s="71"/>
      <c r="AFU1636" s="71"/>
      <c r="AFV1636" s="71"/>
      <c r="AFW1636" s="71"/>
      <c r="AFX1636" s="71"/>
      <c r="AFY1636" s="71"/>
      <c r="AFZ1636" s="71"/>
      <c r="AGA1636" s="71"/>
      <c r="AGB1636" s="71"/>
      <c r="AGC1636" s="71"/>
      <c r="AGD1636" s="71"/>
      <c r="AGE1636" s="71"/>
      <c r="AGF1636" s="71"/>
      <c r="AGG1636" s="71"/>
      <c r="AGH1636" s="71"/>
      <c r="AGI1636" s="71"/>
      <c r="AGJ1636" s="71"/>
      <c r="AGK1636" s="71"/>
      <c r="AGL1636" s="71"/>
      <c r="AGM1636" s="71"/>
      <c r="AGN1636" s="71"/>
      <c r="AGO1636" s="71"/>
      <c r="AGP1636" s="71"/>
      <c r="AGQ1636" s="71"/>
      <c r="AGR1636" s="71"/>
      <c r="AGS1636" s="71"/>
      <c r="AGT1636" s="71"/>
      <c r="AGU1636" s="71"/>
      <c r="AGV1636" s="71"/>
      <c r="AGW1636" s="71"/>
      <c r="AGX1636" s="71"/>
      <c r="AGY1636" s="71"/>
      <c r="AGZ1636" s="71"/>
      <c r="AHA1636" s="71"/>
      <c r="AHB1636" s="71"/>
      <c r="AHC1636" s="71"/>
      <c r="AHD1636" s="71"/>
      <c r="AHE1636" s="71"/>
      <c r="AHF1636" s="71"/>
      <c r="AHG1636" s="71"/>
      <c r="AHH1636" s="71"/>
      <c r="AHI1636" s="71"/>
      <c r="AHJ1636" s="71"/>
      <c r="AHK1636" s="71"/>
      <c r="AHL1636" s="71"/>
      <c r="AHM1636" s="71"/>
      <c r="AHN1636" s="71"/>
      <c r="AHO1636" s="71"/>
      <c r="AHP1636" s="71"/>
      <c r="AHQ1636" s="71"/>
      <c r="AHR1636" s="71"/>
      <c r="AHS1636" s="71"/>
      <c r="AHT1636" s="71"/>
      <c r="AHU1636" s="71"/>
      <c r="AHV1636" s="71"/>
      <c r="AHW1636" s="71"/>
      <c r="AHX1636" s="71"/>
      <c r="AHY1636" s="71"/>
      <c r="AHZ1636" s="71"/>
      <c r="AIA1636" s="71"/>
      <c r="AIB1636" s="71"/>
      <c r="AIC1636" s="71"/>
      <c r="AID1636" s="71"/>
      <c r="AIE1636" s="71"/>
      <c r="AIF1636" s="71"/>
      <c r="AIG1636" s="71"/>
      <c r="AIH1636" s="71"/>
      <c r="AII1636" s="71"/>
      <c r="AIJ1636" s="71"/>
      <c r="AIK1636" s="71"/>
      <c r="AIL1636" s="71"/>
      <c r="AIM1636" s="71"/>
      <c r="AIN1636" s="71"/>
      <c r="AIO1636" s="71"/>
      <c r="AIP1636" s="71"/>
      <c r="AIQ1636" s="71"/>
      <c r="AIR1636" s="71"/>
      <c r="AIS1636" s="71"/>
      <c r="AIT1636" s="71"/>
      <c r="AIU1636" s="71"/>
      <c r="AIV1636" s="71"/>
      <c r="AIW1636" s="71"/>
      <c r="AIX1636" s="71"/>
      <c r="AIY1636" s="71"/>
      <c r="AIZ1636" s="71"/>
      <c r="AJA1636" s="71"/>
      <c r="AJB1636" s="71"/>
      <c r="AJC1636" s="71"/>
      <c r="AJD1636" s="71"/>
      <c r="AJE1636" s="71"/>
      <c r="AJF1636" s="71"/>
      <c r="AJG1636" s="71"/>
      <c r="AJH1636" s="71"/>
      <c r="AJI1636" s="71"/>
      <c r="AJJ1636" s="71"/>
      <c r="AJK1636" s="71"/>
      <c r="AJL1636" s="71"/>
      <c r="AJM1636" s="71"/>
      <c r="AJN1636" s="71"/>
      <c r="AJO1636" s="71"/>
      <c r="AJP1636" s="71"/>
      <c r="AJQ1636" s="71"/>
      <c r="AJR1636" s="71"/>
      <c r="AJS1636" s="71"/>
      <c r="AJT1636" s="71"/>
      <c r="AJU1636" s="71"/>
      <c r="AJV1636" s="71"/>
      <c r="AJW1636" s="71"/>
      <c r="AJX1636" s="71"/>
      <c r="AJY1636" s="71"/>
      <c r="AJZ1636" s="71"/>
      <c r="AKA1636" s="71"/>
      <c r="AKB1636" s="71"/>
      <c r="AKC1636" s="71"/>
      <c r="AKD1636" s="71"/>
      <c r="AKE1636" s="71"/>
      <c r="AKF1636" s="71"/>
      <c r="AKG1636" s="71"/>
      <c r="AKH1636" s="71"/>
      <c r="AKI1636" s="71"/>
      <c r="AKJ1636" s="71"/>
      <c r="AKK1636" s="71"/>
      <c r="AKL1636" s="71"/>
      <c r="AKM1636" s="71"/>
      <c r="AKN1636" s="71"/>
      <c r="AKO1636" s="71"/>
      <c r="AKP1636" s="71"/>
      <c r="AKQ1636" s="71"/>
      <c r="AKR1636" s="71"/>
      <c r="AKS1636" s="71"/>
      <c r="AKT1636" s="71"/>
      <c r="AKU1636" s="71"/>
      <c r="AKV1636" s="71"/>
      <c r="AKW1636" s="71"/>
      <c r="AKX1636" s="71"/>
      <c r="AKY1636" s="71"/>
      <c r="AKZ1636" s="71"/>
      <c r="ALA1636" s="71"/>
      <c r="ALB1636" s="71"/>
      <c r="ALC1636" s="71"/>
      <c r="ALD1636" s="71"/>
      <c r="ALE1636" s="71"/>
      <c r="ALF1636" s="71"/>
      <c r="ALG1636" s="71"/>
      <c r="ALH1636" s="71"/>
      <c r="ALI1636" s="71"/>
      <c r="ALJ1636" s="71"/>
      <c r="ALK1636" s="71"/>
      <c r="ALL1636" s="71"/>
      <c r="ALM1636" s="71"/>
      <c r="ALN1636" s="71"/>
      <c r="ALO1636" s="71"/>
      <c r="ALP1636" s="71"/>
      <c r="ALQ1636" s="71"/>
      <c r="ALR1636" s="71"/>
      <c r="ALS1636" s="71"/>
      <c r="ALT1636" s="71"/>
      <c r="ALU1636" s="71"/>
      <c r="ALV1636" s="71"/>
      <c r="ALW1636" s="71"/>
      <c r="ALX1636" s="71"/>
      <c r="ALY1636" s="71"/>
      <c r="ALZ1636" s="71"/>
      <c r="AMA1636" s="71"/>
      <c r="AMB1636" s="71"/>
      <c r="AMC1636" s="71"/>
      <c r="AMD1636" s="71"/>
      <c r="AME1636" s="71"/>
      <c r="AMF1636" s="71"/>
      <c r="AMG1636" s="71"/>
      <c r="AMH1636" s="71"/>
      <c r="AMI1636" s="71"/>
      <c r="AMJ1636" s="71"/>
      <c r="AMK1636" s="71"/>
      <c r="AML1636" s="71"/>
      <c r="AMM1636" s="71"/>
      <c r="AMN1636" s="71"/>
      <c r="AMO1636" s="71"/>
      <c r="AMP1636" s="71"/>
      <c r="AMQ1636" s="71"/>
      <c r="AMR1636" s="71"/>
      <c r="AMS1636" s="71"/>
      <c r="AMT1636" s="71"/>
      <c r="AMU1636" s="71"/>
      <c r="AMV1636" s="71"/>
      <c r="AMW1636" s="71"/>
      <c r="AMX1636" s="71"/>
      <c r="AMY1636" s="71"/>
      <c r="AMZ1636" s="71"/>
      <c r="ANA1636" s="71"/>
      <c r="ANB1636" s="71"/>
      <c r="ANC1636" s="71"/>
      <c r="AND1636" s="71"/>
      <c r="ANE1636" s="71"/>
      <c r="ANF1636" s="71"/>
      <c r="ANG1636" s="71"/>
      <c r="ANH1636" s="71"/>
      <c r="ANI1636" s="71"/>
      <c r="ANJ1636" s="71"/>
      <c r="ANK1636" s="71"/>
      <c r="ANL1636" s="71"/>
      <c r="ANM1636" s="71"/>
      <c r="ANN1636" s="71"/>
      <c r="ANO1636" s="71"/>
      <c r="ANP1636" s="71"/>
      <c r="ANQ1636" s="71"/>
      <c r="ANR1636" s="71"/>
      <c r="ANS1636" s="71"/>
      <c r="ANT1636" s="71"/>
      <c r="ANU1636" s="71"/>
      <c r="ANV1636" s="71"/>
      <c r="ANW1636" s="71"/>
      <c r="ANX1636" s="71"/>
      <c r="ANY1636" s="71"/>
      <c r="ANZ1636" s="71"/>
      <c r="AOA1636" s="71"/>
      <c r="AOB1636" s="71"/>
      <c r="AOC1636" s="71"/>
      <c r="AOD1636" s="71"/>
      <c r="AOE1636" s="71"/>
      <c r="AOF1636" s="71"/>
      <c r="AOG1636" s="71"/>
      <c r="AOH1636" s="71"/>
      <c r="AOI1636" s="71"/>
      <c r="AOJ1636" s="71"/>
      <c r="AOK1636" s="71"/>
      <c r="AOL1636" s="71"/>
      <c r="AOM1636" s="71"/>
      <c r="AON1636" s="71"/>
      <c r="AOO1636" s="71"/>
      <c r="AOP1636" s="71"/>
      <c r="AOQ1636" s="71"/>
      <c r="AOR1636" s="71"/>
      <c r="AOS1636" s="71"/>
      <c r="AOT1636" s="71"/>
      <c r="AOU1636" s="71"/>
      <c r="AOV1636" s="71"/>
      <c r="AOW1636" s="71"/>
      <c r="AOX1636" s="71"/>
      <c r="AOY1636" s="71"/>
      <c r="AOZ1636" s="71"/>
      <c r="APA1636" s="71"/>
      <c r="APB1636" s="71"/>
      <c r="APC1636" s="71"/>
      <c r="APD1636" s="71"/>
      <c r="APE1636" s="71"/>
      <c r="APF1636" s="71"/>
      <c r="APG1636" s="71"/>
      <c r="APH1636" s="71"/>
      <c r="API1636" s="71"/>
      <c r="APJ1636" s="71"/>
      <c r="APK1636" s="71"/>
      <c r="APL1636" s="71"/>
      <c r="APM1636" s="71"/>
      <c r="APN1636" s="71"/>
      <c r="APO1636" s="71"/>
      <c r="APP1636" s="71"/>
      <c r="APQ1636" s="71"/>
      <c r="APR1636" s="71"/>
      <c r="APS1636" s="71"/>
      <c r="APT1636" s="71"/>
      <c r="APU1636" s="71"/>
      <c r="APV1636" s="71"/>
      <c r="APW1636" s="71"/>
      <c r="APX1636" s="71"/>
      <c r="APY1636" s="71"/>
      <c r="APZ1636" s="71"/>
      <c r="AQA1636" s="71"/>
      <c r="AQB1636" s="71"/>
      <c r="AQC1636" s="71"/>
      <c r="AQD1636" s="71"/>
      <c r="AQE1636" s="71"/>
      <c r="AQF1636" s="71"/>
      <c r="AQG1636" s="71"/>
      <c r="AQH1636" s="71"/>
      <c r="AQI1636" s="71"/>
      <c r="AQJ1636" s="71"/>
      <c r="AQK1636" s="71"/>
      <c r="AQL1636" s="71"/>
      <c r="AQM1636" s="71"/>
      <c r="AQN1636" s="71"/>
      <c r="AQO1636" s="71"/>
      <c r="AQP1636" s="71"/>
      <c r="AQQ1636" s="71"/>
      <c r="AQR1636" s="71"/>
      <c r="AQS1636" s="71"/>
      <c r="AQT1636" s="71"/>
      <c r="AQU1636" s="71"/>
      <c r="AQV1636" s="71"/>
      <c r="AQW1636" s="71"/>
      <c r="AQX1636" s="71"/>
      <c r="AQY1636" s="71"/>
      <c r="AQZ1636" s="71"/>
      <c r="ARA1636" s="71"/>
      <c r="ARB1636" s="71"/>
      <c r="ARC1636" s="71"/>
      <c r="ARD1636" s="71"/>
      <c r="ARE1636" s="71"/>
      <c r="ARF1636" s="71"/>
      <c r="ARG1636" s="71"/>
      <c r="ARH1636" s="71"/>
      <c r="ARI1636" s="71"/>
      <c r="ARJ1636" s="71"/>
      <c r="ARK1636" s="71"/>
      <c r="ARL1636" s="71"/>
      <c r="ARM1636" s="71"/>
      <c r="ARN1636" s="71"/>
      <c r="ARO1636" s="71"/>
      <c r="ARP1636" s="71"/>
      <c r="ARQ1636" s="71"/>
      <c r="ARR1636" s="71"/>
      <c r="ARS1636" s="71"/>
      <c r="ART1636" s="71"/>
      <c r="ARU1636" s="71"/>
      <c r="ARV1636" s="71"/>
      <c r="ARW1636" s="71"/>
      <c r="ARX1636" s="71"/>
      <c r="ARY1636" s="71"/>
      <c r="ARZ1636" s="71"/>
      <c r="ASA1636" s="71"/>
      <c r="ASB1636" s="71"/>
      <c r="ASC1636" s="71"/>
      <c r="ASD1636" s="71"/>
      <c r="ASE1636" s="71"/>
      <c r="ASF1636" s="71"/>
      <c r="ASG1636" s="71"/>
      <c r="ASH1636" s="71"/>
      <c r="ASI1636" s="71"/>
      <c r="ASJ1636" s="71"/>
      <c r="ASK1636" s="71"/>
      <c r="ASL1636" s="71"/>
      <c r="ASM1636" s="71"/>
      <c r="ASN1636" s="71"/>
      <c r="ASO1636" s="71"/>
      <c r="ASP1636" s="71"/>
      <c r="ASQ1636" s="71"/>
      <c r="ASR1636" s="71"/>
      <c r="ASS1636" s="71"/>
      <c r="AST1636" s="71"/>
      <c r="ASU1636" s="71"/>
      <c r="ASV1636" s="71"/>
      <c r="ASW1636" s="71"/>
      <c r="ASX1636" s="71"/>
      <c r="ASY1636" s="71"/>
      <c r="ASZ1636" s="71"/>
      <c r="ATA1636" s="71"/>
      <c r="ATB1636" s="71"/>
      <c r="ATC1636" s="71"/>
      <c r="ATD1636" s="71"/>
      <c r="ATE1636" s="71"/>
      <c r="ATF1636" s="71"/>
      <c r="ATG1636" s="71"/>
      <c r="ATH1636" s="71"/>
      <c r="ATI1636" s="71"/>
      <c r="ATJ1636" s="71"/>
      <c r="ATK1636" s="71"/>
      <c r="ATL1636" s="71"/>
      <c r="ATM1636" s="71"/>
      <c r="ATN1636" s="71"/>
      <c r="ATO1636" s="71"/>
      <c r="ATP1636" s="71"/>
      <c r="ATQ1636" s="71"/>
      <c r="ATR1636" s="71"/>
      <c r="ATS1636" s="71"/>
      <c r="ATT1636" s="71"/>
      <c r="ATU1636" s="71"/>
      <c r="ATV1636" s="71"/>
      <c r="ATW1636" s="71"/>
      <c r="ATX1636" s="71"/>
      <c r="ATY1636" s="71"/>
      <c r="ATZ1636" s="71"/>
      <c r="AUA1636" s="71"/>
      <c r="AUB1636" s="71"/>
      <c r="AUC1636" s="71"/>
      <c r="AUD1636" s="71"/>
      <c r="AUE1636" s="71"/>
      <c r="AUF1636" s="71"/>
      <c r="AUG1636" s="71"/>
      <c r="AUH1636" s="71"/>
      <c r="AUI1636" s="71"/>
      <c r="AUJ1636" s="71"/>
      <c r="AUK1636" s="71"/>
      <c r="AUL1636" s="71"/>
      <c r="AUM1636" s="71"/>
      <c r="AUN1636" s="71"/>
      <c r="AUO1636" s="71"/>
      <c r="AUP1636" s="71"/>
      <c r="AUQ1636" s="71"/>
      <c r="AUR1636" s="71"/>
      <c r="AUS1636" s="71"/>
      <c r="AUT1636" s="71"/>
      <c r="AUU1636" s="71"/>
      <c r="AUV1636" s="71"/>
      <c r="AUW1636" s="71"/>
      <c r="AUX1636" s="71"/>
      <c r="AUY1636" s="71"/>
      <c r="AUZ1636" s="71"/>
      <c r="AVA1636" s="71"/>
      <c r="AVB1636" s="71"/>
      <c r="AVC1636" s="71"/>
      <c r="AVD1636" s="71"/>
      <c r="AVE1636" s="71"/>
      <c r="AVF1636" s="71"/>
      <c r="AVG1636" s="71"/>
      <c r="AVH1636" s="71"/>
      <c r="AVI1636" s="71"/>
      <c r="AVJ1636" s="71"/>
      <c r="AVK1636" s="71"/>
      <c r="AVL1636" s="71"/>
      <c r="AVM1636" s="71"/>
      <c r="AVN1636" s="71"/>
      <c r="AVO1636" s="71"/>
      <c r="AVP1636" s="71"/>
      <c r="AVQ1636" s="71"/>
      <c r="AVR1636" s="71"/>
      <c r="AVS1636" s="71"/>
      <c r="AVT1636" s="71"/>
      <c r="AVU1636" s="71"/>
      <c r="AVV1636" s="71"/>
      <c r="AVW1636" s="71"/>
      <c r="AVX1636" s="71"/>
      <c r="AVY1636" s="71"/>
      <c r="AVZ1636" s="71"/>
      <c r="AWA1636" s="71"/>
      <c r="AWB1636" s="71"/>
      <c r="AWC1636" s="71"/>
      <c r="AWD1636" s="71"/>
      <c r="AWE1636" s="71"/>
      <c r="AWF1636" s="71"/>
      <c r="AWG1636" s="71"/>
      <c r="AWH1636" s="71"/>
      <c r="AWI1636" s="71"/>
      <c r="AWJ1636" s="71"/>
      <c r="AWK1636" s="71"/>
      <c r="AWL1636" s="71"/>
      <c r="AWM1636" s="71"/>
      <c r="AWN1636" s="71"/>
      <c r="AWO1636" s="71"/>
      <c r="AWP1636" s="71"/>
      <c r="AWQ1636" s="71"/>
      <c r="AWR1636" s="71"/>
      <c r="AWS1636" s="71"/>
      <c r="AWT1636" s="71"/>
      <c r="AWU1636" s="71"/>
      <c r="AWV1636" s="71"/>
      <c r="AWW1636" s="71"/>
      <c r="AWX1636" s="71"/>
      <c r="AWY1636" s="71"/>
      <c r="AWZ1636" s="71"/>
      <c r="AXA1636" s="71"/>
      <c r="AXB1636" s="71"/>
      <c r="AXC1636" s="71"/>
      <c r="AXD1636" s="71"/>
      <c r="AXE1636" s="71"/>
      <c r="AXF1636" s="71"/>
      <c r="AXG1636" s="71"/>
      <c r="AXH1636" s="71"/>
      <c r="AXI1636" s="71"/>
      <c r="AXJ1636" s="71"/>
      <c r="AXK1636" s="71"/>
      <c r="AXL1636" s="71"/>
      <c r="AXM1636" s="71"/>
      <c r="AXN1636" s="71"/>
      <c r="AXO1636" s="71"/>
      <c r="AXP1636" s="71"/>
      <c r="AXQ1636" s="71"/>
      <c r="AXR1636" s="71"/>
      <c r="AXS1636" s="71"/>
      <c r="AXT1636" s="71"/>
      <c r="AXU1636" s="71"/>
      <c r="AXV1636" s="71"/>
      <c r="AXW1636" s="71"/>
      <c r="AXX1636" s="71"/>
      <c r="AXY1636" s="71"/>
      <c r="AXZ1636" s="71"/>
      <c r="AYA1636" s="71"/>
      <c r="AYB1636" s="71"/>
      <c r="AYC1636" s="71"/>
      <c r="AYD1636" s="71"/>
      <c r="AYE1636" s="71"/>
      <c r="AYF1636" s="71"/>
      <c r="AYG1636" s="71"/>
      <c r="AYH1636" s="71"/>
      <c r="AYI1636" s="71"/>
      <c r="AYJ1636" s="71"/>
      <c r="AYK1636" s="71"/>
      <c r="AYL1636" s="71"/>
      <c r="AYM1636" s="71"/>
      <c r="AYN1636" s="71"/>
      <c r="AYO1636" s="71"/>
      <c r="AYP1636" s="71"/>
      <c r="AYQ1636" s="71"/>
      <c r="AYR1636" s="71"/>
      <c r="AYS1636" s="71"/>
      <c r="AYT1636" s="71"/>
      <c r="AYU1636" s="71"/>
      <c r="AYV1636" s="71"/>
      <c r="AYW1636" s="71"/>
      <c r="AYX1636" s="71"/>
      <c r="AYY1636" s="71"/>
      <c r="AYZ1636" s="71"/>
      <c r="AZA1636" s="71"/>
      <c r="AZB1636" s="71"/>
      <c r="AZC1636" s="71"/>
      <c r="AZD1636" s="71"/>
      <c r="AZE1636" s="71"/>
      <c r="AZF1636" s="71"/>
      <c r="AZG1636" s="71"/>
      <c r="AZH1636" s="71"/>
      <c r="AZI1636" s="71"/>
      <c r="AZJ1636" s="71"/>
      <c r="AZK1636" s="71"/>
      <c r="AZL1636" s="71"/>
      <c r="AZM1636" s="71"/>
      <c r="AZN1636" s="71"/>
      <c r="AZO1636" s="71"/>
      <c r="AZP1636" s="71"/>
      <c r="AZQ1636" s="71"/>
      <c r="AZR1636" s="71"/>
      <c r="AZS1636" s="71"/>
      <c r="AZT1636" s="71"/>
      <c r="AZU1636" s="71"/>
      <c r="AZV1636" s="71"/>
      <c r="AZW1636" s="71"/>
      <c r="AZX1636" s="71"/>
      <c r="AZY1636" s="71"/>
      <c r="AZZ1636" s="71"/>
      <c r="BAA1636" s="71"/>
      <c r="BAB1636" s="71"/>
      <c r="BAC1636" s="71"/>
      <c r="BAD1636" s="71"/>
      <c r="BAE1636" s="71"/>
      <c r="BAF1636" s="71"/>
      <c r="BAG1636" s="71"/>
      <c r="BAH1636" s="71"/>
      <c r="BAI1636" s="71"/>
      <c r="BAJ1636" s="71"/>
      <c r="BAK1636" s="71"/>
      <c r="BAL1636" s="71"/>
      <c r="BAM1636" s="71"/>
      <c r="BAN1636" s="71"/>
      <c r="BAO1636" s="71"/>
      <c r="BAP1636" s="71"/>
      <c r="BAQ1636" s="71"/>
      <c r="BAR1636" s="71"/>
      <c r="BAS1636" s="71"/>
      <c r="BAT1636" s="71"/>
      <c r="BAU1636" s="71"/>
      <c r="BAV1636" s="71"/>
      <c r="BAW1636" s="71"/>
      <c r="BAX1636" s="71"/>
      <c r="BAY1636" s="71"/>
      <c r="BAZ1636" s="71"/>
      <c r="BBA1636" s="71"/>
      <c r="BBB1636" s="71"/>
      <c r="BBC1636" s="71"/>
      <c r="BBD1636" s="71"/>
      <c r="BBE1636" s="71"/>
      <c r="BBF1636" s="71"/>
      <c r="BBG1636" s="71"/>
      <c r="BBH1636" s="71"/>
      <c r="BBI1636" s="71"/>
      <c r="BBJ1636" s="71"/>
      <c r="BBK1636" s="71"/>
      <c r="BBL1636" s="71"/>
      <c r="BBM1636" s="71"/>
      <c r="BBN1636" s="71"/>
      <c r="BBO1636" s="71"/>
      <c r="BBP1636" s="71"/>
      <c r="BBQ1636" s="71"/>
      <c r="BBR1636" s="71"/>
      <c r="BBS1636" s="71"/>
      <c r="BBT1636" s="71"/>
      <c r="BBU1636" s="71"/>
      <c r="BBV1636" s="71"/>
      <c r="BBW1636" s="71"/>
      <c r="BBX1636" s="71"/>
      <c r="BBY1636" s="71"/>
      <c r="BBZ1636" s="71"/>
      <c r="BCA1636" s="71"/>
      <c r="BCB1636" s="71"/>
      <c r="BCC1636" s="71"/>
      <c r="BCD1636" s="71"/>
      <c r="BCE1636" s="71"/>
      <c r="BCF1636" s="71"/>
      <c r="BCG1636" s="71"/>
      <c r="BCH1636" s="71"/>
      <c r="BCI1636" s="71"/>
      <c r="BCJ1636" s="71"/>
      <c r="BCK1636" s="71"/>
      <c r="BCL1636" s="71"/>
      <c r="BCM1636" s="71"/>
      <c r="BCN1636" s="71"/>
      <c r="BCO1636" s="71"/>
      <c r="BCP1636" s="71"/>
      <c r="BCQ1636" s="71"/>
      <c r="BCR1636" s="71"/>
      <c r="BCS1636" s="71"/>
      <c r="BCT1636" s="71"/>
      <c r="BCU1636" s="71"/>
      <c r="BCV1636" s="71"/>
      <c r="BCW1636" s="71"/>
      <c r="BCX1636" s="71"/>
      <c r="BCY1636" s="71"/>
      <c r="BCZ1636" s="71"/>
      <c r="BDA1636" s="71"/>
      <c r="BDB1636" s="71"/>
      <c r="BDC1636" s="71"/>
      <c r="BDD1636" s="71"/>
      <c r="BDE1636" s="71"/>
      <c r="BDF1636" s="71"/>
      <c r="BDG1636" s="71"/>
      <c r="BDH1636" s="71"/>
      <c r="BDI1636" s="71"/>
      <c r="BDJ1636" s="71"/>
      <c r="BDK1636" s="71"/>
      <c r="BDL1636" s="71"/>
      <c r="BDM1636" s="71"/>
      <c r="BDN1636" s="71"/>
      <c r="BDO1636" s="71"/>
      <c r="BDP1636" s="71"/>
      <c r="BDQ1636" s="71"/>
      <c r="BDR1636" s="71"/>
      <c r="BDS1636" s="71"/>
      <c r="BDT1636" s="71"/>
      <c r="BDU1636" s="71"/>
      <c r="BDV1636" s="71"/>
      <c r="BDW1636" s="71"/>
      <c r="BDX1636" s="71"/>
      <c r="BDY1636" s="71"/>
      <c r="BDZ1636" s="71"/>
      <c r="BEA1636" s="71"/>
      <c r="BEB1636" s="71"/>
      <c r="BEC1636" s="71"/>
      <c r="BED1636" s="71"/>
      <c r="BEE1636" s="71"/>
      <c r="BEF1636" s="71"/>
      <c r="BEG1636" s="71"/>
      <c r="BEH1636" s="71"/>
      <c r="BEI1636" s="71"/>
      <c r="BEJ1636" s="71"/>
      <c r="BEK1636" s="71"/>
      <c r="BEL1636" s="71"/>
      <c r="BEM1636" s="71"/>
      <c r="BEN1636" s="71"/>
      <c r="BEO1636" s="71"/>
      <c r="BEP1636" s="71"/>
      <c r="BEQ1636" s="71"/>
      <c r="BER1636" s="71"/>
      <c r="BES1636" s="71"/>
      <c r="BET1636" s="71"/>
      <c r="BEU1636" s="71"/>
      <c r="BEV1636" s="71"/>
      <c r="BEW1636" s="71"/>
      <c r="BEX1636" s="71"/>
      <c r="BEY1636" s="71"/>
      <c r="BEZ1636" s="71"/>
      <c r="BFA1636" s="71"/>
      <c r="BFB1636" s="71"/>
      <c r="BFC1636" s="71"/>
      <c r="BFD1636" s="71"/>
      <c r="BFE1636" s="71"/>
      <c r="BFF1636" s="71"/>
      <c r="BFG1636" s="71"/>
      <c r="BFH1636" s="71"/>
      <c r="BFI1636" s="71"/>
      <c r="BFJ1636" s="71"/>
      <c r="BFK1636" s="71"/>
      <c r="BFL1636" s="71"/>
      <c r="BFM1636" s="71"/>
      <c r="BFN1636" s="71"/>
      <c r="BFO1636" s="71"/>
      <c r="BFP1636" s="71"/>
      <c r="BFQ1636" s="71"/>
      <c r="BFR1636" s="71"/>
      <c r="BFS1636" s="71"/>
      <c r="BFT1636" s="71"/>
      <c r="BFU1636" s="71"/>
      <c r="BFV1636" s="71"/>
      <c r="BFW1636" s="71"/>
      <c r="BFX1636" s="71"/>
      <c r="BFY1636" s="71"/>
      <c r="BFZ1636" s="71"/>
      <c r="BGA1636" s="71"/>
      <c r="BGB1636" s="71"/>
      <c r="BGC1636" s="71"/>
      <c r="BGD1636" s="71"/>
      <c r="BGE1636" s="71"/>
      <c r="BGF1636" s="71"/>
      <c r="BGG1636" s="71"/>
      <c r="BGH1636" s="71"/>
      <c r="BGI1636" s="71"/>
      <c r="BGJ1636" s="71"/>
      <c r="BGK1636" s="71"/>
      <c r="BGL1636" s="71"/>
      <c r="BGM1636" s="71"/>
      <c r="BGN1636" s="71"/>
      <c r="BGO1636" s="71"/>
      <c r="BGP1636" s="71"/>
      <c r="BGQ1636" s="71"/>
      <c r="BGR1636" s="71"/>
      <c r="BGS1636" s="71"/>
      <c r="BGT1636" s="71"/>
      <c r="BGU1636" s="71"/>
      <c r="BGV1636" s="71"/>
      <c r="BGW1636" s="71"/>
      <c r="BGX1636" s="71"/>
      <c r="BGY1636" s="71"/>
      <c r="BGZ1636" s="71"/>
      <c r="BHA1636" s="71"/>
      <c r="BHB1636" s="71"/>
      <c r="BHC1636" s="71"/>
      <c r="BHD1636" s="71"/>
      <c r="BHE1636" s="71"/>
      <c r="BHF1636" s="71"/>
      <c r="BHG1636" s="71"/>
      <c r="BHH1636" s="71"/>
      <c r="BHI1636" s="71"/>
      <c r="BHJ1636" s="71"/>
      <c r="BHK1636" s="71"/>
      <c r="BHL1636" s="71"/>
      <c r="BHM1636" s="71"/>
      <c r="BHN1636" s="71"/>
      <c r="BHO1636" s="71"/>
      <c r="BHP1636" s="71"/>
      <c r="BHQ1636" s="71"/>
      <c r="BHR1636" s="71"/>
      <c r="BHS1636" s="71"/>
      <c r="BHT1636" s="71"/>
      <c r="BHU1636" s="71"/>
      <c r="BHV1636" s="71"/>
      <c r="BHW1636" s="71"/>
      <c r="BHX1636" s="71"/>
      <c r="BHY1636" s="71"/>
      <c r="BHZ1636" s="71"/>
      <c r="BIA1636" s="71"/>
      <c r="BIB1636" s="71"/>
      <c r="BIC1636" s="71"/>
      <c r="BID1636" s="71"/>
      <c r="BIE1636" s="71"/>
      <c r="BIF1636" s="71"/>
      <c r="BIG1636" s="71"/>
      <c r="BIH1636" s="71"/>
      <c r="BII1636" s="71"/>
      <c r="BIJ1636" s="71"/>
      <c r="BIK1636" s="71"/>
      <c r="BIL1636" s="71"/>
      <c r="BIM1636" s="71"/>
      <c r="BIN1636" s="71"/>
      <c r="BIO1636" s="71"/>
      <c r="BIP1636" s="71"/>
      <c r="BIQ1636" s="71"/>
      <c r="BIR1636" s="71"/>
      <c r="BIS1636" s="71"/>
      <c r="BIT1636" s="71"/>
      <c r="BIU1636" s="71"/>
      <c r="BIV1636" s="71"/>
      <c r="BIW1636" s="71"/>
      <c r="BIX1636" s="71"/>
      <c r="BIY1636" s="71"/>
      <c r="BIZ1636" s="71"/>
      <c r="BJA1636" s="71"/>
      <c r="BJB1636" s="71"/>
      <c r="BJC1636" s="71"/>
      <c r="BJD1636" s="71"/>
      <c r="BJE1636" s="71"/>
      <c r="BJF1636" s="71"/>
      <c r="BJG1636" s="71"/>
      <c r="BJH1636" s="71"/>
      <c r="BJI1636" s="71"/>
      <c r="BJJ1636" s="71"/>
      <c r="BJK1636" s="71"/>
      <c r="BJL1636" s="71"/>
      <c r="BJM1636" s="71"/>
      <c r="BJN1636" s="71"/>
      <c r="BJO1636" s="71"/>
      <c r="BJP1636" s="71"/>
      <c r="BJQ1636" s="71"/>
      <c r="BJR1636" s="71"/>
      <c r="BJS1636" s="71"/>
      <c r="BJT1636" s="71"/>
      <c r="BJU1636" s="71"/>
      <c r="BJV1636" s="71"/>
      <c r="BJW1636" s="71"/>
      <c r="BJX1636" s="71"/>
      <c r="BJY1636" s="71"/>
      <c r="BJZ1636" s="71"/>
      <c r="BKA1636" s="71"/>
      <c r="BKB1636" s="71"/>
      <c r="BKC1636" s="71"/>
      <c r="BKD1636" s="71"/>
      <c r="BKE1636" s="71"/>
      <c r="BKF1636" s="71"/>
      <c r="BKG1636" s="71"/>
      <c r="BKH1636" s="71"/>
      <c r="BKI1636" s="71"/>
      <c r="BKJ1636" s="71"/>
      <c r="BKK1636" s="71"/>
      <c r="BKL1636" s="71"/>
      <c r="BKM1636" s="71"/>
      <c r="BKN1636" s="71"/>
      <c r="BKO1636" s="71"/>
      <c r="BKP1636" s="71"/>
      <c r="BKQ1636" s="71"/>
      <c r="BKR1636" s="71"/>
      <c r="BKS1636" s="71"/>
      <c r="BKT1636" s="71"/>
      <c r="BKU1636" s="71"/>
      <c r="BKV1636" s="71"/>
      <c r="BKW1636" s="71"/>
      <c r="BKX1636" s="71"/>
      <c r="BKY1636" s="71"/>
      <c r="BKZ1636" s="71"/>
      <c r="BLA1636" s="71"/>
      <c r="BLB1636" s="71"/>
      <c r="BLC1636" s="71"/>
      <c r="BLD1636" s="71"/>
      <c r="BLE1636" s="71"/>
      <c r="BLF1636" s="71"/>
      <c r="BLG1636" s="71"/>
      <c r="BLH1636" s="71"/>
      <c r="BLI1636" s="71"/>
      <c r="BLJ1636" s="71"/>
      <c r="BLK1636" s="71"/>
      <c r="BLL1636" s="71"/>
      <c r="BLM1636" s="71"/>
      <c r="BLN1636" s="71"/>
      <c r="BLO1636" s="71"/>
      <c r="BLP1636" s="71"/>
      <c r="BLQ1636" s="71"/>
      <c r="BLR1636" s="71"/>
      <c r="BLS1636" s="71"/>
      <c r="BLT1636" s="71"/>
      <c r="BLU1636" s="71"/>
      <c r="BLV1636" s="71"/>
      <c r="BLW1636" s="71"/>
      <c r="BLX1636" s="71"/>
      <c r="BLY1636" s="71"/>
      <c r="BLZ1636" s="71"/>
      <c r="BMA1636" s="71"/>
      <c r="BMB1636" s="71"/>
      <c r="BMC1636" s="71"/>
      <c r="BMD1636" s="71"/>
      <c r="BME1636" s="71"/>
      <c r="BMF1636" s="71"/>
      <c r="BMG1636" s="71"/>
      <c r="BMH1636" s="71"/>
      <c r="BMI1636" s="71"/>
      <c r="BMJ1636" s="71"/>
      <c r="BMK1636" s="71"/>
      <c r="BML1636" s="71"/>
      <c r="BMM1636" s="71"/>
      <c r="BMN1636" s="71"/>
      <c r="BMO1636" s="71"/>
      <c r="BMP1636" s="71"/>
      <c r="BMQ1636" s="71"/>
      <c r="BMR1636" s="71"/>
      <c r="BMS1636" s="71"/>
      <c r="BMT1636" s="71"/>
      <c r="BMU1636" s="71"/>
      <c r="BMV1636" s="71"/>
      <c r="BMW1636" s="71"/>
      <c r="BMX1636" s="71"/>
      <c r="BMY1636" s="71"/>
      <c r="BMZ1636" s="71"/>
      <c r="BNA1636" s="71"/>
      <c r="BNB1636" s="71"/>
      <c r="BNC1636" s="71"/>
      <c r="BND1636" s="71"/>
      <c r="BNE1636" s="71"/>
      <c r="BNF1636" s="71"/>
      <c r="BNG1636" s="71"/>
      <c r="BNH1636" s="71"/>
      <c r="BNI1636" s="71"/>
      <c r="BNJ1636" s="71"/>
      <c r="BNK1636" s="71"/>
      <c r="BNL1636" s="71"/>
      <c r="BNM1636" s="71"/>
      <c r="BNN1636" s="71"/>
      <c r="BNO1636" s="71"/>
      <c r="BNP1636" s="71"/>
      <c r="BNQ1636" s="71"/>
      <c r="BNR1636" s="71"/>
      <c r="BNS1636" s="71"/>
      <c r="BNT1636" s="71"/>
      <c r="BNU1636" s="71"/>
      <c r="BNV1636" s="71"/>
      <c r="BNW1636" s="71"/>
      <c r="BNX1636" s="71"/>
      <c r="BNY1636" s="71"/>
      <c r="BNZ1636" s="71"/>
      <c r="BOA1636" s="71"/>
      <c r="BOB1636" s="71"/>
      <c r="BOC1636" s="71"/>
      <c r="BOD1636" s="71"/>
      <c r="BOE1636" s="71"/>
      <c r="BOF1636" s="71"/>
      <c r="BOG1636" s="71"/>
      <c r="BOH1636" s="71"/>
      <c r="BOI1636" s="71"/>
      <c r="BOJ1636" s="71"/>
      <c r="BOK1636" s="71"/>
      <c r="BOL1636" s="71"/>
      <c r="BOM1636" s="71"/>
      <c r="BON1636" s="71"/>
      <c r="BOO1636" s="71"/>
      <c r="BOP1636" s="71"/>
      <c r="BOQ1636" s="71"/>
      <c r="BOR1636" s="71"/>
      <c r="BOS1636" s="71"/>
      <c r="BOT1636" s="71"/>
      <c r="BOU1636" s="71"/>
      <c r="BOV1636" s="71"/>
      <c r="BOW1636" s="71"/>
      <c r="BOX1636" s="71"/>
      <c r="BOY1636" s="71"/>
      <c r="BOZ1636" s="71"/>
      <c r="BPA1636" s="71"/>
      <c r="BPB1636" s="71"/>
      <c r="BPC1636" s="71"/>
      <c r="BPD1636" s="71"/>
      <c r="BPE1636" s="71"/>
      <c r="BPF1636" s="71"/>
      <c r="BPG1636" s="71"/>
      <c r="BPH1636" s="71"/>
      <c r="BPI1636" s="71"/>
      <c r="BPJ1636" s="71"/>
      <c r="BPK1636" s="71"/>
      <c r="BPL1636" s="71"/>
      <c r="BPM1636" s="71"/>
      <c r="BPN1636" s="71"/>
      <c r="BPO1636" s="71"/>
      <c r="BPP1636" s="71"/>
      <c r="BPQ1636" s="71"/>
      <c r="BPR1636" s="71"/>
      <c r="BPS1636" s="71"/>
      <c r="BPT1636" s="71"/>
      <c r="BPU1636" s="71"/>
      <c r="BPV1636" s="71"/>
      <c r="BPW1636" s="71"/>
      <c r="BPX1636" s="71"/>
      <c r="BPY1636" s="71"/>
      <c r="BPZ1636" s="71"/>
      <c r="BQA1636" s="71"/>
      <c r="BQB1636" s="71"/>
      <c r="BQC1636" s="71"/>
      <c r="BQD1636" s="71"/>
      <c r="BQE1636" s="71"/>
      <c r="BQF1636" s="71"/>
      <c r="BQG1636" s="71"/>
      <c r="BQH1636" s="71"/>
      <c r="BQI1636" s="71"/>
      <c r="BQJ1636" s="71"/>
      <c r="BQK1636" s="71"/>
      <c r="BQL1636" s="71"/>
      <c r="BQM1636" s="71"/>
      <c r="BQN1636" s="71"/>
      <c r="BQO1636" s="71"/>
      <c r="BQP1636" s="71"/>
      <c r="BQQ1636" s="71"/>
      <c r="BQR1636" s="71"/>
      <c r="BQS1636" s="71"/>
      <c r="BQT1636" s="71"/>
      <c r="BQU1636" s="71"/>
      <c r="BQV1636" s="71"/>
      <c r="BQW1636" s="71"/>
      <c r="BQX1636" s="71"/>
      <c r="BQY1636" s="71"/>
      <c r="BQZ1636" s="71"/>
      <c r="BRA1636" s="71"/>
      <c r="BRB1636" s="71"/>
      <c r="BRC1636" s="71"/>
      <c r="BRD1636" s="71"/>
      <c r="BRE1636" s="71"/>
      <c r="BRF1636" s="71"/>
      <c r="BRG1636" s="71"/>
      <c r="BRH1636" s="71"/>
      <c r="BRI1636" s="71"/>
      <c r="BRJ1636" s="71"/>
      <c r="BRK1636" s="71"/>
      <c r="BRL1636" s="71"/>
      <c r="BRM1636" s="71"/>
      <c r="BRN1636" s="71"/>
      <c r="BRO1636" s="71"/>
      <c r="BRP1636" s="71"/>
      <c r="BRQ1636" s="71"/>
      <c r="BRR1636" s="71"/>
      <c r="BRS1636" s="71"/>
      <c r="BRT1636" s="71"/>
      <c r="BRU1636" s="71"/>
      <c r="BRV1636" s="71"/>
      <c r="BRW1636" s="71"/>
      <c r="BRX1636" s="71"/>
      <c r="BRY1636" s="71"/>
      <c r="BRZ1636" s="71"/>
      <c r="BSA1636" s="71"/>
      <c r="BSB1636" s="71"/>
      <c r="BSC1636" s="71"/>
      <c r="BSD1636" s="71"/>
      <c r="BSE1636" s="71"/>
      <c r="BSF1636" s="71"/>
      <c r="BSG1636" s="71"/>
      <c r="BSH1636" s="71"/>
      <c r="BSI1636" s="71"/>
      <c r="BSJ1636" s="71"/>
      <c r="BSK1636" s="71"/>
      <c r="BSL1636" s="71"/>
      <c r="BSM1636" s="71"/>
      <c r="BSN1636" s="71"/>
      <c r="BSO1636" s="71"/>
      <c r="BSP1636" s="71"/>
      <c r="BSQ1636" s="71"/>
      <c r="BSR1636" s="71"/>
      <c r="BSS1636" s="71"/>
      <c r="BST1636" s="71"/>
      <c r="BSU1636" s="71"/>
      <c r="BSV1636" s="71"/>
      <c r="BSW1636" s="71"/>
      <c r="BSX1636" s="71"/>
      <c r="BSY1636" s="71"/>
      <c r="BSZ1636" s="71"/>
      <c r="BTA1636" s="71"/>
      <c r="BTB1636" s="71"/>
      <c r="BTC1636" s="71"/>
      <c r="BTD1636" s="71"/>
      <c r="BTE1636" s="71"/>
      <c r="BTF1636" s="71"/>
      <c r="BTG1636" s="71"/>
      <c r="BTH1636" s="71"/>
      <c r="BTI1636" s="71"/>
      <c r="BTJ1636" s="71"/>
      <c r="BTK1636" s="71"/>
      <c r="BTL1636" s="71"/>
      <c r="BTM1636" s="71"/>
      <c r="BTN1636" s="71"/>
      <c r="BTO1636" s="71"/>
      <c r="BTP1636" s="71"/>
      <c r="BTQ1636" s="71"/>
      <c r="BTR1636" s="71"/>
      <c r="BTS1636" s="71"/>
      <c r="BTT1636" s="71"/>
      <c r="BTU1636" s="71"/>
      <c r="BTV1636" s="71"/>
      <c r="BTW1636" s="71"/>
      <c r="BTX1636" s="71"/>
      <c r="BTY1636" s="71"/>
      <c r="BTZ1636" s="71"/>
      <c r="BUA1636" s="71"/>
      <c r="BUB1636" s="71"/>
      <c r="BUC1636" s="71"/>
      <c r="BUD1636" s="71"/>
      <c r="BUE1636" s="71"/>
      <c r="BUF1636" s="71"/>
      <c r="BUG1636" s="71"/>
      <c r="BUH1636" s="71"/>
      <c r="BUI1636" s="71"/>
      <c r="BUJ1636" s="71"/>
      <c r="BUK1636" s="71"/>
      <c r="BUL1636" s="71"/>
      <c r="BUM1636" s="71"/>
      <c r="BUN1636" s="71"/>
      <c r="BUO1636" s="71"/>
      <c r="BUP1636" s="71"/>
      <c r="BUQ1636" s="71"/>
      <c r="BUR1636" s="71"/>
      <c r="BUS1636" s="71"/>
      <c r="BUT1636" s="71"/>
      <c r="BUU1636" s="71"/>
      <c r="BUV1636" s="71"/>
      <c r="BUW1636" s="71"/>
      <c r="BUX1636" s="71"/>
      <c r="BUY1636" s="71"/>
      <c r="BUZ1636" s="71"/>
      <c r="BVA1636" s="71"/>
      <c r="BVB1636" s="71"/>
      <c r="BVC1636" s="71"/>
      <c r="BVD1636" s="71"/>
      <c r="BVE1636" s="71"/>
      <c r="BVF1636" s="71"/>
      <c r="BVG1636" s="71"/>
      <c r="BVH1636" s="71"/>
      <c r="BVI1636" s="71"/>
      <c r="BVJ1636" s="71"/>
      <c r="BVK1636" s="71"/>
      <c r="BVL1636" s="71"/>
      <c r="BVM1636" s="71"/>
      <c r="BVN1636" s="71"/>
      <c r="BVO1636" s="71"/>
      <c r="BVP1636" s="71"/>
      <c r="BVQ1636" s="71"/>
      <c r="BVR1636" s="71"/>
      <c r="BVS1636" s="71"/>
      <c r="BVT1636" s="71"/>
      <c r="BVU1636" s="71"/>
      <c r="BVV1636" s="71"/>
      <c r="BVW1636" s="71"/>
      <c r="BVX1636" s="71"/>
      <c r="BVY1636" s="71"/>
      <c r="BVZ1636" s="71"/>
      <c r="BWA1636" s="71"/>
      <c r="BWB1636" s="71"/>
      <c r="BWC1636" s="71"/>
      <c r="BWD1636" s="71"/>
      <c r="BWE1636" s="71"/>
      <c r="BWF1636" s="71"/>
      <c r="BWG1636" s="71"/>
      <c r="BWH1636" s="71"/>
      <c r="BWI1636" s="71"/>
      <c r="BWJ1636" s="71"/>
      <c r="BWK1636" s="71"/>
      <c r="BWL1636" s="71"/>
      <c r="BWM1636" s="71"/>
      <c r="BWN1636" s="71"/>
      <c r="BWO1636" s="71"/>
      <c r="BWP1636" s="71"/>
      <c r="BWQ1636" s="71"/>
      <c r="BWR1636" s="71"/>
      <c r="BWS1636" s="71"/>
      <c r="BWT1636" s="71"/>
      <c r="BWU1636" s="71"/>
      <c r="BWV1636" s="71"/>
      <c r="BWW1636" s="71"/>
      <c r="BWX1636" s="71"/>
      <c r="BWY1636" s="71"/>
      <c r="BWZ1636" s="71"/>
      <c r="BXA1636" s="71"/>
      <c r="BXB1636" s="71"/>
      <c r="BXC1636" s="71"/>
      <c r="BXD1636" s="71"/>
      <c r="BXE1636" s="71"/>
      <c r="BXF1636" s="71"/>
      <c r="BXG1636" s="71"/>
      <c r="BXH1636" s="71"/>
      <c r="BXI1636" s="71"/>
      <c r="BXJ1636" s="71"/>
      <c r="BXK1636" s="71"/>
      <c r="BXL1636" s="71"/>
      <c r="BXM1636" s="71"/>
      <c r="BXN1636" s="71"/>
      <c r="BXO1636" s="71"/>
      <c r="BXP1636" s="71"/>
      <c r="BXQ1636" s="71"/>
      <c r="BXR1636" s="71"/>
      <c r="BXS1636" s="71"/>
      <c r="BXT1636" s="71"/>
      <c r="BXU1636" s="71"/>
      <c r="BXV1636" s="71"/>
      <c r="BXW1636" s="71"/>
      <c r="BXX1636" s="71"/>
      <c r="BXY1636" s="71"/>
      <c r="BXZ1636" s="71"/>
      <c r="BYA1636" s="71"/>
      <c r="BYB1636" s="71"/>
      <c r="BYC1636" s="71"/>
      <c r="BYD1636" s="71"/>
      <c r="BYE1636" s="71"/>
      <c r="BYF1636" s="71"/>
      <c r="BYG1636" s="71"/>
      <c r="BYH1636" s="71"/>
      <c r="BYI1636" s="71"/>
      <c r="BYJ1636" s="71"/>
      <c r="BYK1636" s="71"/>
      <c r="BYL1636" s="71"/>
      <c r="BYM1636" s="71"/>
      <c r="BYN1636" s="71"/>
      <c r="BYO1636" s="71"/>
      <c r="BYP1636" s="71"/>
      <c r="BYQ1636" s="71"/>
      <c r="BYR1636" s="71"/>
      <c r="BYS1636" s="71"/>
      <c r="BYT1636" s="71"/>
      <c r="BYU1636" s="71"/>
      <c r="BYV1636" s="71"/>
      <c r="BYW1636" s="71"/>
      <c r="BYX1636" s="71"/>
      <c r="BYY1636" s="71"/>
      <c r="BYZ1636" s="71"/>
      <c r="BZA1636" s="71"/>
      <c r="BZB1636" s="71"/>
      <c r="BZC1636" s="71"/>
      <c r="BZD1636" s="71"/>
      <c r="BZE1636" s="71"/>
      <c r="BZF1636" s="71"/>
      <c r="BZG1636" s="71"/>
      <c r="BZH1636" s="71"/>
      <c r="BZI1636" s="71"/>
      <c r="BZJ1636" s="71"/>
      <c r="BZK1636" s="71"/>
      <c r="BZL1636" s="71"/>
      <c r="BZM1636" s="71"/>
      <c r="BZN1636" s="71"/>
      <c r="BZO1636" s="71"/>
      <c r="BZP1636" s="71"/>
      <c r="BZQ1636" s="71"/>
      <c r="BZR1636" s="71"/>
      <c r="BZS1636" s="71"/>
      <c r="BZT1636" s="71"/>
      <c r="BZU1636" s="71"/>
      <c r="BZV1636" s="71"/>
      <c r="BZW1636" s="71"/>
      <c r="BZX1636" s="71"/>
      <c r="BZY1636" s="71"/>
      <c r="BZZ1636" s="71"/>
      <c r="CAA1636" s="71"/>
      <c r="CAB1636" s="71"/>
      <c r="CAC1636" s="71"/>
      <c r="CAD1636" s="71"/>
      <c r="CAE1636" s="71"/>
      <c r="CAF1636" s="71"/>
      <c r="CAG1636" s="71"/>
      <c r="CAH1636" s="71"/>
      <c r="CAI1636" s="71"/>
      <c r="CAJ1636" s="71"/>
      <c r="CAK1636" s="71"/>
      <c r="CAL1636" s="71"/>
      <c r="CAM1636" s="71"/>
      <c r="CAN1636" s="71"/>
      <c r="CAO1636" s="71"/>
      <c r="CAP1636" s="71"/>
      <c r="CAQ1636" s="71"/>
      <c r="CAR1636" s="71"/>
      <c r="CAS1636" s="71"/>
      <c r="CAT1636" s="71"/>
      <c r="CAU1636" s="71"/>
      <c r="CAV1636" s="71"/>
      <c r="CAW1636" s="71"/>
      <c r="CAX1636" s="71"/>
      <c r="CAY1636" s="71"/>
      <c r="CAZ1636" s="71"/>
      <c r="CBA1636" s="71"/>
      <c r="CBB1636" s="71"/>
      <c r="CBC1636" s="71"/>
      <c r="CBD1636" s="71"/>
      <c r="CBE1636" s="71"/>
      <c r="CBF1636" s="71"/>
      <c r="CBG1636" s="71"/>
      <c r="CBH1636" s="71"/>
      <c r="CBI1636" s="71"/>
      <c r="CBJ1636" s="71"/>
      <c r="CBK1636" s="71"/>
      <c r="CBL1636" s="71"/>
      <c r="CBM1636" s="71"/>
      <c r="CBN1636" s="71"/>
      <c r="CBO1636" s="71"/>
      <c r="CBP1636" s="71"/>
      <c r="CBQ1636" s="71"/>
      <c r="CBR1636" s="71"/>
      <c r="CBS1636" s="71"/>
      <c r="CBT1636" s="71"/>
      <c r="CBU1636" s="71"/>
      <c r="CBV1636" s="71"/>
      <c r="CBW1636" s="71"/>
      <c r="CBX1636" s="71"/>
      <c r="CBY1636" s="71"/>
      <c r="CBZ1636" s="71"/>
      <c r="CCA1636" s="71"/>
      <c r="CCB1636" s="71"/>
      <c r="CCC1636" s="71"/>
      <c r="CCD1636" s="71"/>
      <c r="CCE1636" s="71"/>
      <c r="CCF1636" s="71"/>
      <c r="CCG1636" s="71"/>
      <c r="CCH1636" s="71"/>
      <c r="CCI1636" s="71"/>
      <c r="CCJ1636" s="71"/>
      <c r="CCK1636" s="71"/>
      <c r="CCL1636" s="71"/>
      <c r="CCM1636" s="71"/>
      <c r="CCN1636" s="71"/>
      <c r="CCO1636" s="71"/>
      <c r="CCP1636" s="71"/>
      <c r="CCQ1636" s="71"/>
      <c r="CCR1636" s="71"/>
      <c r="CCS1636" s="71"/>
      <c r="CCT1636" s="71"/>
      <c r="CCU1636" s="71"/>
      <c r="CCV1636" s="71"/>
      <c r="CCW1636" s="71"/>
      <c r="CCX1636" s="71"/>
      <c r="CCY1636" s="71"/>
      <c r="CCZ1636" s="71"/>
      <c r="CDA1636" s="71"/>
      <c r="CDB1636" s="71"/>
      <c r="CDC1636" s="71"/>
      <c r="CDD1636" s="71"/>
      <c r="CDE1636" s="71"/>
      <c r="CDF1636" s="71"/>
      <c r="CDG1636" s="71"/>
      <c r="CDH1636" s="71"/>
      <c r="CDI1636" s="71"/>
      <c r="CDJ1636" s="71"/>
      <c r="CDK1636" s="71"/>
      <c r="CDL1636" s="71"/>
      <c r="CDM1636" s="71"/>
      <c r="CDN1636" s="71"/>
      <c r="CDO1636" s="71"/>
      <c r="CDP1636" s="71"/>
      <c r="CDQ1636" s="71"/>
      <c r="CDR1636" s="71"/>
      <c r="CDS1636" s="71"/>
      <c r="CDT1636" s="71"/>
      <c r="CDU1636" s="71"/>
      <c r="CDV1636" s="71"/>
      <c r="CDW1636" s="71"/>
      <c r="CDX1636" s="71"/>
      <c r="CDY1636" s="71"/>
      <c r="CDZ1636" s="71"/>
      <c r="CEA1636" s="71"/>
      <c r="CEB1636" s="71"/>
      <c r="CEC1636" s="71"/>
      <c r="CED1636" s="71"/>
      <c r="CEE1636" s="71"/>
      <c r="CEF1636" s="71"/>
      <c r="CEG1636" s="71"/>
      <c r="CEH1636" s="71"/>
      <c r="CEI1636" s="71"/>
      <c r="CEJ1636" s="71"/>
      <c r="CEK1636" s="71"/>
      <c r="CEL1636" s="71"/>
      <c r="CEM1636" s="71"/>
      <c r="CEN1636" s="71"/>
      <c r="CEO1636" s="71"/>
      <c r="CEP1636" s="71"/>
      <c r="CEQ1636" s="71"/>
      <c r="CER1636" s="71"/>
      <c r="CES1636" s="71"/>
      <c r="CET1636" s="71"/>
      <c r="CEU1636" s="71"/>
      <c r="CEV1636" s="71"/>
      <c r="CEW1636" s="71"/>
      <c r="CEX1636" s="71"/>
      <c r="CEY1636" s="71"/>
      <c r="CEZ1636" s="71"/>
      <c r="CFA1636" s="71"/>
      <c r="CFB1636" s="71"/>
      <c r="CFC1636" s="71"/>
      <c r="CFD1636" s="71"/>
      <c r="CFE1636" s="71"/>
      <c r="CFF1636" s="71"/>
      <c r="CFG1636" s="71"/>
      <c r="CFH1636" s="71"/>
      <c r="CFI1636" s="71"/>
      <c r="CFJ1636" s="71"/>
      <c r="CFK1636" s="71"/>
      <c r="CFL1636" s="71"/>
      <c r="CFM1636" s="71"/>
      <c r="CFN1636" s="71"/>
      <c r="CFO1636" s="71"/>
      <c r="CFP1636" s="71"/>
      <c r="CFQ1636" s="71"/>
      <c r="CFR1636" s="71"/>
      <c r="CFS1636" s="71"/>
      <c r="CFT1636" s="71"/>
      <c r="CFU1636" s="71"/>
      <c r="CFV1636" s="71"/>
      <c r="CFW1636" s="71"/>
      <c r="CFX1636" s="71"/>
      <c r="CFY1636" s="71"/>
      <c r="CFZ1636" s="71"/>
      <c r="CGA1636" s="71"/>
      <c r="CGB1636" s="71"/>
      <c r="CGC1636" s="71"/>
      <c r="CGD1636" s="71"/>
      <c r="CGE1636" s="71"/>
      <c r="CGF1636" s="71"/>
      <c r="CGG1636" s="71"/>
      <c r="CGH1636" s="71"/>
      <c r="CGI1636" s="71"/>
      <c r="CGJ1636" s="71"/>
      <c r="CGK1636" s="71"/>
      <c r="CGL1636" s="71"/>
      <c r="CGM1636" s="71"/>
      <c r="CGN1636" s="71"/>
      <c r="CGO1636" s="71"/>
      <c r="CGP1636" s="71"/>
      <c r="CGQ1636" s="71"/>
      <c r="CGR1636" s="71"/>
      <c r="CGS1636" s="71"/>
      <c r="CGT1636" s="71"/>
      <c r="CGU1636" s="71"/>
      <c r="CGV1636" s="71"/>
      <c r="CGW1636" s="71"/>
      <c r="CGX1636" s="71"/>
      <c r="CGY1636" s="71"/>
      <c r="CGZ1636" s="71"/>
      <c r="CHA1636" s="71"/>
      <c r="CHB1636" s="71"/>
      <c r="CHC1636" s="71"/>
      <c r="CHD1636" s="71"/>
      <c r="CHE1636" s="71"/>
      <c r="CHF1636" s="71"/>
      <c r="CHG1636" s="71"/>
      <c r="CHH1636" s="71"/>
      <c r="CHI1636" s="71"/>
      <c r="CHJ1636" s="71"/>
      <c r="CHK1636" s="71"/>
      <c r="CHL1636" s="71"/>
      <c r="CHM1636" s="71"/>
      <c r="CHN1636" s="71"/>
      <c r="CHO1636" s="71"/>
      <c r="CHP1636" s="71"/>
      <c r="CHQ1636" s="71"/>
      <c r="CHR1636" s="71"/>
      <c r="CHS1636" s="71"/>
      <c r="CHT1636" s="71"/>
      <c r="CHU1636" s="71"/>
      <c r="CHV1636" s="71"/>
      <c r="CHW1636" s="71"/>
      <c r="CHX1636" s="71"/>
      <c r="CHY1636" s="71"/>
      <c r="CHZ1636" s="71"/>
      <c r="CIA1636" s="71"/>
      <c r="CIB1636" s="71"/>
      <c r="CIC1636" s="71"/>
      <c r="CID1636" s="71"/>
      <c r="CIE1636" s="71"/>
      <c r="CIF1636" s="71"/>
      <c r="CIG1636" s="71"/>
      <c r="CIH1636" s="71"/>
      <c r="CII1636" s="71"/>
      <c r="CIJ1636" s="71"/>
      <c r="CIK1636" s="71"/>
      <c r="CIL1636" s="71"/>
      <c r="CIM1636" s="71"/>
      <c r="CIN1636" s="71"/>
      <c r="CIO1636" s="71"/>
      <c r="CIP1636" s="71"/>
      <c r="CIQ1636" s="71"/>
      <c r="CIR1636" s="71"/>
      <c r="CIS1636" s="71"/>
      <c r="CIT1636" s="71"/>
      <c r="CIU1636" s="71"/>
      <c r="CIV1636" s="71"/>
      <c r="CIW1636" s="71"/>
      <c r="CIX1636" s="71"/>
      <c r="CIY1636" s="71"/>
      <c r="CIZ1636" s="71"/>
      <c r="CJA1636" s="71"/>
      <c r="CJB1636" s="71"/>
      <c r="CJC1636" s="71"/>
      <c r="CJD1636" s="71"/>
      <c r="CJE1636" s="71"/>
      <c r="CJF1636" s="71"/>
      <c r="CJG1636" s="71"/>
      <c r="CJH1636" s="71"/>
      <c r="CJI1636" s="71"/>
      <c r="CJJ1636" s="71"/>
      <c r="CJK1636" s="71"/>
      <c r="CJL1636" s="71"/>
      <c r="CJM1636" s="71"/>
      <c r="CJN1636" s="71"/>
      <c r="CJO1636" s="71"/>
      <c r="CJP1636" s="71"/>
      <c r="CJQ1636" s="71"/>
      <c r="CJR1636" s="71"/>
      <c r="CJS1636" s="71"/>
      <c r="CJT1636" s="71"/>
      <c r="CJU1636" s="71"/>
      <c r="CJV1636" s="71"/>
      <c r="CJW1636" s="71"/>
      <c r="CJX1636" s="71"/>
      <c r="CJY1636" s="71"/>
      <c r="CJZ1636" s="71"/>
      <c r="CKA1636" s="71"/>
      <c r="CKB1636" s="71"/>
      <c r="CKC1636" s="71"/>
      <c r="CKD1636" s="71"/>
      <c r="CKE1636" s="71"/>
      <c r="CKF1636" s="71"/>
      <c r="CKG1636" s="71"/>
      <c r="CKH1636" s="71"/>
      <c r="CKI1636" s="71"/>
      <c r="CKJ1636" s="71"/>
      <c r="CKK1636" s="71"/>
      <c r="CKL1636" s="71"/>
      <c r="CKM1636" s="71"/>
      <c r="CKN1636" s="71"/>
      <c r="CKO1636" s="71"/>
      <c r="CKP1636" s="71"/>
      <c r="CKQ1636" s="71"/>
      <c r="CKR1636" s="71"/>
      <c r="CKS1636" s="71"/>
      <c r="CKT1636" s="71"/>
      <c r="CKU1636" s="71"/>
      <c r="CKV1636" s="71"/>
      <c r="CKW1636" s="71"/>
      <c r="CKX1636" s="71"/>
      <c r="CKY1636" s="71"/>
      <c r="CKZ1636" s="71"/>
      <c r="CLA1636" s="71"/>
      <c r="CLB1636" s="71"/>
      <c r="CLC1636" s="71"/>
      <c r="CLD1636" s="71"/>
      <c r="CLE1636" s="71"/>
      <c r="CLF1636" s="71"/>
      <c r="CLG1636" s="71"/>
      <c r="CLH1636" s="71"/>
      <c r="CLI1636" s="71"/>
      <c r="CLJ1636" s="71"/>
      <c r="CLK1636" s="71"/>
      <c r="CLL1636" s="71"/>
      <c r="CLM1636" s="71"/>
      <c r="CLN1636" s="71"/>
      <c r="CLO1636" s="71"/>
      <c r="CLP1636" s="71"/>
      <c r="CLQ1636" s="71"/>
      <c r="CLR1636" s="71"/>
      <c r="CLS1636" s="71"/>
      <c r="CLT1636" s="71"/>
      <c r="CLU1636" s="71"/>
      <c r="CLV1636" s="71"/>
      <c r="CLW1636" s="71"/>
      <c r="CLX1636" s="71"/>
      <c r="CLY1636" s="71"/>
      <c r="CLZ1636" s="71"/>
      <c r="CMA1636" s="71"/>
      <c r="CMB1636" s="71"/>
      <c r="CMC1636" s="71"/>
      <c r="CMD1636" s="71"/>
      <c r="CME1636" s="71"/>
      <c r="CMF1636" s="71"/>
      <c r="CMG1636" s="71"/>
      <c r="CMH1636" s="71"/>
      <c r="CMI1636" s="71"/>
      <c r="CMJ1636" s="71"/>
      <c r="CMK1636" s="71"/>
      <c r="CML1636" s="71"/>
      <c r="CMM1636" s="71"/>
      <c r="CMN1636" s="71"/>
      <c r="CMO1636" s="71"/>
      <c r="CMP1636" s="71"/>
      <c r="CMQ1636" s="71"/>
      <c r="CMR1636" s="71"/>
      <c r="CMS1636" s="71"/>
      <c r="CMT1636" s="71"/>
      <c r="CMU1636" s="71"/>
      <c r="CMV1636" s="71"/>
      <c r="CMW1636" s="71"/>
      <c r="CMX1636" s="71"/>
      <c r="CMY1636" s="71"/>
      <c r="CMZ1636" s="71"/>
      <c r="CNA1636" s="71"/>
      <c r="CNB1636" s="71"/>
      <c r="CNC1636" s="71"/>
      <c r="CND1636" s="71"/>
      <c r="CNE1636" s="71"/>
      <c r="CNF1636" s="71"/>
      <c r="CNG1636" s="71"/>
      <c r="CNH1636" s="71"/>
      <c r="CNI1636" s="71"/>
      <c r="CNJ1636" s="71"/>
      <c r="CNK1636" s="71"/>
      <c r="CNL1636" s="71"/>
      <c r="CNM1636" s="71"/>
      <c r="CNN1636" s="71"/>
      <c r="CNO1636" s="71"/>
      <c r="CNP1636" s="71"/>
      <c r="CNQ1636" s="71"/>
      <c r="CNR1636" s="71"/>
      <c r="CNS1636" s="71"/>
      <c r="CNT1636" s="71"/>
      <c r="CNU1636" s="71"/>
      <c r="CNV1636" s="71"/>
      <c r="CNW1636" s="71"/>
      <c r="CNX1636" s="71"/>
      <c r="CNY1636" s="71"/>
      <c r="CNZ1636" s="71"/>
      <c r="COA1636" s="71"/>
      <c r="COB1636" s="71"/>
      <c r="COC1636" s="71"/>
      <c r="COD1636" s="71"/>
      <c r="COE1636" s="71"/>
      <c r="COF1636" s="71"/>
      <c r="COG1636" s="71"/>
      <c r="COH1636" s="71"/>
      <c r="COI1636" s="71"/>
      <c r="COJ1636" s="71"/>
      <c r="COK1636" s="71"/>
      <c r="COL1636" s="71"/>
      <c r="COM1636" s="71"/>
      <c r="CON1636" s="71"/>
      <c r="COO1636" s="71"/>
      <c r="COP1636" s="71"/>
      <c r="COQ1636" s="71"/>
      <c r="COR1636" s="71"/>
      <c r="COS1636" s="71"/>
      <c r="COT1636" s="71"/>
      <c r="COU1636" s="71"/>
      <c r="COV1636" s="71"/>
      <c r="COW1636" s="71"/>
      <c r="COX1636" s="71"/>
      <c r="COY1636" s="71"/>
      <c r="COZ1636" s="71"/>
      <c r="CPA1636" s="71"/>
      <c r="CPB1636" s="71"/>
      <c r="CPC1636" s="71"/>
      <c r="CPD1636" s="71"/>
      <c r="CPE1636" s="71"/>
      <c r="CPF1636" s="71"/>
      <c r="CPG1636" s="71"/>
      <c r="CPH1636" s="71"/>
      <c r="CPI1636" s="71"/>
      <c r="CPJ1636" s="71"/>
      <c r="CPK1636" s="71"/>
      <c r="CPL1636" s="71"/>
      <c r="CPM1636" s="71"/>
      <c r="CPN1636" s="71"/>
      <c r="CPO1636" s="71"/>
      <c r="CPP1636" s="71"/>
      <c r="CPQ1636" s="71"/>
      <c r="CPR1636" s="71"/>
      <c r="CPS1636" s="71"/>
      <c r="CPT1636" s="71"/>
      <c r="CPU1636" s="71"/>
      <c r="CPV1636" s="71"/>
      <c r="CPW1636" s="71"/>
      <c r="CPX1636" s="71"/>
      <c r="CPY1636" s="71"/>
      <c r="CPZ1636" s="71"/>
      <c r="CQA1636" s="71"/>
      <c r="CQB1636" s="71"/>
      <c r="CQC1636" s="71"/>
      <c r="CQD1636" s="71"/>
      <c r="CQE1636" s="71"/>
      <c r="CQF1636" s="71"/>
      <c r="CQG1636" s="71"/>
      <c r="CQH1636" s="71"/>
      <c r="CQI1636" s="71"/>
      <c r="CQJ1636" s="71"/>
      <c r="CQK1636" s="71"/>
      <c r="CQL1636" s="71"/>
      <c r="CQM1636" s="71"/>
      <c r="CQN1636" s="71"/>
      <c r="CQO1636" s="71"/>
      <c r="CQP1636" s="71"/>
      <c r="CQQ1636" s="71"/>
      <c r="CQR1636" s="71"/>
      <c r="CQS1636" s="71"/>
      <c r="CQT1636" s="71"/>
      <c r="CQU1636" s="71"/>
      <c r="CQV1636" s="71"/>
      <c r="CQW1636" s="71"/>
      <c r="CQX1636" s="71"/>
      <c r="CQY1636" s="71"/>
      <c r="CQZ1636" s="71"/>
      <c r="CRA1636" s="71"/>
      <c r="CRB1636" s="71"/>
      <c r="CRC1636" s="71"/>
      <c r="CRD1636" s="71"/>
      <c r="CRE1636" s="71"/>
      <c r="CRF1636" s="71"/>
      <c r="CRG1636" s="71"/>
      <c r="CRH1636" s="71"/>
      <c r="CRI1636" s="71"/>
      <c r="CRJ1636" s="71"/>
      <c r="CRK1636" s="71"/>
      <c r="CRL1636" s="71"/>
      <c r="CRM1636" s="71"/>
      <c r="CRN1636" s="71"/>
      <c r="CRO1636" s="71"/>
      <c r="CRP1636" s="71"/>
      <c r="CRQ1636" s="71"/>
      <c r="CRR1636" s="71"/>
      <c r="CRS1636" s="71"/>
      <c r="CRT1636" s="71"/>
      <c r="CRU1636" s="71"/>
      <c r="CRV1636" s="71"/>
      <c r="CRW1636" s="71"/>
      <c r="CRX1636" s="71"/>
      <c r="CRY1636" s="71"/>
      <c r="CRZ1636" s="71"/>
      <c r="CSA1636" s="71"/>
      <c r="CSB1636" s="71"/>
      <c r="CSC1636" s="71"/>
      <c r="CSD1636" s="71"/>
      <c r="CSE1636" s="71"/>
      <c r="CSF1636" s="71"/>
      <c r="CSG1636" s="71"/>
      <c r="CSH1636" s="71"/>
      <c r="CSI1636" s="71"/>
      <c r="CSJ1636" s="71"/>
      <c r="CSK1636" s="71"/>
      <c r="CSL1636" s="71"/>
      <c r="CSM1636" s="71"/>
      <c r="CSN1636" s="71"/>
      <c r="CSO1636" s="71"/>
      <c r="CSP1636" s="71"/>
      <c r="CSQ1636" s="71"/>
      <c r="CSR1636" s="71"/>
      <c r="CSS1636" s="71"/>
      <c r="CST1636" s="71"/>
      <c r="CSU1636" s="71"/>
      <c r="CSV1636" s="71"/>
      <c r="CSW1636" s="71"/>
      <c r="CSX1636" s="71"/>
      <c r="CSY1636" s="71"/>
      <c r="CSZ1636" s="71"/>
      <c r="CTA1636" s="71"/>
      <c r="CTB1636" s="71"/>
      <c r="CTC1636" s="71"/>
      <c r="CTD1636" s="71"/>
      <c r="CTE1636" s="71"/>
      <c r="CTF1636" s="71"/>
      <c r="CTG1636" s="71"/>
      <c r="CTH1636" s="71"/>
      <c r="CTI1636" s="71"/>
      <c r="CTJ1636" s="71"/>
      <c r="CTK1636" s="71"/>
      <c r="CTL1636" s="71"/>
      <c r="CTM1636" s="71"/>
      <c r="CTN1636" s="71"/>
      <c r="CTO1636" s="71"/>
      <c r="CTP1636" s="71"/>
      <c r="CTQ1636" s="71"/>
      <c r="CTR1636" s="71"/>
      <c r="CTS1636" s="71"/>
      <c r="CTT1636" s="71"/>
      <c r="CTU1636" s="71"/>
      <c r="CTV1636" s="71"/>
      <c r="CTW1636" s="71"/>
      <c r="CTX1636" s="71"/>
      <c r="CTY1636" s="71"/>
      <c r="CTZ1636" s="71"/>
      <c r="CUA1636" s="71"/>
      <c r="CUB1636" s="71"/>
      <c r="CUC1636" s="71"/>
      <c r="CUD1636" s="71"/>
      <c r="CUE1636" s="71"/>
      <c r="CUF1636" s="71"/>
      <c r="CUG1636" s="71"/>
      <c r="CUH1636" s="71"/>
      <c r="CUI1636" s="71"/>
      <c r="CUJ1636" s="71"/>
      <c r="CUK1636" s="71"/>
      <c r="CUL1636" s="71"/>
      <c r="CUM1636" s="71"/>
      <c r="CUN1636" s="71"/>
      <c r="CUO1636" s="71"/>
      <c r="CUP1636" s="71"/>
      <c r="CUQ1636" s="71"/>
      <c r="CUR1636" s="71"/>
      <c r="CUS1636" s="71"/>
      <c r="CUT1636" s="71"/>
      <c r="CUU1636" s="71"/>
      <c r="CUV1636" s="71"/>
      <c r="CUW1636" s="71"/>
      <c r="CUX1636" s="71"/>
      <c r="CUY1636" s="71"/>
      <c r="CUZ1636" s="71"/>
      <c r="CVA1636" s="71"/>
      <c r="CVB1636" s="71"/>
      <c r="CVC1636" s="71"/>
      <c r="CVD1636" s="71"/>
      <c r="CVE1636" s="71"/>
      <c r="CVF1636" s="71"/>
      <c r="CVG1636" s="71"/>
      <c r="CVH1636" s="71"/>
      <c r="CVI1636" s="71"/>
      <c r="CVJ1636" s="71"/>
      <c r="CVK1636" s="71"/>
      <c r="CVL1636" s="71"/>
      <c r="CVM1636" s="71"/>
      <c r="CVN1636" s="71"/>
      <c r="CVO1636" s="71"/>
      <c r="CVP1636" s="71"/>
      <c r="CVQ1636" s="71"/>
      <c r="CVR1636" s="71"/>
      <c r="CVS1636" s="71"/>
      <c r="CVT1636" s="71"/>
      <c r="CVU1636" s="71"/>
      <c r="CVV1636" s="71"/>
      <c r="CVW1636" s="71"/>
      <c r="CVX1636" s="71"/>
      <c r="CVY1636" s="71"/>
      <c r="CVZ1636" s="71"/>
      <c r="CWA1636" s="71"/>
      <c r="CWB1636" s="71"/>
      <c r="CWC1636" s="71"/>
      <c r="CWD1636" s="71"/>
      <c r="CWE1636" s="71"/>
      <c r="CWF1636" s="71"/>
      <c r="CWG1636" s="71"/>
      <c r="CWH1636" s="71"/>
      <c r="CWI1636" s="71"/>
      <c r="CWJ1636" s="71"/>
      <c r="CWK1636" s="71"/>
      <c r="CWL1636" s="71"/>
      <c r="CWM1636" s="71"/>
      <c r="CWN1636" s="71"/>
      <c r="CWO1636" s="71"/>
      <c r="CWP1636" s="71"/>
      <c r="CWQ1636" s="71"/>
      <c r="CWR1636" s="71"/>
      <c r="CWS1636" s="71"/>
      <c r="CWT1636" s="71"/>
      <c r="CWU1636" s="71"/>
      <c r="CWV1636" s="71"/>
      <c r="CWW1636" s="71"/>
      <c r="CWX1636" s="71"/>
      <c r="CWY1636" s="71"/>
      <c r="CWZ1636" s="71"/>
      <c r="CXA1636" s="71"/>
      <c r="CXB1636" s="71"/>
      <c r="CXC1636" s="71"/>
      <c r="CXD1636" s="71"/>
      <c r="CXE1636" s="71"/>
      <c r="CXF1636" s="71"/>
      <c r="CXG1636" s="71"/>
      <c r="CXH1636" s="71"/>
      <c r="CXI1636" s="71"/>
      <c r="CXJ1636" s="71"/>
      <c r="CXK1636" s="71"/>
      <c r="CXL1636" s="71"/>
      <c r="CXM1636" s="71"/>
      <c r="CXN1636" s="71"/>
      <c r="CXO1636" s="71"/>
      <c r="CXP1636" s="71"/>
      <c r="CXQ1636" s="71"/>
      <c r="CXR1636" s="71"/>
      <c r="CXS1636" s="71"/>
      <c r="CXT1636" s="71"/>
      <c r="CXU1636" s="71"/>
      <c r="CXV1636" s="71"/>
      <c r="CXW1636" s="71"/>
      <c r="CXX1636" s="71"/>
      <c r="CXY1636" s="71"/>
      <c r="CXZ1636" s="71"/>
      <c r="CYA1636" s="71"/>
      <c r="CYB1636" s="71"/>
      <c r="CYC1636" s="71"/>
      <c r="CYD1636" s="71"/>
      <c r="CYE1636" s="71"/>
      <c r="CYF1636" s="71"/>
      <c r="CYG1636" s="71"/>
      <c r="CYH1636" s="71"/>
      <c r="CYI1636" s="71"/>
      <c r="CYJ1636" s="71"/>
      <c r="CYK1636" s="71"/>
      <c r="CYL1636" s="71"/>
      <c r="CYM1636" s="71"/>
      <c r="CYN1636" s="71"/>
      <c r="CYO1636" s="71"/>
      <c r="CYP1636" s="71"/>
      <c r="CYQ1636" s="71"/>
      <c r="CYR1636" s="71"/>
      <c r="CYS1636" s="71"/>
      <c r="CYT1636" s="71"/>
      <c r="CYU1636" s="71"/>
      <c r="CYV1636" s="71"/>
      <c r="CYW1636" s="71"/>
      <c r="CYX1636" s="71"/>
      <c r="CYY1636" s="71"/>
      <c r="CYZ1636" s="71"/>
      <c r="CZA1636" s="71"/>
      <c r="CZB1636" s="71"/>
      <c r="CZC1636" s="71"/>
      <c r="CZD1636" s="71"/>
      <c r="CZE1636" s="71"/>
      <c r="CZF1636" s="71"/>
      <c r="CZG1636" s="71"/>
      <c r="CZH1636" s="71"/>
      <c r="CZI1636" s="71"/>
      <c r="CZJ1636" s="71"/>
      <c r="CZK1636" s="71"/>
      <c r="CZL1636" s="71"/>
      <c r="CZM1636" s="71"/>
      <c r="CZN1636" s="71"/>
      <c r="CZO1636" s="71"/>
      <c r="CZP1636" s="71"/>
      <c r="CZQ1636" s="71"/>
      <c r="CZR1636" s="71"/>
      <c r="CZS1636" s="71"/>
      <c r="CZT1636" s="71"/>
      <c r="CZU1636" s="71"/>
      <c r="CZV1636" s="71"/>
      <c r="CZW1636" s="71"/>
      <c r="CZX1636" s="71"/>
      <c r="CZY1636" s="71"/>
      <c r="CZZ1636" s="71"/>
      <c r="DAA1636" s="71"/>
      <c r="DAB1636" s="71"/>
      <c r="DAC1636" s="71"/>
      <c r="DAD1636" s="71"/>
      <c r="DAE1636" s="71"/>
      <c r="DAF1636" s="71"/>
      <c r="DAG1636" s="71"/>
      <c r="DAH1636" s="71"/>
      <c r="DAI1636" s="71"/>
      <c r="DAJ1636" s="71"/>
      <c r="DAK1636" s="71"/>
      <c r="DAL1636" s="71"/>
      <c r="DAM1636" s="71"/>
      <c r="DAN1636" s="71"/>
      <c r="DAO1636" s="71"/>
      <c r="DAP1636" s="71"/>
      <c r="DAQ1636" s="71"/>
      <c r="DAR1636" s="71"/>
      <c r="DAS1636" s="71"/>
      <c r="DAT1636" s="71"/>
      <c r="DAU1636" s="71"/>
      <c r="DAV1636" s="71"/>
      <c r="DAW1636" s="71"/>
      <c r="DAX1636" s="71"/>
      <c r="DAY1636" s="71"/>
      <c r="DAZ1636" s="71"/>
      <c r="DBA1636" s="71"/>
      <c r="DBB1636" s="71"/>
      <c r="DBC1636" s="71"/>
      <c r="DBD1636" s="71"/>
      <c r="DBE1636" s="71"/>
      <c r="DBF1636" s="71"/>
      <c r="DBG1636" s="71"/>
      <c r="DBH1636" s="71"/>
      <c r="DBI1636" s="71"/>
      <c r="DBJ1636" s="71"/>
      <c r="DBK1636" s="71"/>
      <c r="DBL1636" s="71"/>
      <c r="DBM1636" s="71"/>
      <c r="DBN1636" s="71"/>
      <c r="DBO1636" s="71"/>
      <c r="DBP1636" s="71"/>
      <c r="DBQ1636" s="71"/>
      <c r="DBR1636" s="71"/>
      <c r="DBS1636" s="71"/>
      <c r="DBT1636" s="71"/>
      <c r="DBU1636" s="71"/>
      <c r="DBV1636" s="71"/>
      <c r="DBW1636" s="71"/>
      <c r="DBX1636" s="71"/>
      <c r="DBY1636" s="71"/>
      <c r="DBZ1636" s="71"/>
      <c r="DCA1636" s="71"/>
      <c r="DCB1636" s="71"/>
      <c r="DCC1636" s="71"/>
      <c r="DCD1636" s="71"/>
      <c r="DCE1636" s="71"/>
      <c r="DCF1636" s="71"/>
      <c r="DCG1636" s="71"/>
      <c r="DCH1636" s="71"/>
      <c r="DCI1636" s="71"/>
      <c r="DCJ1636" s="71"/>
      <c r="DCK1636" s="71"/>
      <c r="DCL1636" s="71"/>
      <c r="DCM1636" s="71"/>
      <c r="DCN1636" s="71"/>
      <c r="DCO1636" s="71"/>
      <c r="DCP1636" s="71"/>
      <c r="DCQ1636" s="71"/>
      <c r="DCR1636" s="71"/>
      <c r="DCS1636" s="71"/>
      <c r="DCT1636" s="71"/>
      <c r="DCU1636" s="71"/>
      <c r="DCV1636" s="71"/>
      <c r="DCW1636" s="71"/>
      <c r="DCX1636" s="71"/>
      <c r="DCY1636" s="71"/>
      <c r="DCZ1636" s="71"/>
      <c r="DDA1636" s="71"/>
      <c r="DDB1636" s="71"/>
      <c r="DDC1636" s="71"/>
      <c r="DDD1636" s="71"/>
      <c r="DDE1636" s="71"/>
      <c r="DDF1636" s="71"/>
      <c r="DDG1636" s="71"/>
      <c r="DDH1636" s="71"/>
      <c r="DDI1636" s="71"/>
      <c r="DDJ1636" s="71"/>
      <c r="DDK1636" s="71"/>
      <c r="DDL1636" s="71"/>
      <c r="DDM1636" s="71"/>
      <c r="DDN1636" s="71"/>
      <c r="DDO1636" s="71"/>
      <c r="DDP1636" s="71"/>
      <c r="DDQ1636" s="71"/>
      <c r="DDR1636" s="71"/>
      <c r="DDS1636" s="71"/>
      <c r="DDT1636" s="71"/>
      <c r="DDU1636" s="71"/>
      <c r="DDV1636" s="71"/>
      <c r="DDW1636" s="71"/>
      <c r="DDX1636" s="71"/>
      <c r="DDY1636" s="71"/>
      <c r="DDZ1636" s="71"/>
      <c r="DEA1636" s="71"/>
      <c r="DEB1636" s="71"/>
      <c r="DEC1636" s="71"/>
      <c r="DED1636" s="71"/>
      <c r="DEE1636" s="71"/>
      <c r="DEF1636" s="71"/>
      <c r="DEG1636" s="71"/>
      <c r="DEH1636" s="71"/>
      <c r="DEI1636" s="71"/>
      <c r="DEJ1636" s="71"/>
      <c r="DEK1636" s="71"/>
      <c r="DEL1636" s="71"/>
      <c r="DEM1636" s="71"/>
      <c r="DEN1636" s="71"/>
      <c r="DEO1636" s="71"/>
      <c r="DEP1636" s="71"/>
      <c r="DEQ1636" s="71"/>
      <c r="DER1636" s="71"/>
      <c r="DES1636" s="71"/>
      <c r="DET1636" s="71"/>
      <c r="DEU1636" s="71"/>
      <c r="DEV1636" s="71"/>
      <c r="DEW1636" s="71"/>
      <c r="DEX1636" s="71"/>
      <c r="DEY1636" s="71"/>
      <c r="DEZ1636" s="71"/>
      <c r="DFA1636" s="71"/>
      <c r="DFB1636" s="71"/>
      <c r="DFC1636" s="71"/>
      <c r="DFD1636" s="71"/>
      <c r="DFE1636" s="71"/>
      <c r="DFF1636" s="71"/>
      <c r="DFG1636" s="71"/>
      <c r="DFH1636" s="71"/>
      <c r="DFI1636" s="71"/>
      <c r="DFJ1636" s="71"/>
      <c r="DFK1636" s="71"/>
      <c r="DFL1636" s="71"/>
      <c r="DFM1636" s="71"/>
      <c r="DFN1636" s="71"/>
      <c r="DFO1636" s="71"/>
      <c r="DFP1636" s="71"/>
      <c r="DFQ1636" s="71"/>
      <c r="DFR1636" s="71"/>
      <c r="DFS1636" s="71"/>
      <c r="DFT1636" s="71"/>
      <c r="DFU1636" s="71"/>
      <c r="DFV1636" s="71"/>
      <c r="DFW1636" s="71"/>
      <c r="DFX1636" s="71"/>
      <c r="DFY1636" s="71"/>
      <c r="DFZ1636" s="71"/>
      <c r="DGA1636" s="71"/>
      <c r="DGB1636" s="71"/>
      <c r="DGC1636" s="71"/>
      <c r="DGD1636" s="71"/>
      <c r="DGE1636" s="71"/>
      <c r="DGF1636" s="71"/>
      <c r="DGG1636" s="71"/>
      <c r="DGH1636" s="71"/>
      <c r="DGI1636" s="71"/>
      <c r="DGJ1636" s="71"/>
      <c r="DGK1636" s="71"/>
      <c r="DGL1636" s="71"/>
      <c r="DGM1636" s="71"/>
      <c r="DGN1636" s="71"/>
      <c r="DGO1636" s="71"/>
      <c r="DGP1636" s="71"/>
      <c r="DGQ1636" s="71"/>
      <c r="DGR1636" s="71"/>
      <c r="DGS1636" s="71"/>
      <c r="DGT1636" s="71"/>
      <c r="DGU1636" s="71"/>
      <c r="DGV1636" s="71"/>
      <c r="DGW1636" s="71"/>
      <c r="DGX1636" s="71"/>
      <c r="DGY1636" s="71"/>
      <c r="DGZ1636" s="71"/>
      <c r="DHA1636" s="71"/>
      <c r="DHB1636" s="71"/>
      <c r="DHC1636" s="71"/>
      <c r="DHD1636" s="71"/>
      <c r="DHE1636" s="71"/>
      <c r="DHF1636" s="71"/>
      <c r="DHG1636" s="71"/>
      <c r="DHH1636" s="71"/>
      <c r="DHI1636" s="71"/>
      <c r="DHJ1636" s="71"/>
      <c r="DHK1636" s="71"/>
      <c r="DHL1636" s="71"/>
      <c r="DHM1636" s="71"/>
      <c r="DHN1636" s="71"/>
      <c r="DHO1636" s="71"/>
      <c r="DHP1636" s="71"/>
      <c r="DHQ1636" s="71"/>
      <c r="DHR1636" s="71"/>
      <c r="DHS1636" s="71"/>
      <c r="DHT1636" s="71"/>
      <c r="DHU1636" s="71"/>
      <c r="DHV1636" s="71"/>
      <c r="DHW1636" s="71"/>
      <c r="DHX1636" s="71"/>
      <c r="DHY1636" s="71"/>
      <c r="DHZ1636" s="71"/>
      <c r="DIA1636" s="71"/>
      <c r="DIB1636" s="71"/>
      <c r="DIC1636" s="71"/>
      <c r="DID1636" s="71"/>
      <c r="DIE1636" s="71"/>
      <c r="DIF1636" s="71"/>
      <c r="DIG1636" s="71"/>
      <c r="DIH1636" s="71"/>
      <c r="DII1636" s="71"/>
      <c r="DIJ1636" s="71"/>
      <c r="DIK1636" s="71"/>
      <c r="DIL1636" s="71"/>
      <c r="DIM1636" s="71"/>
      <c r="DIN1636" s="71"/>
      <c r="DIO1636" s="71"/>
      <c r="DIP1636" s="71"/>
      <c r="DIQ1636" s="71"/>
      <c r="DIR1636" s="71"/>
      <c r="DIS1636" s="71"/>
      <c r="DIT1636" s="71"/>
      <c r="DIU1636" s="71"/>
      <c r="DIV1636" s="71"/>
      <c r="DIW1636" s="71"/>
      <c r="DIX1636" s="71"/>
      <c r="DIY1636" s="71"/>
      <c r="DIZ1636" s="71"/>
      <c r="DJA1636" s="71"/>
      <c r="DJB1636" s="71"/>
      <c r="DJC1636" s="71"/>
      <c r="DJD1636" s="71"/>
      <c r="DJE1636" s="71"/>
      <c r="DJF1636" s="71"/>
      <c r="DJG1636" s="71"/>
      <c r="DJH1636" s="71"/>
      <c r="DJI1636" s="71"/>
      <c r="DJJ1636" s="71"/>
      <c r="DJK1636" s="71"/>
      <c r="DJL1636" s="71"/>
      <c r="DJM1636" s="71"/>
      <c r="DJN1636" s="71"/>
      <c r="DJO1636" s="71"/>
      <c r="DJP1636" s="71"/>
      <c r="DJQ1636" s="71"/>
      <c r="DJR1636" s="71"/>
      <c r="DJS1636" s="71"/>
      <c r="DJT1636" s="71"/>
      <c r="DJU1636" s="71"/>
      <c r="DJV1636" s="71"/>
      <c r="DJW1636" s="71"/>
      <c r="DJX1636" s="71"/>
      <c r="DJY1636" s="71"/>
      <c r="DJZ1636" s="71"/>
      <c r="DKA1636" s="71"/>
      <c r="DKB1636" s="71"/>
      <c r="DKC1636" s="71"/>
      <c r="DKD1636" s="71"/>
      <c r="DKE1636" s="71"/>
      <c r="DKF1636" s="71"/>
      <c r="DKG1636" s="71"/>
      <c r="DKH1636" s="71"/>
      <c r="DKI1636" s="71"/>
      <c r="DKJ1636" s="71"/>
      <c r="DKK1636" s="71"/>
      <c r="DKL1636" s="71"/>
      <c r="DKM1636" s="71"/>
      <c r="DKN1636" s="71"/>
      <c r="DKO1636" s="71"/>
      <c r="DKP1636" s="71"/>
      <c r="DKQ1636" s="71"/>
      <c r="DKR1636" s="71"/>
      <c r="DKS1636" s="71"/>
      <c r="DKT1636" s="71"/>
      <c r="DKU1636" s="71"/>
      <c r="DKV1636" s="71"/>
      <c r="DKW1636" s="71"/>
      <c r="DKX1636" s="71"/>
      <c r="DKY1636" s="71"/>
      <c r="DKZ1636" s="71"/>
      <c r="DLA1636" s="71"/>
      <c r="DLB1636" s="71"/>
      <c r="DLC1636" s="71"/>
      <c r="DLD1636" s="71"/>
      <c r="DLE1636" s="71"/>
      <c r="DLF1636" s="71"/>
      <c r="DLG1636" s="71"/>
      <c r="DLH1636" s="71"/>
      <c r="DLI1636" s="71"/>
      <c r="DLJ1636" s="71"/>
      <c r="DLK1636" s="71"/>
      <c r="DLL1636" s="71"/>
      <c r="DLM1636" s="71"/>
      <c r="DLN1636" s="71"/>
      <c r="DLO1636" s="71"/>
      <c r="DLP1636" s="71"/>
      <c r="DLQ1636" s="71"/>
      <c r="DLR1636" s="71"/>
      <c r="DLS1636" s="71"/>
      <c r="DLT1636" s="71"/>
      <c r="DLU1636" s="71"/>
      <c r="DLV1636" s="71"/>
      <c r="DLW1636" s="71"/>
      <c r="DLX1636" s="71"/>
      <c r="DLY1636" s="71"/>
      <c r="DLZ1636" s="71"/>
      <c r="DMA1636" s="71"/>
      <c r="DMB1636" s="71"/>
      <c r="DMC1636" s="71"/>
      <c r="DMD1636" s="71"/>
      <c r="DME1636" s="71"/>
      <c r="DMF1636" s="71"/>
      <c r="DMG1636" s="71"/>
      <c r="DMH1636" s="71"/>
      <c r="DMI1636" s="71"/>
      <c r="DMJ1636" s="71"/>
      <c r="DMK1636" s="71"/>
      <c r="DML1636" s="71"/>
      <c r="DMM1636" s="71"/>
      <c r="DMN1636" s="71"/>
      <c r="DMO1636" s="71"/>
      <c r="DMP1636" s="71"/>
      <c r="DMQ1636" s="71"/>
      <c r="DMR1636" s="71"/>
      <c r="DMS1636" s="71"/>
      <c r="DMT1636" s="71"/>
      <c r="DMU1636" s="71"/>
      <c r="DMV1636" s="71"/>
      <c r="DMW1636" s="71"/>
      <c r="DMX1636" s="71"/>
      <c r="DMY1636" s="71"/>
      <c r="DMZ1636" s="71"/>
      <c r="DNA1636" s="71"/>
      <c r="DNB1636" s="71"/>
      <c r="DNC1636" s="71"/>
      <c r="DND1636" s="71"/>
      <c r="DNE1636" s="71"/>
      <c r="DNF1636" s="71"/>
      <c r="DNG1636" s="71"/>
      <c r="DNH1636" s="71"/>
      <c r="DNI1636" s="71"/>
      <c r="DNJ1636" s="71"/>
      <c r="DNK1636" s="71"/>
      <c r="DNL1636" s="71"/>
      <c r="DNM1636" s="71"/>
      <c r="DNN1636" s="71"/>
      <c r="DNO1636" s="71"/>
      <c r="DNP1636" s="71"/>
      <c r="DNQ1636" s="71"/>
      <c r="DNR1636" s="71"/>
      <c r="DNS1636" s="71"/>
      <c r="DNT1636" s="71"/>
      <c r="DNU1636" s="71"/>
      <c r="DNV1636" s="71"/>
      <c r="DNW1636" s="71"/>
      <c r="DNX1636" s="71"/>
      <c r="DNY1636" s="71"/>
      <c r="DNZ1636" s="71"/>
      <c r="DOA1636" s="71"/>
      <c r="DOB1636" s="71"/>
      <c r="DOC1636" s="71"/>
      <c r="DOD1636" s="71"/>
      <c r="DOE1636" s="71"/>
      <c r="DOF1636" s="71"/>
      <c r="DOG1636" s="71"/>
      <c r="DOH1636" s="71"/>
      <c r="DOI1636" s="71"/>
      <c r="DOJ1636" s="71"/>
      <c r="DOK1636" s="71"/>
      <c r="DOL1636" s="71"/>
      <c r="DOM1636" s="71"/>
      <c r="DON1636" s="71"/>
      <c r="DOO1636" s="71"/>
      <c r="DOP1636" s="71"/>
      <c r="DOQ1636" s="71"/>
      <c r="DOR1636" s="71"/>
      <c r="DOS1636" s="71"/>
      <c r="DOT1636" s="71"/>
      <c r="DOU1636" s="71"/>
      <c r="DOV1636" s="71"/>
      <c r="DOW1636" s="71"/>
      <c r="DOX1636" s="71"/>
      <c r="DOY1636" s="71"/>
      <c r="DOZ1636" s="71"/>
      <c r="DPA1636" s="71"/>
      <c r="DPB1636" s="71"/>
      <c r="DPC1636" s="71"/>
      <c r="DPD1636" s="71"/>
      <c r="DPE1636" s="71"/>
      <c r="DPF1636" s="71"/>
      <c r="DPG1636" s="71"/>
      <c r="DPH1636" s="71"/>
      <c r="DPI1636" s="71"/>
      <c r="DPJ1636" s="71"/>
      <c r="DPK1636" s="71"/>
      <c r="DPL1636" s="71"/>
      <c r="DPM1636" s="71"/>
      <c r="DPN1636" s="71"/>
      <c r="DPO1636" s="71"/>
      <c r="DPP1636" s="71"/>
      <c r="DPQ1636" s="71"/>
      <c r="DPR1636" s="71"/>
      <c r="DPS1636" s="71"/>
      <c r="DPT1636" s="71"/>
      <c r="DPU1636" s="71"/>
      <c r="DPV1636" s="71"/>
      <c r="DPW1636" s="71"/>
      <c r="DPX1636" s="71"/>
      <c r="DPY1636" s="71"/>
      <c r="DPZ1636" s="71"/>
      <c r="DQA1636" s="71"/>
      <c r="DQB1636" s="71"/>
      <c r="DQC1636" s="71"/>
      <c r="DQD1636" s="71"/>
      <c r="DQE1636" s="71"/>
      <c r="DQF1636" s="71"/>
      <c r="DQG1636" s="71"/>
      <c r="DQH1636" s="71"/>
      <c r="DQI1636" s="71"/>
      <c r="DQJ1636" s="71"/>
      <c r="DQK1636" s="71"/>
      <c r="DQL1636" s="71"/>
      <c r="DQM1636" s="71"/>
      <c r="DQN1636" s="71"/>
      <c r="DQO1636" s="71"/>
      <c r="DQP1636" s="71"/>
      <c r="DQQ1636" s="71"/>
      <c r="DQR1636" s="71"/>
      <c r="DQS1636" s="71"/>
      <c r="DQT1636" s="71"/>
      <c r="DQU1636" s="71"/>
      <c r="DQV1636" s="71"/>
      <c r="DQW1636" s="71"/>
      <c r="DQX1636" s="71"/>
      <c r="DQY1636" s="71"/>
      <c r="DQZ1636" s="71"/>
      <c r="DRA1636" s="71"/>
      <c r="DRB1636" s="71"/>
      <c r="DRC1636" s="71"/>
      <c r="DRD1636" s="71"/>
      <c r="DRE1636" s="71"/>
      <c r="DRF1636" s="71"/>
      <c r="DRG1636" s="71"/>
      <c r="DRH1636" s="71"/>
      <c r="DRI1636" s="71"/>
      <c r="DRJ1636" s="71"/>
      <c r="DRK1636" s="71"/>
      <c r="DRL1636" s="71"/>
      <c r="DRM1636" s="71"/>
      <c r="DRN1636" s="71"/>
      <c r="DRO1636" s="71"/>
      <c r="DRP1636" s="71"/>
      <c r="DRQ1636" s="71"/>
      <c r="DRR1636" s="71"/>
      <c r="DRS1636" s="71"/>
      <c r="DRT1636" s="71"/>
      <c r="DRU1636" s="71"/>
      <c r="DRV1636" s="71"/>
      <c r="DRW1636" s="71"/>
      <c r="DRX1636" s="71"/>
      <c r="DRY1636" s="71"/>
      <c r="DRZ1636" s="71"/>
      <c r="DSA1636" s="71"/>
      <c r="DSB1636" s="71"/>
      <c r="DSC1636" s="71"/>
      <c r="DSD1636" s="71"/>
      <c r="DSE1636" s="71"/>
      <c r="DSF1636" s="71"/>
      <c r="DSG1636" s="71"/>
      <c r="DSH1636" s="71"/>
      <c r="DSI1636" s="71"/>
      <c r="DSJ1636" s="71"/>
      <c r="DSK1636" s="71"/>
      <c r="DSL1636" s="71"/>
      <c r="DSM1636" s="71"/>
      <c r="DSN1636" s="71"/>
      <c r="DSO1636" s="71"/>
      <c r="DSP1636" s="71"/>
      <c r="DSQ1636" s="71"/>
      <c r="DSR1636" s="71"/>
      <c r="DSS1636" s="71"/>
      <c r="DST1636" s="71"/>
      <c r="DSU1636" s="71"/>
      <c r="DSV1636" s="71"/>
      <c r="DSW1636" s="71"/>
      <c r="DSX1636" s="71"/>
      <c r="DSY1636" s="71"/>
      <c r="DSZ1636" s="71"/>
      <c r="DTA1636" s="71"/>
      <c r="DTB1636" s="71"/>
      <c r="DTC1636" s="71"/>
      <c r="DTD1636" s="71"/>
      <c r="DTE1636" s="71"/>
      <c r="DTF1636" s="71"/>
      <c r="DTG1636" s="71"/>
      <c r="DTH1636" s="71"/>
      <c r="DTI1636" s="71"/>
      <c r="DTJ1636" s="71"/>
      <c r="DTK1636" s="71"/>
      <c r="DTL1636" s="71"/>
      <c r="DTM1636" s="71"/>
      <c r="DTN1636" s="71"/>
      <c r="DTO1636" s="71"/>
      <c r="DTP1636" s="71"/>
      <c r="DTQ1636" s="71"/>
      <c r="DTR1636" s="71"/>
      <c r="DTS1636" s="71"/>
      <c r="DTT1636" s="71"/>
      <c r="DTU1636" s="71"/>
      <c r="DTV1636" s="71"/>
      <c r="DTW1636" s="71"/>
      <c r="DTX1636" s="71"/>
      <c r="DTY1636" s="71"/>
      <c r="DTZ1636" s="71"/>
      <c r="DUA1636" s="71"/>
      <c r="DUB1636" s="71"/>
      <c r="DUC1636" s="71"/>
      <c r="DUD1636" s="71"/>
      <c r="DUE1636" s="71"/>
      <c r="DUF1636" s="71"/>
      <c r="DUG1636" s="71"/>
      <c r="DUH1636" s="71"/>
      <c r="DUI1636" s="71"/>
      <c r="DUJ1636" s="71"/>
      <c r="DUK1636" s="71"/>
      <c r="DUL1636" s="71"/>
      <c r="DUM1636" s="71"/>
      <c r="DUN1636" s="71"/>
      <c r="DUO1636" s="71"/>
      <c r="DUP1636" s="71"/>
      <c r="DUQ1636" s="71"/>
      <c r="DUR1636" s="71"/>
      <c r="DUS1636" s="71"/>
      <c r="DUT1636" s="71"/>
      <c r="DUU1636" s="71"/>
      <c r="DUV1636" s="71"/>
      <c r="DUW1636" s="71"/>
      <c r="DUX1636" s="71"/>
      <c r="DUY1636" s="71"/>
      <c r="DUZ1636" s="71"/>
      <c r="DVA1636" s="71"/>
      <c r="DVB1636" s="71"/>
      <c r="DVC1636" s="71"/>
      <c r="DVD1636" s="71"/>
      <c r="DVE1636" s="71"/>
      <c r="DVF1636" s="71"/>
      <c r="DVG1636" s="71"/>
      <c r="DVH1636" s="71"/>
      <c r="DVI1636" s="71"/>
      <c r="DVJ1636" s="71"/>
      <c r="DVK1636" s="71"/>
      <c r="DVL1636" s="71"/>
      <c r="DVM1636" s="71"/>
      <c r="DVN1636" s="71"/>
      <c r="DVO1636" s="71"/>
      <c r="DVP1636" s="71"/>
      <c r="DVQ1636" s="71"/>
      <c r="DVR1636" s="71"/>
      <c r="DVS1636" s="71"/>
      <c r="DVT1636" s="71"/>
      <c r="DVU1636" s="71"/>
      <c r="DVV1636" s="71"/>
      <c r="DVW1636" s="71"/>
      <c r="DVX1636" s="71"/>
      <c r="DVY1636" s="71"/>
      <c r="DVZ1636" s="71"/>
      <c r="DWA1636" s="71"/>
      <c r="DWB1636" s="71"/>
      <c r="DWC1636" s="71"/>
      <c r="DWD1636" s="71"/>
      <c r="DWE1636" s="71"/>
      <c r="DWF1636" s="71"/>
      <c r="DWG1636" s="71"/>
      <c r="DWH1636" s="71"/>
      <c r="DWI1636" s="71"/>
      <c r="DWJ1636" s="71"/>
      <c r="DWK1636" s="71"/>
      <c r="DWL1636" s="71"/>
      <c r="DWM1636" s="71"/>
      <c r="DWN1636" s="71"/>
      <c r="DWO1636" s="71"/>
      <c r="DWP1636" s="71"/>
      <c r="DWQ1636" s="71"/>
      <c r="DWR1636" s="71"/>
      <c r="DWS1636" s="71"/>
      <c r="DWT1636" s="71"/>
      <c r="DWU1636" s="71"/>
      <c r="DWV1636" s="71"/>
      <c r="DWW1636" s="71"/>
      <c r="DWX1636" s="71"/>
      <c r="DWY1636" s="71"/>
      <c r="DWZ1636" s="71"/>
      <c r="DXA1636" s="71"/>
      <c r="DXB1636" s="71"/>
      <c r="DXC1636" s="71"/>
      <c r="DXD1636" s="71"/>
      <c r="DXE1636" s="71"/>
      <c r="DXF1636" s="71"/>
      <c r="DXG1636" s="71"/>
      <c r="DXH1636" s="71"/>
      <c r="DXI1636" s="71"/>
      <c r="DXJ1636" s="71"/>
      <c r="DXK1636" s="71"/>
      <c r="DXL1636" s="71"/>
      <c r="DXM1636" s="71"/>
      <c r="DXN1636" s="71"/>
      <c r="DXO1636" s="71"/>
      <c r="DXP1636" s="71"/>
      <c r="DXQ1636" s="71"/>
      <c r="DXR1636" s="71"/>
      <c r="DXS1636" s="71"/>
      <c r="DXT1636" s="71"/>
      <c r="DXU1636" s="71"/>
      <c r="DXV1636" s="71"/>
      <c r="DXW1636" s="71"/>
      <c r="DXX1636" s="71"/>
      <c r="DXY1636" s="71"/>
      <c r="DXZ1636" s="71"/>
      <c r="DYA1636" s="71"/>
      <c r="DYB1636" s="71"/>
      <c r="DYC1636" s="71"/>
      <c r="DYD1636" s="71"/>
      <c r="DYE1636" s="71"/>
      <c r="DYF1636" s="71"/>
      <c r="DYG1636" s="71"/>
      <c r="DYH1636" s="71"/>
      <c r="DYI1636" s="71"/>
      <c r="DYJ1636" s="71"/>
      <c r="DYK1636" s="71"/>
      <c r="DYL1636" s="71"/>
      <c r="DYM1636" s="71"/>
      <c r="DYN1636" s="71"/>
      <c r="DYO1636" s="71"/>
      <c r="DYP1636" s="71"/>
      <c r="DYQ1636" s="71"/>
      <c r="DYR1636" s="71"/>
      <c r="DYS1636" s="71"/>
      <c r="DYT1636" s="71"/>
      <c r="DYU1636" s="71"/>
      <c r="DYV1636" s="71"/>
      <c r="DYW1636" s="71"/>
      <c r="DYX1636" s="71"/>
      <c r="DYY1636" s="71"/>
      <c r="DYZ1636" s="71"/>
      <c r="DZA1636" s="71"/>
      <c r="DZB1636" s="71"/>
      <c r="DZC1636" s="71"/>
      <c r="DZD1636" s="71"/>
      <c r="DZE1636" s="71"/>
      <c r="DZF1636" s="71"/>
      <c r="DZG1636" s="71"/>
      <c r="DZH1636" s="71"/>
      <c r="DZI1636" s="71"/>
      <c r="DZJ1636" s="71"/>
      <c r="DZK1636" s="71"/>
      <c r="DZL1636" s="71"/>
      <c r="DZM1636" s="71"/>
      <c r="DZN1636" s="71"/>
      <c r="DZO1636" s="71"/>
      <c r="DZP1636" s="71"/>
      <c r="DZQ1636" s="71"/>
      <c r="DZR1636" s="71"/>
      <c r="DZS1636" s="71"/>
      <c r="DZT1636" s="71"/>
      <c r="DZU1636" s="71"/>
      <c r="DZV1636" s="71"/>
      <c r="DZW1636" s="71"/>
      <c r="DZX1636" s="71"/>
      <c r="DZY1636" s="71"/>
      <c r="DZZ1636" s="71"/>
      <c r="EAA1636" s="71"/>
      <c r="EAB1636" s="71"/>
      <c r="EAC1636" s="71"/>
      <c r="EAD1636" s="71"/>
      <c r="EAE1636" s="71"/>
      <c r="EAF1636" s="71"/>
      <c r="EAG1636" s="71"/>
      <c r="EAH1636" s="71"/>
      <c r="EAI1636" s="71"/>
      <c r="EAJ1636" s="71"/>
      <c r="EAK1636" s="71"/>
      <c r="EAL1636" s="71"/>
      <c r="EAM1636" s="71"/>
      <c r="EAN1636" s="71"/>
      <c r="EAO1636" s="71"/>
      <c r="EAP1636" s="71"/>
      <c r="EAQ1636" s="71"/>
      <c r="EAR1636" s="71"/>
      <c r="EAS1636" s="71"/>
      <c r="EAT1636" s="71"/>
      <c r="EAU1636" s="71"/>
      <c r="EAV1636" s="71"/>
      <c r="EAW1636" s="71"/>
      <c r="EAX1636" s="71"/>
      <c r="EAY1636" s="71"/>
      <c r="EAZ1636" s="71"/>
      <c r="EBA1636" s="71"/>
      <c r="EBB1636" s="71"/>
      <c r="EBC1636" s="71"/>
      <c r="EBD1636" s="71"/>
      <c r="EBE1636" s="71"/>
      <c r="EBF1636" s="71"/>
      <c r="EBG1636" s="71"/>
      <c r="EBH1636" s="71"/>
      <c r="EBI1636" s="71"/>
      <c r="EBJ1636" s="71"/>
      <c r="EBK1636" s="71"/>
      <c r="EBL1636" s="71"/>
      <c r="EBM1636" s="71"/>
      <c r="EBN1636" s="71"/>
      <c r="EBO1636" s="71"/>
      <c r="EBP1636" s="71"/>
      <c r="EBQ1636" s="71"/>
      <c r="EBR1636" s="71"/>
      <c r="EBS1636" s="71"/>
      <c r="EBT1636" s="71"/>
      <c r="EBU1636" s="71"/>
      <c r="EBV1636" s="71"/>
      <c r="EBW1636" s="71"/>
      <c r="EBX1636" s="71"/>
      <c r="EBY1636" s="71"/>
      <c r="EBZ1636" s="71"/>
      <c r="ECA1636" s="71"/>
      <c r="ECB1636" s="71"/>
      <c r="ECC1636" s="71"/>
      <c r="ECD1636" s="71"/>
      <c r="ECE1636" s="71"/>
      <c r="ECF1636" s="71"/>
      <c r="ECG1636" s="71"/>
      <c r="ECH1636" s="71"/>
      <c r="ECI1636" s="71"/>
      <c r="ECJ1636" s="71"/>
      <c r="ECK1636" s="71"/>
      <c r="ECL1636" s="71"/>
      <c r="ECM1636" s="71"/>
      <c r="ECN1636" s="71"/>
      <c r="ECO1636" s="71"/>
      <c r="ECP1636" s="71"/>
      <c r="ECQ1636" s="71"/>
      <c r="ECR1636" s="71"/>
      <c r="ECS1636" s="71"/>
      <c r="ECT1636" s="71"/>
      <c r="ECU1636" s="71"/>
      <c r="ECV1636" s="71"/>
      <c r="ECW1636" s="71"/>
      <c r="ECX1636" s="71"/>
      <c r="ECY1636" s="71"/>
      <c r="ECZ1636" s="71"/>
      <c r="EDA1636" s="71"/>
      <c r="EDB1636" s="71"/>
      <c r="EDC1636" s="71"/>
      <c r="EDD1636" s="71"/>
      <c r="EDE1636" s="71"/>
      <c r="EDF1636" s="71"/>
      <c r="EDG1636" s="71"/>
      <c r="EDH1636" s="71"/>
      <c r="EDI1636" s="71"/>
      <c r="EDJ1636" s="71"/>
      <c r="EDK1636" s="71"/>
      <c r="EDL1636" s="71"/>
      <c r="EDM1636" s="71"/>
      <c r="EDN1636" s="71"/>
      <c r="EDO1636" s="71"/>
      <c r="EDP1636" s="71"/>
      <c r="EDQ1636" s="71"/>
      <c r="EDR1636" s="71"/>
      <c r="EDS1636" s="71"/>
      <c r="EDT1636" s="71"/>
      <c r="EDU1636" s="71"/>
      <c r="EDV1636" s="71"/>
      <c r="EDW1636" s="71"/>
      <c r="EDX1636" s="71"/>
      <c r="EDY1636" s="71"/>
      <c r="EDZ1636" s="71"/>
      <c r="EEA1636" s="71"/>
      <c r="EEB1636" s="71"/>
      <c r="EEC1636" s="71"/>
      <c r="EED1636" s="71"/>
      <c r="EEE1636" s="71"/>
      <c r="EEF1636" s="71"/>
      <c r="EEG1636" s="71"/>
      <c r="EEH1636" s="71"/>
      <c r="EEI1636" s="71"/>
      <c r="EEJ1636" s="71"/>
      <c r="EEK1636" s="71"/>
      <c r="EEL1636" s="71"/>
      <c r="EEM1636" s="71"/>
      <c r="EEN1636" s="71"/>
      <c r="EEO1636" s="71"/>
      <c r="EEP1636" s="71"/>
      <c r="EEQ1636" s="71"/>
      <c r="EER1636" s="71"/>
      <c r="EES1636" s="71"/>
      <c r="EET1636" s="71"/>
      <c r="EEU1636" s="71"/>
      <c r="EEV1636" s="71"/>
      <c r="EEW1636" s="71"/>
      <c r="EEX1636" s="71"/>
      <c r="EEY1636" s="71"/>
      <c r="EEZ1636" s="71"/>
      <c r="EFA1636" s="71"/>
      <c r="EFB1636" s="71"/>
      <c r="EFC1636" s="71"/>
      <c r="EFD1636" s="71"/>
      <c r="EFE1636" s="71"/>
      <c r="EFF1636" s="71"/>
      <c r="EFG1636" s="71"/>
      <c r="EFH1636" s="71"/>
      <c r="EFI1636" s="71"/>
      <c r="EFJ1636" s="71"/>
      <c r="EFK1636" s="71"/>
      <c r="EFL1636" s="71"/>
      <c r="EFM1636" s="71"/>
      <c r="EFN1636" s="71"/>
      <c r="EFO1636" s="71"/>
      <c r="EFP1636" s="71"/>
      <c r="EFQ1636" s="71"/>
      <c r="EFR1636" s="71"/>
      <c r="EFS1636" s="71"/>
      <c r="EFT1636" s="71"/>
      <c r="EFU1636" s="71"/>
      <c r="EFV1636" s="71"/>
      <c r="EFW1636" s="71"/>
      <c r="EFX1636" s="71"/>
      <c r="EFY1636" s="71"/>
      <c r="EFZ1636" s="71"/>
      <c r="EGA1636" s="71"/>
      <c r="EGB1636" s="71"/>
      <c r="EGC1636" s="71"/>
      <c r="EGD1636" s="71"/>
      <c r="EGE1636" s="71"/>
      <c r="EGF1636" s="71"/>
      <c r="EGG1636" s="71"/>
      <c r="EGH1636" s="71"/>
      <c r="EGI1636" s="71"/>
      <c r="EGJ1636" s="71"/>
      <c r="EGK1636" s="71"/>
      <c r="EGL1636" s="71"/>
      <c r="EGM1636" s="71"/>
      <c r="EGN1636" s="71"/>
      <c r="EGO1636" s="71"/>
      <c r="EGP1636" s="71"/>
      <c r="EGQ1636" s="71"/>
      <c r="EGR1636" s="71"/>
      <c r="EGS1636" s="71"/>
      <c r="EGT1636" s="71"/>
      <c r="EGU1636" s="71"/>
      <c r="EGV1636" s="71"/>
      <c r="EGW1636" s="71"/>
      <c r="EGX1636" s="71"/>
      <c r="EGY1636" s="71"/>
      <c r="EGZ1636" s="71"/>
      <c r="EHA1636" s="71"/>
      <c r="EHB1636" s="71"/>
      <c r="EHC1636" s="71"/>
      <c r="EHD1636" s="71"/>
      <c r="EHE1636" s="71"/>
      <c r="EHF1636" s="71"/>
      <c r="EHG1636" s="71"/>
      <c r="EHH1636" s="71"/>
      <c r="EHI1636" s="71"/>
      <c r="EHJ1636" s="71"/>
      <c r="EHK1636" s="71"/>
      <c r="EHL1636" s="71"/>
      <c r="EHM1636" s="71"/>
      <c r="EHN1636" s="71"/>
      <c r="EHO1636" s="71"/>
      <c r="EHP1636" s="71"/>
      <c r="EHQ1636" s="71"/>
      <c r="EHR1636" s="71"/>
      <c r="EHS1636" s="71"/>
      <c r="EHT1636" s="71"/>
      <c r="EHU1636" s="71"/>
      <c r="EHV1636" s="71"/>
      <c r="EHW1636" s="71"/>
      <c r="EHX1636" s="71"/>
      <c r="EHY1636" s="71"/>
      <c r="EHZ1636" s="71"/>
      <c r="EIA1636" s="71"/>
      <c r="EIB1636" s="71"/>
      <c r="EIC1636" s="71"/>
      <c r="EID1636" s="71"/>
      <c r="EIE1636" s="71"/>
      <c r="EIF1636" s="71"/>
      <c r="EIG1636" s="71"/>
      <c r="EIH1636" s="71"/>
      <c r="EII1636" s="71"/>
      <c r="EIJ1636" s="71"/>
      <c r="EIK1636" s="71"/>
      <c r="EIL1636" s="71"/>
      <c r="EIM1636" s="71"/>
      <c r="EIN1636" s="71"/>
      <c r="EIO1636" s="71"/>
      <c r="EIP1636" s="71"/>
      <c r="EIQ1636" s="71"/>
      <c r="EIR1636" s="71"/>
      <c r="EIS1636" s="71"/>
      <c r="EIT1636" s="71"/>
      <c r="EIU1636" s="71"/>
      <c r="EIV1636" s="71"/>
      <c r="EIW1636" s="71"/>
      <c r="EIX1636" s="71"/>
      <c r="EIY1636" s="71"/>
      <c r="EIZ1636" s="71"/>
      <c r="EJA1636" s="71"/>
      <c r="EJB1636" s="71"/>
      <c r="EJC1636" s="71"/>
      <c r="EJD1636" s="71"/>
      <c r="EJE1636" s="71"/>
      <c r="EJF1636" s="71"/>
      <c r="EJG1636" s="71"/>
      <c r="EJH1636" s="71"/>
      <c r="EJI1636" s="71"/>
      <c r="EJJ1636" s="71"/>
      <c r="EJK1636" s="71"/>
      <c r="EJL1636" s="71"/>
      <c r="EJM1636" s="71"/>
      <c r="EJN1636" s="71"/>
      <c r="EJO1636" s="71"/>
      <c r="EJP1636" s="71"/>
      <c r="EJQ1636" s="71"/>
      <c r="EJR1636" s="71"/>
      <c r="EJS1636" s="71"/>
      <c r="EJT1636" s="71"/>
      <c r="EJU1636" s="71"/>
      <c r="EJV1636" s="71"/>
      <c r="EJW1636" s="71"/>
      <c r="EJX1636" s="71"/>
      <c r="EJY1636" s="71"/>
      <c r="EJZ1636" s="71"/>
      <c r="EKA1636" s="71"/>
      <c r="EKB1636" s="71"/>
      <c r="EKC1636" s="71"/>
      <c r="EKD1636" s="71"/>
      <c r="EKE1636" s="71"/>
      <c r="EKF1636" s="71"/>
      <c r="EKG1636" s="71"/>
      <c r="EKH1636" s="71"/>
      <c r="EKI1636" s="71"/>
      <c r="EKJ1636" s="71"/>
      <c r="EKK1636" s="71"/>
      <c r="EKL1636" s="71"/>
      <c r="EKM1636" s="71"/>
      <c r="EKN1636" s="71"/>
      <c r="EKO1636" s="71"/>
      <c r="EKP1636" s="71"/>
      <c r="EKQ1636" s="71"/>
      <c r="EKR1636" s="71"/>
      <c r="EKS1636" s="71"/>
      <c r="EKT1636" s="71"/>
      <c r="EKU1636" s="71"/>
      <c r="EKV1636" s="71"/>
      <c r="EKW1636" s="71"/>
      <c r="EKX1636" s="71"/>
      <c r="EKY1636" s="71"/>
      <c r="EKZ1636" s="71"/>
      <c r="ELA1636" s="71"/>
      <c r="ELB1636" s="71"/>
      <c r="ELC1636" s="71"/>
      <c r="ELD1636" s="71"/>
      <c r="ELE1636" s="71"/>
      <c r="ELF1636" s="71"/>
      <c r="ELG1636" s="71"/>
      <c r="ELH1636" s="71"/>
      <c r="ELI1636" s="71"/>
      <c r="ELJ1636" s="71"/>
      <c r="ELK1636" s="71"/>
      <c r="ELL1636" s="71"/>
      <c r="ELM1636" s="71"/>
      <c r="ELN1636" s="71"/>
      <c r="ELO1636" s="71"/>
      <c r="ELP1636" s="71"/>
      <c r="ELQ1636" s="71"/>
      <c r="ELR1636" s="71"/>
      <c r="ELS1636" s="71"/>
      <c r="ELT1636" s="71"/>
      <c r="ELU1636" s="71"/>
      <c r="ELV1636" s="71"/>
      <c r="ELW1636" s="71"/>
      <c r="ELX1636" s="71"/>
      <c r="ELY1636" s="71"/>
      <c r="ELZ1636" s="71"/>
      <c r="EMA1636" s="71"/>
      <c r="EMB1636" s="71"/>
      <c r="EMC1636" s="71"/>
      <c r="EMD1636" s="71"/>
      <c r="EME1636" s="71"/>
      <c r="EMF1636" s="71"/>
      <c r="EMG1636" s="71"/>
      <c r="EMH1636" s="71"/>
      <c r="EMI1636" s="71"/>
      <c r="EMJ1636" s="71"/>
      <c r="EMK1636" s="71"/>
      <c r="EML1636" s="71"/>
      <c r="EMM1636" s="71"/>
      <c r="EMN1636" s="71"/>
      <c r="EMO1636" s="71"/>
      <c r="EMP1636" s="71"/>
      <c r="EMQ1636" s="71"/>
      <c r="EMR1636" s="71"/>
      <c r="EMS1636" s="71"/>
      <c r="EMT1636" s="71"/>
      <c r="EMU1636" s="71"/>
      <c r="EMV1636" s="71"/>
      <c r="EMW1636" s="71"/>
      <c r="EMX1636" s="71"/>
      <c r="EMY1636" s="71"/>
      <c r="EMZ1636" s="71"/>
      <c r="ENA1636" s="71"/>
      <c r="ENB1636" s="71"/>
      <c r="ENC1636" s="71"/>
      <c r="END1636" s="71"/>
      <c r="ENE1636" s="71"/>
      <c r="ENF1636" s="71"/>
      <c r="ENG1636" s="71"/>
      <c r="ENH1636" s="71"/>
      <c r="ENI1636" s="71"/>
      <c r="ENJ1636" s="71"/>
      <c r="ENK1636" s="71"/>
      <c r="ENL1636" s="71"/>
      <c r="ENM1636" s="71"/>
      <c r="ENN1636" s="71"/>
      <c r="ENO1636" s="71"/>
      <c r="ENP1636" s="71"/>
      <c r="ENQ1636" s="71"/>
      <c r="ENR1636" s="71"/>
      <c r="ENS1636" s="71"/>
      <c r="ENT1636" s="71"/>
      <c r="ENU1636" s="71"/>
      <c r="ENV1636" s="71"/>
      <c r="ENW1636" s="71"/>
      <c r="ENX1636" s="71"/>
      <c r="ENY1636" s="71"/>
      <c r="ENZ1636" s="71"/>
      <c r="EOA1636" s="71"/>
      <c r="EOB1636" s="71"/>
      <c r="EOC1636" s="71"/>
      <c r="EOD1636" s="71"/>
      <c r="EOE1636" s="71"/>
      <c r="EOF1636" s="71"/>
      <c r="EOG1636" s="71"/>
      <c r="EOH1636" s="71"/>
      <c r="EOI1636" s="71"/>
      <c r="EOJ1636" s="71"/>
      <c r="EOK1636" s="71"/>
      <c r="EOL1636" s="71"/>
      <c r="EOM1636" s="71"/>
      <c r="EON1636" s="71"/>
      <c r="EOO1636" s="71"/>
      <c r="EOP1636" s="71"/>
      <c r="EOQ1636" s="71"/>
      <c r="EOR1636" s="71"/>
      <c r="EOS1636" s="71"/>
      <c r="EOT1636" s="71"/>
      <c r="EOU1636" s="71"/>
      <c r="EOV1636" s="71"/>
      <c r="EOW1636" s="71"/>
      <c r="EOX1636" s="71"/>
      <c r="EOY1636" s="71"/>
      <c r="EOZ1636" s="71"/>
      <c r="EPA1636" s="71"/>
      <c r="EPB1636" s="71"/>
      <c r="EPC1636" s="71"/>
      <c r="EPD1636" s="71"/>
      <c r="EPE1636" s="71"/>
      <c r="EPF1636" s="71"/>
      <c r="EPG1636" s="71"/>
      <c r="EPH1636" s="71"/>
      <c r="EPI1636" s="71"/>
      <c r="EPJ1636" s="71"/>
      <c r="EPK1636" s="71"/>
      <c r="EPL1636" s="71"/>
      <c r="EPM1636" s="71"/>
      <c r="EPN1636" s="71"/>
      <c r="EPO1636" s="71"/>
      <c r="EPP1636" s="71"/>
      <c r="EPQ1636" s="71"/>
      <c r="EPR1636" s="71"/>
      <c r="EPS1636" s="71"/>
      <c r="EPT1636" s="71"/>
      <c r="EPU1636" s="71"/>
      <c r="EPV1636" s="71"/>
      <c r="EPW1636" s="71"/>
      <c r="EPX1636" s="71"/>
      <c r="EPY1636" s="71"/>
      <c r="EPZ1636" s="71"/>
      <c r="EQA1636" s="71"/>
      <c r="EQB1636" s="71"/>
      <c r="EQC1636" s="71"/>
      <c r="EQD1636" s="71"/>
      <c r="EQE1636" s="71"/>
      <c r="EQF1636" s="71"/>
      <c r="EQG1636" s="71"/>
      <c r="EQH1636" s="71"/>
      <c r="EQI1636" s="71"/>
      <c r="EQJ1636" s="71"/>
      <c r="EQK1636" s="71"/>
      <c r="EQL1636" s="71"/>
      <c r="EQM1636" s="71"/>
      <c r="EQN1636" s="71"/>
      <c r="EQO1636" s="71"/>
      <c r="EQP1636" s="71"/>
      <c r="EQQ1636" s="71"/>
      <c r="EQR1636" s="71"/>
      <c r="EQS1636" s="71"/>
      <c r="EQT1636" s="71"/>
      <c r="EQU1636" s="71"/>
      <c r="EQV1636" s="71"/>
      <c r="EQW1636" s="71"/>
      <c r="EQX1636" s="71"/>
      <c r="EQY1636" s="71"/>
      <c r="EQZ1636" s="71"/>
      <c r="ERA1636" s="71"/>
      <c r="ERB1636" s="71"/>
      <c r="ERC1636" s="71"/>
      <c r="ERD1636" s="71"/>
      <c r="ERE1636" s="71"/>
      <c r="ERF1636" s="71"/>
      <c r="ERG1636" s="71"/>
      <c r="ERH1636" s="71"/>
      <c r="ERI1636" s="71"/>
      <c r="ERJ1636" s="71"/>
      <c r="ERK1636" s="71"/>
      <c r="ERL1636" s="71"/>
      <c r="ERM1636" s="71"/>
      <c r="ERN1636" s="71"/>
      <c r="ERO1636" s="71"/>
      <c r="ERP1636" s="71"/>
      <c r="ERQ1636" s="71"/>
      <c r="ERR1636" s="71"/>
      <c r="ERS1636" s="71"/>
      <c r="ERT1636" s="71"/>
      <c r="ERU1636" s="71"/>
      <c r="ERV1636" s="71"/>
      <c r="ERW1636" s="71"/>
      <c r="ERX1636" s="71"/>
      <c r="ERY1636" s="71"/>
      <c r="ERZ1636" s="71"/>
      <c r="ESA1636" s="71"/>
      <c r="ESB1636" s="71"/>
      <c r="ESC1636" s="71"/>
      <c r="ESD1636" s="71"/>
      <c r="ESE1636" s="71"/>
      <c r="ESF1636" s="71"/>
      <c r="ESG1636" s="71"/>
      <c r="ESH1636" s="71"/>
      <c r="ESI1636" s="71"/>
      <c r="ESJ1636" s="71"/>
      <c r="ESK1636" s="71"/>
      <c r="ESL1636" s="71"/>
      <c r="ESM1636" s="71"/>
      <c r="ESN1636" s="71"/>
      <c r="ESO1636" s="71"/>
      <c r="ESP1636" s="71"/>
      <c r="ESQ1636" s="71"/>
      <c r="ESR1636" s="71"/>
      <c r="ESS1636" s="71"/>
      <c r="EST1636" s="71"/>
      <c r="ESU1636" s="71"/>
      <c r="ESV1636" s="71"/>
      <c r="ESW1636" s="71"/>
      <c r="ESX1636" s="71"/>
      <c r="ESY1636" s="71"/>
      <c r="ESZ1636" s="71"/>
      <c r="ETA1636" s="71"/>
      <c r="ETB1636" s="71"/>
      <c r="ETC1636" s="71"/>
      <c r="ETD1636" s="71"/>
      <c r="ETE1636" s="71"/>
      <c r="ETF1636" s="71"/>
      <c r="ETG1636" s="71"/>
      <c r="ETH1636" s="71"/>
      <c r="ETI1636" s="71"/>
      <c r="ETJ1636" s="71"/>
      <c r="ETK1636" s="71"/>
      <c r="ETL1636" s="71"/>
      <c r="ETM1636" s="71"/>
      <c r="ETN1636" s="71"/>
      <c r="ETO1636" s="71"/>
      <c r="ETP1636" s="71"/>
      <c r="ETQ1636" s="71"/>
      <c r="ETR1636" s="71"/>
      <c r="ETS1636" s="71"/>
      <c r="ETT1636" s="71"/>
      <c r="ETU1636" s="71"/>
      <c r="ETV1636" s="71"/>
      <c r="ETW1636" s="71"/>
      <c r="ETX1636" s="71"/>
      <c r="ETY1636" s="71"/>
      <c r="ETZ1636" s="71"/>
      <c r="EUA1636" s="71"/>
      <c r="EUB1636" s="71"/>
      <c r="EUC1636" s="71"/>
      <c r="EUD1636" s="71"/>
      <c r="EUE1636" s="71"/>
      <c r="EUF1636" s="71"/>
      <c r="EUG1636" s="71"/>
      <c r="EUH1636" s="71"/>
      <c r="EUI1636" s="71"/>
      <c r="EUJ1636" s="71"/>
      <c r="EUK1636" s="71"/>
      <c r="EUL1636" s="71"/>
      <c r="EUM1636" s="71"/>
      <c r="EUN1636" s="71"/>
      <c r="EUO1636" s="71"/>
      <c r="EUP1636" s="71"/>
      <c r="EUQ1636" s="71"/>
      <c r="EUR1636" s="71"/>
      <c r="EUS1636" s="71"/>
      <c r="EUT1636" s="71"/>
      <c r="EUU1636" s="71"/>
      <c r="EUV1636" s="71"/>
      <c r="EUW1636" s="71"/>
      <c r="EUX1636" s="71"/>
      <c r="EUY1636" s="71"/>
      <c r="EUZ1636" s="71"/>
      <c r="EVA1636" s="71"/>
      <c r="EVB1636" s="71"/>
      <c r="EVC1636" s="71"/>
      <c r="EVD1636" s="71"/>
      <c r="EVE1636" s="71"/>
      <c r="EVF1636" s="71"/>
      <c r="EVG1636" s="71"/>
      <c r="EVH1636" s="71"/>
      <c r="EVI1636" s="71"/>
      <c r="EVJ1636" s="71"/>
      <c r="EVK1636" s="71"/>
      <c r="EVL1636" s="71"/>
      <c r="EVM1636" s="71"/>
      <c r="EVN1636" s="71"/>
      <c r="EVO1636" s="71"/>
      <c r="EVP1636" s="71"/>
      <c r="EVQ1636" s="71"/>
      <c r="EVR1636" s="71"/>
      <c r="EVS1636" s="71"/>
      <c r="EVT1636" s="71"/>
      <c r="EVU1636" s="71"/>
      <c r="EVV1636" s="71"/>
      <c r="EVW1636" s="71"/>
      <c r="EVX1636" s="71"/>
      <c r="EVY1636" s="71"/>
      <c r="EVZ1636" s="71"/>
      <c r="EWA1636" s="71"/>
      <c r="EWB1636" s="71"/>
      <c r="EWC1636" s="71"/>
      <c r="EWD1636" s="71"/>
      <c r="EWE1636" s="71"/>
      <c r="EWF1636" s="71"/>
      <c r="EWG1636" s="71"/>
      <c r="EWH1636" s="71"/>
      <c r="EWI1636" s="71"/>
      <c r="EWJ1636" s="71"/>
      <c r="EWK1636" s="71"/>
      <c r="EWL1636" s="71"/>
      <c r="EWM1636" s="71"/>
      <c r="EWN1636" s="71"/>
      <c r="EWO1636" s="71"/>
      <c r="EWP1636" s="71"/>
      <c r="EWQ1636" s="71"/>
      <c r="EWR1636" s="71"/>
      <c r="EWS1636" s="71"/>
      <c r="EWT1636" s="71"/>
      <c r="EWU1636" s="71"/>
      <c r="EWV1636" s="71"/>
      <c r="EWW1636" s="71"/>
      <c r="EWX1636" s="71"/>
      <c r="EWY1636" s="71"/>
      <c r="EWZ1636" s="71"/>
      <c r="EXA1636" s="71"/>
      <c r="EXB1636" s="71"/>
      <c r="EXC1636" s="71"/>
      <c r="EXD1636" s="71"/>
      <c r="EXE1636" s="71"/>
      <c r="EXF1636" s="71"/>
      <c r="EXG1636" s="71"/>
      <c r="EXH1636" s="71"/>
      <c r="EXI1636" s="71"/>
      <c r="EXJ1636" s="71"/>
      <c r="EXK1636" s="71"/>
      <c r="EXL1636" s="71"/>
      <c r="EXM1636" s="71"/>
      <c r="EXN1636" s="71"/>
      <c r="EXO1636" s="71"/>
      <c r="EXP1636" s="71"/>
      <c r="EXQ1636" s="71"/>
      <c r="EXR1636" s="71"/>
      <c r="EXS1636" s="71"/>
      <c r="EXT1636" s="71"/>
      <c r="EXU1636" s="71"/>
      <c r="EXV1636" s="71"/>
      <c r="EXW1636" s="71"/>
      <c r="EXX1636" s="71"/>
      <c r="EXY1636" s="71"/>
      <c r="EXZ1636" s="71"/>
      <c r="EYA1636" s="71"/>
      <c r="EYB1636" s="71"/>
      <c r="EYC1636" s="71"/>
      <c r="EYD1636" s="71"/>
      <c r="EYE1636" s="71"/>
      <c r="EYF1636" s="71"/>
      <c r="EYG1636" s="71"/>
      <c r="EYH1636" s="71"/>
      <c r="EYI1636" s="71"/>
      <c r="EYJ1636" s="71"/>
      <c r="EYK1636" s="71"/>
      <c r="EYL1636" s="71"/>
      <c r="EYM1636" s="71"/>
      <c r="EYN1636" s="71"/>
      <c r="EYO1636" s="71"/>
      <c r="EYP1636" s="71"/>
      <c r="EYQ1636" s="71"/>
      <c r="EYR1636" s="71"/>
      <c r="EYS1636" s="71"/>
      <c r="EYT1636" s="71"/>
      <c r="EYU1636" s="71"/>
      <c r="EYV1636" s="71"/>
      <c r="EYW1636" s="71"/>
      <c r="EYX1636" s="71"/>
      <c r="EYY1636" s="71"/>
      <c r="EYZ1636" s="71"/>
      <c r="EZA1636" s="71"/>
      <c r="EZB1636" s="71"/>
      <c r="EZC1636" s="71"/>
      <c r="EZD1636" s="71"/>
      <c r="EZE1636" s="71"/>
      <c r="EZF1636" s="71"/>
      <c r="EZG1636" s="71"/>
      <c r="EZH1636" s="71"/>
      <c r="EZI1636" s="71"/>
      <c r="EZJ1636" s="71"/>
      <c r="EZK1636" s="71"/>
      <c r="EZL1636" s="71"/>
      <c r="EZM1636" s="71"/>
      <c r="EZN1636" s="71"/>
      <c r="EZO1636" s="71"/>
      <c r="EZP1636" s="71"/>
      <c r="EZQ1636" s="71"/>
      <c r="EZR1636" s="71"/>
      <c r="EZS1636" s="71"/>
      <c r="EZT1636" s="71"/>
      <c r="EZU1636" s="71"/>
      <c r="EZV1636" s="71"/>
      <c r="EZW1636" s="71"/>
      <c r="EZX1636" s="71"/>
      <c r="EZY1636" s="71"/>
      <c r="EZZ1636" s="71"/>
      <c r="FAA1636" s="71"/>
      <c r="FAB1636" s="71"/>
      <c r="FAC1636" s="71"/>
      <c r="FAD1636" s="71"/>
      <c r="FAE1636" s="71"/>
      <c r="FAF1636" s="71"/>
      <c r="FAG1636" s="71"/>
      <c r="FAH1636" s="71"/>
      <c r="FAI1636" s="71"/>
      <c r="FAJ1636" s="71"/>
      <c r="FAK1636" s="71"/>
      <c r="FAL1636" s="71"/>
      <c r="FAM1636" s="71"/>
      <c r="FAN1636" s="71"/>
      <c r="FAO1636" s="71"/>
      <c r="FAP1636" s="71"/>
      <c r="FAQ1636" s="71"/>
      <c r="FAR1636" s="71"/>
      <c r="FAS1636" s="71"/>
      <c r="FAT1636" s="71"/>
      <c r="FAU1636" s="71"/>
      <c r="FAV1636" s="71"/>
      <c r="FAW1636" s="71"/>
      <c r="FAX1636" s="71"/>
      <c r="FAY1636" s="71"/>
      <c r="FAZ1636" s="71"/>
      <c r="FBA1636" s="71"/>
      <c r="FBB1636" s="71"/>
      <c r="FBC1636" s="71"/>
      <c r="FBD1636" s="71"/>
      <c r="FBE1636" s="71"/>
      <c r="FBF1636" s="71"/>
      <c r="FBG1636" s="71"/>
      <c r="FBH1636" s="71"/>
      <c r="FBI1636" s="71"/>
      <c r="FBJ1636" s="71"/>
      <c r="FBK1636" s="71"/>
      <c r="FBL1636" s="71"/>
      <c r="FBM1636" s="71"/>
      <c r="FBN1636" s="71"/>
      <c r="FBO1636" s="71"/>
      <c r="FBP1636" s="71"/>
      <c r="FBQ1636" s="71"/>
      <c r="FBR1636" s="71"/>
      <c r="FBS1636" s="71"/>
      <c r="FBT1636" s="71"/>
      <c r="FBU1636" s="71"/>
      <c r="FBV1636" s="71"/>
      <c r="FBW1636" s="71"/>
      <c r="FBX1636" s="71"/>
      <c r="FBY1636" s="71"/>
      <c r="FBZ1636" s="71"/>
      <c r="FCA1636" s="71"/>
      <c r="FCB1636" s="71"/>
      <c r="FCC1636" s="71"/>
      <c r="FCD1636" s="71"/>
      <c r="FCE1636" s="71"/>
      <c r="FCF1636" s="71"/>
      <c r="FCG1636" s="71"/>
      <c r="FCH1636" s="71"/>
      <c r="FCI1636" s="71"/>
      <c r="FCJ1636" s="71"/>
      <c r="FCK1636" s="71"/>
      <c r="FCL1636" s="71"/>
      <c r="FCM1636" s="71"/>
      <c r="FCN1636" s="71"/>
      <c r="FCO1636" s="71"/>
      <c r="FCP1636" s="71"/>
      <c r="FCQ1636" s="71"/>
      <c r="FCR1636" s="71"/>
      <c r="FCS1636" s="71"/>
      <c r="FCT1636" s="71"/>
      <c r="FCU1636" s="71"/>
      <c r="FCV1636" s="71"/>
      <c r="FCW1636" s="71"/>
      <c r="FCX1636" s="71"/>
      <c r="FCY1636" s="71"/>
      <c r="FCZ1636" s="71"/>
      <c r="FDA1636" s="71"/>
      <c r="FDB1636" s="71"/>
      <c r="FDC1636" s="71"/>
      <c r="FDD1636" s="71"/>
      <c r="FDE1636" s="71"/>
      <c r="FDF1636" s="71"/>
      <c r="FDG1636" s="71"/>
      <c r="FDH1636" s="71"/>
      <c r="FDI1636" s="71"/>
      <c r="FDJ1636" s="71"/>
      <c r="FDK1636" s="71"/>
      <c r="FDL1636" s="71"/>
      <c r="FDM1636" s="71"/>
      <c r="FDN1636" s="71"/>
      <c r="FDO1636" s="71"/>
      <c r="FDP1636" s="71"/>
      <c r="FDQ1636" s="71"/>
      <c r="FDR1636" s="71"/>
      <c r="FDS1636" s="71"/>
      <c r="FDT1636" s="71"/>
      <c r="FDU1636" s="71"/>
      <c r="FDV1636" s="71"/>
      <c r="FDW1636" s="71"/>
      <c r="FDX1636" s="71"/>
      <c r="FDY1636" s="71"/>
      <c r="FDZ1636" s="71"/>
      <c r="FEA1636" s="71"/>
      <c r="FEB1636" s="71"/>
      <c r="FEC1636" s="71"/>
      <c r="FED1636" s="71"/>
      <c r="FEE1636" s="71"/>
      <c r="FEF1636" s="71"/>
      <c r="FEG1636" s="71"/>
      <c r="FEH1636" s="71"/>
      <c r="FEI1636" s="71"/>
      <c r="FEJ1636" s="71"/>
      <c r="FEK1636" s="71"/>
      <c r="FEL1636" s="71"/>
      <c r="FEM1636" s="71"/>
      <c r="FEN1636" s="71"/>
      <c r="FEO1636" s="71"/>
      <c r="FEP1636" s="71"/>
      <c r="FEQ1636" s="71"/>
      <c r="FER1636" s="71"/>
      <c r="FES1636" s="71"/>
      <c r="FET1636" s="71"/>
      <c r="FEU1636" s="71"/>
      <c r="FEV1636" s="71"/>
      <c r="FEW1636" s="71"/>
      <c r="FEX1636" s="71"/>
      <c r="FEY1636" s="71"/>
      <c r="FEZ1636" s="71"/>
      <c r="FFA1636" s="71"/>
      <c r="FFB1636" s="71"/>
      <c r="FFC1636" s="71"/>
      <c r="FFD1636" s="71"/>
      <c r="FFE1636" s="71"/>
      <c r="FFF1636" s="71"/>
      <c r="FFG1636" s="71"/>
      <c r="FFH1636" s="71"/>
      <c r="FFI1636" s="71"/>
      <c r="FFJ1636" s="71"/>
      <c r="FFK1636" s="71"/>
      <c r="FFL1636" s="71"/>
      <c r="FFM1636" s="71"/>
      <c r="FFN1636" s="71"/>
      <c r="FFO1636" s="71"/>
      <c r="FFP1636" s="71"/>
      <c r="FFQ1636" s="71"/>
      <c r="FFR1636" s="71"/>
      <c r="FFS1636" s="71"/>
      <c r="FFT1636" s="71"/>
      <c r="FFU1636" s="71"/>
      <c r="FFV1636" s="71"/>
      <c r="FFW1636" s="71"/>
      <c r="FFX1636" s="71"/>
      <c r="FFY1636" s="71"/>
      <c r="FFZ1636" s="71"/>
      <c r="FGA1636" s="71"/>
      <c r="FGB1636" s="71"/>
      <c r="FGC1636" s="71"/>
      <c r="FGD1636" s="71"/>
      <c r="FGE1636" s="71"/>
      <c r="FGF1636" s="71"/>
      <c r="FGG1636" s="71"/>
      <c r="FGH1636" s="71"/>
      <c r="FGI1636" s="71"/>
      <c r="FGJ1636" s="71"/>
      <c r="FGK1636" s="71"/>
      <c r="FGL1636" s="71"/>
      <c r="FGM1636" s="71"/>
      <c r="FGN1636" s="71"/>
      <c r="FGO1636" s="71"/>
      <c r="FGP1636" s="71"/>
      <c r="FGQ1636" s="71"/>
      <c r="FGR1636" s="71"/>
      <c r="FGS1636" s="71"/>
      <c r="FGT1636" s="71"/>
      <c r="FGU1636" s="71"/>
      <c r="FGV1636" s="71"/>
      <c r="FGW1636" s="71"/>
      <c r="FGX1636" s="71"/>
      <c r="FGY1636" s="71"/>
      <c r="FGZ1636" s="71"/>
      <c r="FHA1636" s="71"/>
      <c r="FHB1636" s="71"/>
      <c r="FHC1636" s="71"/>
      <c r="FHD1636" s="71"/>
      <c r="FHE1636" s="71"/>
      <c r="FHF1636" s="71"/>
      <c r="FHG1636" s="71"/>
      <c r="FHH1636" s="71"/>
      <c r="FHI1636" s="71"/>
      <c r="FHJ1636" s="71"/>
      <c r="FHK1636" s="71"/>
      <c r="FHL1636" s="71"/>
      <c r="FHM1636" s="71"/>
      <c r="FHN1636" s="71"/>
      <c r="FHO1636" s="71"/>
      <c r="FHP1636" s="71"/>
      <c r="FHQ1636" s="71"/>
      <c r="FHR1636" s="71"/>
      <c r="FHS1636" s="71"/>
      <c r="FHT1636" s="71"/>
      <c r="FHU1636" s="71"/>
      <c r="FHV1636" s="71"/>
      <c r="FHW1636" s="71"/>
      <c r="FHX1636" s="71"/>
      <c r="FHY1636" s="71"/>
      <c r="FHZ1636" s="71"/>
      <c r="FIA1636" s="71"/>
      <c r="FIB1636" s="71"/>
      <c r="FIC1636" s="71"/>
      <c r="FID1636" s="71"/>
      <c r="FIE1636" s="71"/>
      <c r="FIF1636" s="71"/>
      <c r="FIG1636" s="71"/>
      <c r="FIH1636" s="71"/>
      <c r="FII1636" s="71"/>
      <c r="FIJ1636" s="71"/>
      <c r="FIK1636" s="71"/>
      <c r="FIL1636" s="71"/>
      <c r="FIM1636" s="71"/>
      <c r="FIN1636" s="71"/>
      <c r="FIO1636" s="71"/>
      <c r="FIP1636" s="71"/>
      <c r="FIQ1636" s="71"/>
      <c r="FIR1636" s="71"/>
      <c r="FIS1636" s="71"/>
      <c r="FIT1636" s="71"/>
      <c r="FIU1636" s="71"/>
      <c r="FIV1636" s="71"/>
      <c r="FIW1636" s="71"/>
      <c r="FIX1636" s="71"/>
      <c r="FIY1636" s="71"/>
      <c r="FIZ1636" s="71"/>
      <c r="FJA1636" s="71"/>
      <c r="FJB1636" s="71"/>
      <c r="FJC1636" s="71"/>
      <c r="FJD1636" s="71"/>
      <c r="FJE1636" s="71"/>
      <c r="FJF1636" s="71"/>
      <c r="FJG1636" s="71"/>
      <c r="FJH1636" s="71"/>
      <c r="FJI1636" s="71"/>
      <c r="FJJ1636" s="71"/>
      <c r="FJK1636" s="71"/>
      <c r="FJL1636" s="71"/>
      <c r="FJM1636" s="71"/>
      <c r="FJN1636" s="71"/>
      <c r="FJO1636" s="71"/>
      <c r="FJP1636" s="71"/>
      <c r="FJQ1636" s="71"/>
      <c r="FJR1636" s="71"/>
      <c r="FJS1636" s="71"/>
      <c r="FJT1636" s="71"/>
      <c r="FJU1636" s="71"/>
      <c r="FJV1636" s="71"/>
      <c r="FJW1636" s="71"/>
      <c r="FJX1636" s="71"/>
      <c r="FJY1636" s="71"/>
      <c r="FJZ1636" s="71"/>
      <c r="FKA1636" s="71"/>
      <c r="FKB1636" s="71"/>
      <c r="FKC1636" s="71"/>
      <c r="FKD1636" s="71"/>
      <c r="FKE1636" s="71"/>
      <c r="FKF1636" s="71"/>
      <c r="FKG1636" s="71"/>
      <c r="FKH1636" s="71"/>
      <c r="FKI1636" s="71"/>
      <c r="FKJ1636" s="71"/>
      <c r="FKK1636" s="71"/>
      <c r="FKL1636" s="71"/>
      <c r="FKM1636" s="71"/>
      <c r="FKN1636" s="71"/>
      <c r="FKO1636" s="71"/>
      <c r="FKP1636" s="71"/>
      <c r="FKQ1636" s="71"/>
      <c r="FKR1636" s="71"/>
      <c r="FKS1636" s="71"/>
      <c r="FKT1636" s="71"/>
      <c r="FKU1636" s="71"/>
      <c r="FKV1636" s="71"/>
      <c r="FKW1636" s="71"/>
      <c r="FKX1636" s="71"/>
      <c r="FKY1636" s="71"/>
      <c r="FKZ1636" s="71"/>
      <c r="FLA1636" s="71"/>
      <c r="FLB1636" s="71"/>
      <c r="FLC1636" s="71"/>
      <c r="FLD1636" s="71"/>
      <c r="FLE1636" s="71"/>
      <c r="FLF1636" s="71"/>
      <c r="FLG1636" s="71"/>
      <c r="FLH1636" s="71"/>
      <c r="FLI1636" s="71"/>
      <c r="FLJ1636" s="71"/>
      <c r="FLK1636" s="71"/>
      <c r="FLL1636" s="71"/>
      <c r="FLM1636" s="71"/>
      <c r="FLN1636" s="71"/>
      <c r="FLO1636" s="71"/>
      <c r="FLP1636" s="71"/>
      <c r="FLQ1636" s="71"/>
      <c r="FLR1636" s="71"/>
      <c r="FLS1636" s="71"/>
      <c r="FLT1636" s="71"/>
      <c r="FLU1636" s="71"/>
      <c r="FLV1636" s="71"/>
      <c r="FLW1636" s="71"/>
      <c r="FLX1636" s="71"/>
      <c r="FLY1636" s="71"/>
      <c r="FLZ1636" s="71"/>
      <c r="FMA1636" s="71"/>
      <c r="FMB1636" s="71"/>
      <c r="FMC1636" s="71"/>
      <c r="FMD1636" s="71"/>
      <c r="FME1636" s="71"/>
      <c r="FMF1636" s="71"/>
      <c r="FMG1636" s="71"/>
      <c r="FMH1636" s="71"/>
      <c r="FMI1636" s="71"/>
      <c r="FMJ1636" s="71"/>
      <c r="FMK1636" s="71"/>
      <c r="FML1636" s="71"/>
      <c r="FMM1636" s="71"/>
      <c r="FMN1636" s="71"/>
      <c r="FMO1636" s="71"/>
      <c r="FMP1636" s="71"/>
      <c r="FMQ1636" s="71"/>
      <c r="FMR1636" s="71"/>
      <c r="FMS1636" s="71"/>
      <c r="FMT1636" s="71"/>
      <c r="FMU1636" s="71"/>
      <c r="FMV1636" s="71"/>
      <c r="FMW1636" s="71"/>
      <c r="FMX1636" s="71"/>
      <c r="FMY1636" s="71"/>
      <c r="FMZ1636" s="71"/>
      <c r="FNA1636" s="71"/>
      <c r="FNB1636" s="71"/>
      <c r="FNC1636" s="71"/>
      <c r="FND1636" s="71"/>
      <c r="FNE1636" s="71"/>
      <c r="FNF1636" s="71"/>
      <c r="FNG1636" s="71"/>
      <c r="FNH1636" s="71"/>
      <c r="FNI1636" s="71"/>
      <c r="FNJ1636" s="71"/>
      <c r="FNK1636" s="71"/>
      <c r="FNL1636" s="71"/>
      <c r="FNM1636" s="71"/>
      <c r="FNN1636" s="71"/>
      <c r="FNO1636" s="71"/>
      <c r="FNP1636" s="71"/>
      <c r="FNQ1636" s="71"/>
      <c r="FNR1636" s="71"/>
      <c r="FNS1636" s="71"/>
      <c r="FNT1636" s="71"/>
      <c r="FNU1636" s="71"/>
      <c r="FNV1636" s="71"/>
      <c r="FNW1636" s="71"/>
      <c r="FNX1636" s="71"/>
      <c r="FNY1636" s="71"/>
      <c r="FNZ1636" s="71"/>
      <c r="FOA1636" s="71"/>
      <c r="FOB1636" s="71"/>
      <c r="FOC1636" s="71"/>
      <c r="FOD1636" s="71"/>
      <c r="FOE1636" s="71"/>
      <c r="FOF1636" s="71"/>
      <c r="FOG1636" s="71"/>
      <c r="FOH1636" s="71"/>
      <c r="FOI1636" s="71"/>
      <c r="FOJ1636" s="71"/>
      <c r="FOK1636" s="71"/>
      <c r="FOL1636" s="71"/>
      <c r="FOM1636" s="71"/>
      <c r="FON1636" s="71"/>
      <c r="FOO1636" s="71"/>
      <c r="FOP1636" s="71"/>
      <c r="FOQ1636" s="71"/>
      <c r="FOR1636" s="71"/>
      <c r="FOS1636" s="71"/>
      <c r="FOT1636" s="71"/>
      <c r="FOU1636" s="71"/>
      <c r="FOV1636" s="71"/>
      <c r="FOW1636" s="71"/>
      <c r="FOX1636" s="71"/>
      <c r="FOY1636" s="71"/>
      <c r="FOZ1636" s="71"/>
      <c r="FPA1636" s="71"/>
      <c r="FPB1636" s="71"/>
      <c r="FPC1636" s="71"/>
      <c r="FPD1636" s="71"/>
      <c r="FPE1636" s="71"/>
      <c r="FPF1636" s="71"/>
      <c r="FPG1636" s="71"/>
      <c r="FPH1636" s="71"/>
      <c r="FPI1636" s="71"/>
      <c r="FPJ1636" s="71"/>
      <c r="FPK1636" s="71"/>
      <c r="FPL1636" s="71"/>
      <c r="FPM1636" s="71"/>
      <c r="FPN1636" s="71"/>
      <c r="FPO1636" s="71"/>
      <c r="FPP1636" s="71"/>
      <c r="FPQ1636" s="71"/>
      <c r="FPR1636" s="71"/>
      <c r="FPS1636" s="71"/>
      <c r="FPT1636" s="71"/>
      <c r="FPU1636" s="71"/>
      <c r="FPV1636" s="71"/>
      <c r="FPW1636" s="71"/>
      <c r="FPX1636" s="71"/>
      <c r="FPY1636" s="71"/>
      <c r="FPZ1636" s="71"/>
      <c r="FQA1636" s="71"/>
      <c r="FQB1636" s="71"/>
      <c r="FQC1636" s="71"/>
      <c r="FQD1636" s="71"/>
      <c r="FQE1636" s="71"/>
      <c r="FQF1636" s="71"/>
      <c r="FQG1636" s="71"/>
      <c r="FQH1636" s="71"/>
      <c r="FQI1636" s="71"/>
      <c r="FQJ1636" s="71"/>
      <c r="FQK1636" s="71"/>
      <c r="FQL1636" s="71"/>
      <c r="FQM1636" s="71"/>
      <c r="FQN1636" s="71"/>
      <c r="FQO1636" s="71"/>
      <c r="FQP1636" s="71"/>
      <c r="FQQ1636" s="71"/>
      <c r="FQR1636" s="71"/>
      <c r="FQS1636" s="71"/>
      <c r="FQT1636" s="71"/>
      <c r="FQU1636" s="71"/>
      <c r="FQV1636" s="71"/>
      <c r="FQW1636" s="71"/>
      <c r="FQX1636" s="71"/>
      <c r="FQY1636" s="71"/>
      <c r="FQZ1636" s="71"/>
      <c r="FRA1636" s="71"/>
      <c r="FRB1636" s="71"/>
      <c r="FRC1636" s="71"/>
      <c r="FRD1636" s="71"/>
      <c r="FRE1636" s="71"/>
      <c r="FRF1636" s="71"/>
      <c r="FRG1636" s="71"/>
      <c r="FRH1636" s="71"/>
      <c r="FRI1636" s="71"/>
      <c r="FRJ1636" s="71"/>
      <c r="FRK1636" s="71"/>
      <c r="FRL1636" s="71"/>
      <c r="FRM1636" s="71"/>
      <c r="FRN1636" s="71"/>
      <c r="FRO1636" s="71"/>
      <c r="FRP1636" s="71"/>
      <c r="FRQ1636" s="71"/>
      <c r="FRR1636" s="71"/>
      <c r="FRS1636" s="71"/>
      <c r="FRT1636" s="71"/>
      <c r="FRU1636" s="71"/>
      <c r="FRV1636" s="71"/>
      <c r="FRW1636" s="71"/>
      <c r="FRX1636" s="71"/>
      <c r="FRY1636" s="71"/>
      <c r="FRZ1636" s="71"/>
      <c r="FSA1636" s="71"/>
      <c r="FSB1636" s="71"/>
      <c r="FSC1636" s="71"/>
      <c r="FSD1636" s="71"/>
      <c r="FSE1636" s="71"/>
      <c r="FSF1636" s="71"/>
      <c r="FSG1636" s="71"/>
      <c r="FSH1636" s="71"/>
      <c r="FSI1636" s="71"/>
      <c r="FSJ1636" s="71"/>
      <c r="FSK1636" s="71"/>
      <c r="FSL1636" s="71"/>
      <c r="FSM1636" s="71"/>
      <c r="FSN1636" s="71"/>
      <c r="FSO1636" s="71"/>
      <c r="FSP1636" s="71"/>
      <c r="FSQ1636" s="71"/>
      <c r="FSR1636" s="71"/>
      <c r="FSS1636" s="71"/>
      <c r="FST1636" s="71"/>
      <c r="FSU1636" s="71"/>
      <c r="FSV1636" s="71"/>
      <c r="FSW1636" s="71"/>
      <c r="FSX1636" s="71"/>
      <c r="FSY1636" s="71"/>
      <c r="FSZ1636" s="71"/>
      <c r="FTA1636" s="71"/>
      <c r="FTB1636" s="71"/>
      <c r="FTC1636" s="71"/>
      <c r="FTD1636" s="71"/>
      <c r="FTE1636" s="71"/>
      <c r="FTF1636" s="71"/>
      <c r="FTG1636" s="71"/>
      <c r="FTH1636" s="71"/>
      <c r="FTI1636" s="71"/>
      <c r="FTJ1636" s="71"/>
      <c r="FTK1636" s="71"/>
      <c r="FTL1636" s="71"/>
      <c r="FTM1636" s="71"/>
      <c r="FTN1636" s="71"/>
      <c r="FTO1636" s="71"/>
      <c r="FTP1636" s="71"/>
      <c r="FTQ1636" s="71"/>
      <c r="FTR1636" s="71"/>
      <c r="FTS1636" s="71"/>
      <c r="FTT1636" s="71"/>
      <c r="FTU1636" s="71"/>
      <c r="FTV1636" s="71"/>
      <c r="FTW1636" s="71"/>
      <c r="FTX1636" s="71"/>
      <c r="FTY1636" s="71"/>
      <c r="FTZ1636" s="71"/>
      <c r="FUA1636" s="71"/>
      <c r="FUB1636" s="71"/>
      <c r="FUC1636" s="71"/>
      <c r="FUD1636" s="71"/>
      <c r="FUE1636" s="71"/>
      <c r="FUF1636" s="71"/>
      <c r="FUG1636" s="71"/>
      <c r="FUH1636" s="71"/>
      <c r="FUI1636" s="71"/>
      <c r="FUJ1636" s="71"/>
      <c r="FUK1636" s="71"/>
      <c r="FUL1636" s="71"/>
      <c r="FUM1636" s="71"/>
      <c r="FUN1636" s="71"/>
      <c r="FUO1636" s="71"/>
      <c r="FUP1636" s="71"/>
      <c r="FUQ1636" s="71"/>
      <c r="FUR1636" s="71"/>
      <c r="FUS1636" s="71"/>
      <c r="FUT1636" s="71"/>
      <c r="FUU1636" s="71"/>
      <c r="FUV1636" s="71"/>
      <c r="FUW1636" s="71"/>
      <c r="FUX1636" s="71"/>
      <c r="FUY1636" s="71"/>
      <c r="FUZ1636" s="71"/>
      <c r="FVA1636" s="71"/>
      <c r="FVB1636" s="71"/>
      <c r="FVC1636" s="71"/>
      <c r="FVD1636" s="71"/>
      <c r="FVE1636" s="71"/>
      <c r="FVF1636" s="71"/>
      <c r="FVG1636" s="71"/>
      <c r="FVH1636" s="71"/>
      <c r="FVI1636" s="71"/>
      <c r="FVJ1636" s="71"/>
      <c r="FVK1636" s="71"/>
      <c r="FVL1636" s="71"/>
      <c r="FVM1636" s="71"/>
      <c r="FVN1636" s="71"/>
      <c r="FVO1636" s="71"/>
      <c r="FVP1636" s="71"/>
      <c r="FVQ1636" s="71"/>
      <c r="FVR1636" s="71"/>
      <c r="FVS1636" s="71"/>
      <c r="FVT1636" s="71"/>
      <c r="FVU1636" s="71"/>
      <c r="FVV1636" s="71"/>
      <c r="FVW1636" s="71"/>
      <c r="FVX1636" s="71"/>
      <c r="FVY1636" s="71"/>
      <c r="FVZ1636" s="71"/>
      <c r="FWA1636" s="71"/>
      <c r="FWB1636" s="71"/>
      <c r="FWC1636" s="71"/>
      <c r="FWD1636" s="71"/>
      <c r="FWE1636" s="71"/>
      <c r="FWF1636" s="71"/>
      <c r="FWG1636" s="71"/>
      <c r="FWH1636" s="71"/>
      <c r="FWI1636" s="71"/>
      <c r="FWJ1636" s="71"/>
      <c r="FWK1636" s="71"/>
      <c r="FWL1636" s="71"/>
      <c r="FWM1636" s="71"/>
      <c r="FWN1636" s="71"/>
      <c r="FWO1636" s="71"/>
      <c r="FWP1636" s="71"/>
      <c r="FWQ1636" s="71"/>
      <c r="FWR1636" s="71"/>
      <c r="FWS1636" s="71"/>
      <c r="FWT1636" s="71"/>
      <c r="FWU1636" s="71"/>
      <c r="FWV1636" s="71"/>
      <c r="FWW1636" s="71"/>
      <c r="FWX1636" s="71"/>
      <c r="FWY1636" s="71"/>
      <c r="FWZ1636" s="71"/>
      <c r="FXA1636" s="71"/>
      <c r="FXB1636" s="71"/>
      <c r="FXC1636" s="71"/>
      <c r="FXD1636" s="71"/>
      <c r="FXE1636" s="71"/>
      <c r="FXF1636" s="71"/>
      <c r="FXG1636" s="71"/>
      <c r="FXH1636" s="71"/>
      <c r="FXI1636" s="71"/>
      <c r="FXJ1636" s="71"/>
      <c r="FXK1636" s="71"/>
      <c r="FXL1636" s="71"/>
      <c r="FXM1636" s="71"/>
      <c r="FXN1636" s="71"/>
      <c r="FXO1636" s="71"/>
      <c r="FXP1636" s="71"/>
      <c r="FXQ1636" s="71"/>
      <c r="FXR1636" s="71"/>
      <c r="FXS1636" s="71"/>
      <c r="FXT1636" s="71"/>
      <c r="FXU1636" s="71"/>
      <c r="FXV1636" s="71"/>
      <c r="FXW1636" s="71"/>
      <c r="FXX1636" s="71"/>
      <c r="FXY1636" s="71"/>
      <c r="FXZ1636" s="71"/>
      <c r="FYA1636" s="71"/>
      <c r="FYB1636" s="71"/>
      <c r="FYC1636" s="71"/>
      <c r="FYD1636" s="71"/>
      <c r="FYE1636" s="71"/>
      <c r="FYF1636" s="71"/>
      <c r="FYG1636" s="71"/>
      <c r="FYH1636" s="71"/>
      <c r="FYI1636" s="71"/>
      <c r="FYJ1636" s="71"/>
      <c r="FYK1636" s="71"/>
      <c r="FYL1636" s="71"/>
      <c r="FYM1636" s="71"/>
      <c r="FYN1636" s="71"/>
      <c r="FYO1636" s="71"/>
      <c r="FYP1636" s="71"/>
      <c r="FYQ1636" s="71"/>
      <c r="FYR1636" s="71"/>
      <c r="FYS1636" s="71"/>
      <c r="FYT1636" s="71"/>
      <c r="FYU1636" s="71"/>
      <c r="FYV1636" s="71"/>
      <c r="FYW1636" s="71"/>
      <c r="FYX1636" s="71"/>
      <c r="FYY1636" s="71"/>
      <c r="FYZ1636" s="71"/>
      <c r="FZA1636" s="71"/>
      <c r="FZB1636" s="71"/>
      <c r="FZC1636" s="71"/>
      <c r="FZD1636" s="71"/>
      <c r="FZE1636" s="71"/>
      <c r="FZF1636" s="71"/>
      <c r="FZG1636" s="71"/>
      <c r="FZH1636" s="71"/>
      <c r="FZI1636" s="71"/>
      <c r="FZJ1636" s="71"/>
      <c r="FZK1636" s="71"/>
      <c r="FZL1636" s="71"/>
      <c r="FZM1636" s="71"/>
      <c r="FZN1636" s="71"/>
      <c r="FZO1636" s="71"/>
      <c r="FZP1636" s="71"/>
      <c r="FZQ1636" s="71"/>
      <c r="FZR1636" s="71"/>
      <c r="FZS1636" s="71"/>
      <c r="FZT1636" s="71"/>
      <c r="FZU1636" s="71"/>
      <c r="FZV1636" s="71"/>
      <c r="FZW1636" s="71"/>
      <c r="FZX1636" s="71"/>
      <c r="FZY1636" s="71"/>
      <c r="FZZ1636" s="71"/>
      <c r="GAA1636" s="71"/>
      <c r="GAB1636" s="71"/>
      <c r="GAC1636" s="71"/>
      <c r="GAD1636" s="71"/>
      <c r="GAE1636" s="71"/>
      <c r="GAF1636" s="71"/>
      <c r="GAG1636" s="71"/>
      <c r="GAH1636" s="71"/>
      <c r="GAI1636" s="71"/>
      <c r="GAJ1636" s="71"/>
      <c r="GAK1636" s="71"/>
      <c r="GAL1636" s="71"/>
      <c r="GAM1636" s="71"/>
      <c r="GAN1636" s="71"/>
      <c r="GAO1636" s="71"/>
      <c r="GAP1636" s="71"/>
      <c r="GAQ1636" s="71"/>
      <c r="GAR1636" s="71"/>
      <c r="GAS1636" s="71"/>
      <c r="GAT1636" s="71"/>
      <c r="GAU1636" s="71"/>
      <c r="GAV1636" s="71"/>
      <c r="GAW1636" s="71"/>
      <c r="GAX1636" s="71"/>
      <c r="GAY1636" s="71"/>
      <c r="GAZ1636" s="71"/>
      <c r="GBA1636" s="71"/>
      <c r="GBB1636" s="71"/>
      <c r="GBC1636" s="71"/>
      <c r="GBD1636" s="71"/>
      <c r="GBE1636" s="71"/>
      <c r="GBF1636" s="71"/>
      <c r="GBG1636" s="71"/>
      <c r="GBH1636" s="71"/>
      <c r="GBI1636" s="71"/>
      <c r="GBJ1636" s="71"/>
      <c r="GBK1636" s="71"/>
      <c r="GBL1636" s="71"/>
      <c r="GBM1636" s="71"/>
      <c r="GBN1636" s="71"/>
      <c r="GBO1636" s="71"/>
      <c r="GBP1636" s="71"/>
      <c r="GBQ1636" s="71"/>
      <c r="GBR1636" s="71"/>
      <c r="GBS1636" s="71"/>
      <c r="GBT1636" s="71"/>
      <c r="GBU1636" s="71"/>
      <c r="GBV1636" s="71"/>
      <c r="GBW1636" s="71"/>
      <c r="GBX1636" s="71"/>
      <c r="GBY1636" s="71"/>
      <c r="GBZ1636" s="71"/>
      <c r="GCA1636" s="71"/>
      <c r="GCB1636" s="71"/>
      <c r="GCC1636" s="71"/>
      <c r="GCD1636" s="71"/>
      <c r="GCE1636" s="71"/>
      <c r="GCF1636" s="71"/>
      <c r="GCG1636" s="71"/>
      <c r="GCH1636" s="71"/>
      <c r="GCI1636" s="71"/>
      <c r="GCJ1636" s="71"/>
      <c r="GCK1636" s="71"/>
      <c r="GCL1636" s="71"/>
      <c r="GCM1636" s="71"/>
      <c r="GCN1636" s="71"/>
      <c r="GCO1636" s="71"/>
      <c r="GCP1636" s="71"/>
      <c r="GCQ1636" s="71"/>
      <c r="GCR1636" s="71"/>
      <c r="GCS1636" s="71"/>
      <c r="GCT1636" s="71"/>
      <c r="GCU1636" s="71"/>
      <c r="GCV1636" s="71"/>
      <c r="GCW1636" s="71"/>
      <c r="GCX1636" s="71"/>
      <c r="GCY1636" s="71"/>
      <c r="GCZ1636" s="71"/>
      <c r="GDA1636" s="71"/>
      <c r="GDB1636" s="71"/>
      <c r="GDC1636" s="71"/>
      <c r="GDD1636" s="71"/>
      <c r="GDE1636" s="71"/>
      <c r="GDF1636" s="71"/>
      <c r="GDG1636" s="71"/>
      <c r="GDH1636" s="71"/>
      <c r="GDI1636" s="71"/>
      <c r="GDJ1636" s="71"/>
      <c r="GDK1636" s="71"/>
      <c r="GDL1636" s="71"/>
      <c r="GDM1636" s="71"/>
      <c r="GDN1636" s="71"/>
      <c r="GDO1636" s="71"/>
      <c r="GDP1636" s="71"/>
      <c r="GDQ1636" s="71"/>
      <c r="GDR1636" s="71"/>
      <c r="GDS1636" s="71"/>
      <c r="GDT1636" s="71"/>
      <c r="GDU1636" s="71"/>
      <c r="GDV1636" s="71"/>
      <c r="GDW1636" s="71"/>
      <c r="GDX1636" s="71"/>
      <c r="GDY1636" s="71"/>
      <c r="GDZ1636" s="71"/>
      <c r="GEA1636" s="71"/>
      <c r="GEB1636" s="71"/>
      <c r="GEC1636" s="71"/>
      <c r="GED1636" s="71"/>
      <c r="GEE1636" s="71"/>
      <c r="GEF1636" s="71"/>
      <c r="GEG1636" s="71"/>
      <c r="GEH1636" s="71"/>
      <c r="GEI1636" s="71"/>
      <c r="GEJ1636" s="71"/>
      <c r="GEK1636" s="71"/>
      <c r="GEL1636" s="71"/>
      <c r="GEM1636" s="71"/>
      <c r="GEN1636" s="71"/>
      <c r="GEO1636" s="71"/>
      <c r="GEP1636" s="71"/>
      <c r="GEQ1636" s="71"/>
      <c r="GER1636" s="71"/>
      <c r="GES1636" s="71"/>
      <c r="GET1636" s="71"/>
      <c r="GEU1636" s="71"/>
      <c r="GEV1636" s="71"/>
      <c r="GEW1636" s="71"/>
      <c r="GEX1636" s="71"/>
      <c r="GEY1636" s="71"/>
      <c r="GEZ1636" s="71"/>
      <c r="GFA1636" s="71"/>
      <c r="GFB1636" s="71"/>
      <c r="GFC1636" s="71"/>
      <c r="GFD1636" s="71"/>
      <c r="GFE1636" s="71"/>
      <c r="GFF1636" s="71"/>
      <c r="GFG1636" s="71"/>
      <c r="GFH1636" s="71"/>
      <c r="GFI1636" s="71"/>
      <c r="GFJ1636" s="71"/>
      <c r="GFK1636" s="71"/>
      <c r="GFL1636" s="71"/>
      <c r="GFM1636" s="71"/>
      <c r="GFN1636" s="71"/>
      <c r="GFO1636" s="71"/>
      <c r="GFP1636" s="71"/>
      <c r="GFQ1636" s="71"/>
      <c r="GFR1636" s="71"/>
      <c r="GFS1636" s="71"/>
      <c r="GFT1636" s="71"/>
      <c r="GFU1636" s="71"/>
      <c r="GFV1636" s="71"/>
      <c r="GFW1636" s="71"/>
      <c r="GFX1636" s="71"/>
      <c r="GFY1636" s="71"/>
      <c r="GFZ1636" s="71"/>
      <c r="GGA1636" s="71"/>
      <c r="GGB1636" s="71"/>
      <c r="GGC1636" s="71"/>
      <c r="GGD1636" s="71"/>
      <c r="GGE1636" s="71"/>
      <c r="GGF1636" s="71"/>
      <c r="GGG1636" s="71"/>
      <c r="GGH1636" s="71"/>
      <c r="GGI1636" s="71"/>
      <c r="GGJ1636" s="71"/>
      <c r="GGK1636" s="71"/>
      <c r="GGL1636" s="71"/>
      <c r="GGM1636" s="71"/>
      <c r="GGN1636" s="71"/>
      <c r="GGO1636" s="71"/>
      <c r="GGP1636" s="71"/>
      <c r="GGQ1636" s="71"/>
      <c r="GGR1636" s="71"/>
      <c r="GGS1636" s="71"/>
      <c r="GGT1636" s="71"/>
      <c r="GGU1636" s="71"/>
      <c r="GGV1636" s="71"/>
      <c r="GGW1636" s="71"/>
      <c r="GGX1636" s="71"/>
      <c r="GGY1636" s="71"/>
      <c r="GGZ1636" s="71"/>
      <c r="GHA1636" s="71"/>
      <c r="GHB1636" s="71"/>
      <c r="GHC1636" s="71"/>
      <c r="GHD1636" s="71"/>
      <c r="GHE1636" s="71"/>
      <c r="GHF1636" s="71"/>
      <c r="GHG1636" s="71"/>
      <c r="GHH1636" s="71"/>
      <c r="GHI1636" s="71"/>
      <c r="GHJ1636" s="71"/>
      <c r="GHK1636" s="71"/>
      <c r="GHL1636" s="71"/>
      <c r="GHM1636" s="71"/>
      <c r="GHN1636" s="71"/>
      <c r="GHO1636" s="71"/>
      <c r="GHP1636" s="71"/>
      <c r="GHQ1636" s="71"/>
      <c r="GHR1636" s="71"/>
      <c r="GHS1636" s="71"/>
      <c r="GHT1636" s="71"/>
      <c r="GHU1636" s="71"/>
      <c r="GHV1636" s="71"/>
      <c r="GHW1636" s="71"/>
      <c r="GHX1636" s="71"/>
      <c r="GHY1636" s="71"/>
      <c r="GHZ1636" s="71"/>
      <c r="GIA1636" s="71"/>
      <c r="GIB1636" s="71"/>
      <c r="GIC1636" s="71"/>
      <c r="GID1636" s="71"/>
      <c r="GIE1636" s="71"/>
      <c r="GIF1636" s="71"/>
      <c r="GIG1636" s="71"/>
      <c r="GIH1636" s="71"/>
      <c r="GII1636" s="71"/>
      <c r="GIJ1636" s="71"/>
      <c r="GIK1636" s="71"/>
      <c r="GIL1636" s="71"/>
      <c r="GIM1636" s="71"/>
      <c r="GIN1636" s="71"/>
      <c r="GIO1636" s="71"/>
      <c r="GIP1636" s="71"/>
      <c r="GIQ1636" s="71"/>
      <c r="GIR1636" s="71"/>
      <c r="GIS1636" s="71"/>
      <c r="GIT1636" s="71"/>
      <c r="GIU1636" s="71"/>
      <c r="GIV1636" s="71"/>
      <c r="GIW1636" s="71"/>
      <c r="GIX1636" s="71"/>
      <c r="GIY1636" s="71"/>
      <c r="GIZ1636" s="71"/>
      <c r="GJA1636" s="71"/>
      <c r="GJB1636" s="71"/>
      <c r="GJC1636" s="71"/>
      <c r="GJD1636" s="71"/>
      <c r="GJE1636" s="71"/>
      <c r="GJF1636" s="71"/>
      <c r="GJG1636" s="71"/>
      <c r="GJH1636" s="71"/>
      <c r="GJI1636" s="71"/>
      <c r="GJJ1636" s="71"/>
      <c r="GJK1636" s="71"/>
      <c r="GJL1636" s="71"/>
      <c r="GJM1636" s="71"/>
      <c r="GJN1636" s="71"/>
      <c r="GJO1636" s="71"/>
      <c r="GJP1636" s="71"/>
      <c r="GJQ1636" s="71"/>
      <c r="GJR1636" s="71"/>
      <c r="GJS1636" s="71"/>
      <c r="GJT1636" s="71"/>
      <c r="GJU1636" s="71"/>
      <c r="GJV1636" s="71"/>
      <c r="GJW1636" s="71"/>
      <c r="GJX1636" s="71"/>
      <c r="GJY1636" s="71"/>
      <c r="GJZ1636" s="71"/>
      <c r="GKA1636" s="71"/>
      <c r="GKB1636" s="71"/>
      <c r="GKC1636" s="71"/>
      <c r="GKD1636" s="71"/>
      <c r="GKE1636" s="71"/>
      <c r="GKF1636" s="71"/>
      <c r="GKG1636" s="71"/>
      <c r="GKH1636" s="71"/>
      <c r="GKI1636" s="71"/>
      <c r="GKJ1636" s="71"/>
      <c r="GKK1636" s="71"/>
      <c r="GKL1636" s="71"/>
      <c r="GKM1636" s="71"/>
      <c r="GKN1636" s="71"/>
      <c r="GKO1636" s="71"/>
      <c r="GKP1636" s="71"/>
      <c r="GKQ1636" s="71"/>
      <c r="GKR1636" s="71"/>
      <c r="GKS1636" s="71"/>
      <c r="GKT1636" s="71"/>
      <c r="GKU1636" s="71"/>
      <c r="GKV1636" s="71"/>
      <c r="GKW1636" s="71"/>
      <c r="GKX1636" s="71"/>
      <c r="GKY1636" s="71"/>
      <c r="GKZ1636" s="71"/>
      <c r="GLA1636" s="71"/>
      <c r="GLB1636" s="71"/>
      <c r="GLC1636" s="71"/>
      <c r="GLD1636" s="71"/>
      <c r="GLE1636" s="71"/>
      <c r="GLF1636" s="71"/>
      <c r="GLG1636" s="71"/>
      <c r="GLH1636" s="71"/>
      <c r="GLI1636" s="71"/>
      <c r="GLJ1636" s="71"/>
      <c r="GLK1636" s="71"/>
      <c r="GLL1636" s="71"/>
      <c r="GLM1636" s="71"/>
      <c r="GLN1636" s="71"/>
      <c r="GLO1636" s="71"/>
      <c r="GLP1636" s="71"/>
      <c r="GLQ1636" s="71"/>
      <c r="GLR1636" s="71"/>
      <c r="GLS1636" s="71"/>
      <c r="GLT1636" s="71"/>
      <c r="GLU1636" s="71"/>
      <c r="GLV1636" s="71"/>
      <c r="GLW1636" s="71"/>
      <c r="GLX1636" s="71"/>
      <c r="GLY1636" s="71"/>
      <c r="GLZ1636" s="71"/>
      <c r="GMA1636" s="71"/>
      <c r="GMB1636" s="71"/>
      <c r="GMC1636" s="71"/>
      <c r="GMD1636" s="71"/>
      <c r="GME1636" s="71"/>
      <c r="GMF1636" s="71"/>
      <c r="GMG1636" s="71"/>
      <c r="GMH1636" s="71"/>
      <c r="GMI1636" s="71"/>
      <c r="GMJ1636" s="71"/>
      <c r="GMK1636" s="71"/>
      <c r="GML1636" s="71"/>
      <c r="GMM1636" s="71"/>
      <c r="GMN1636" s="71"/>
      <c r="GMO1636" s="71"/>
      <c r="GMP1636" s="71"/>
      <c r="GMQ1636" s="71"/>
      <c r="GMR1636" s="71"/>
      <c r="GMS1636" s="71"/>
      <c r="GMT1636" s="71"/>
      <c r="GMU1636" s="71"/>
      <c r="GMV1636" s="71"/>
      <c r="GMW1636" s="71"/>
      <c r="GMX1636" s="71"/>
      <c r="GMY1636" s="71"/>
      <c r="GMZ1636" s="71"/>
      <c r="GNA1636" s="71"/>
      <c r="GNB1636" s="71"/>
      <c r="GNC1636" s="71"/>
      <c r="GND1636" s="71"/>
      <c r="GNE1636" s="71"/>
      <c r="GNF1636" s="71"/>
      <c r="GNG1636" s="71"/>
      <c r="GNH1636" s="71"/>
      <c r="GNI1636" s="71"/>
      <c r="GNJ1636" s="71"/>
      <c r="GNK1636" s="71"/>
      <c r="GNL1636" s="71"/>
      <c r="GNM1636" s="71"/>
      <c r="GNN1636" s="71"/>
      <c r="GNO1636" s="71"/>
      <c r="GNP1636" s="71"/>
      <c r="GNQ1636" s="71"/>
      <c r="GNR1636" s="71"/>
      <c r="GNS1636" s="71"/>
      <c r="GNT1636" s="71"/>
      <c r="GNU1636" s="71"/>
      <c r="GNV1636" s="71"/>
      <c r="GNW1636" s="71"/>
      <c r="GNX1636" s="71"/>
      <c r="GNY1636" s="71"/>
      <c r="GNZ1636" s="71"/>
      <c r="GOA1636" s="71"/>
      <c r="GOB1636" s="71"/>
      <c r="GOC1636" s="71"/>
      <c r="GOD1636" s="71"/>
      <c r="GOE1636" s="71"/>
      <c r="GOF1636" s="71"/>
      <c r="GOG1636" s="71"/>
      <c r="GOH1636" s="71"/>
      <c r="GOI1636" s="71"/>
      <c r="GOJ1636" s="71"/>
      <c r="GOK1636" s="71"/>
      <c r="GOL1636" s="71"/>
      <c r="GOM1636" s="71"/>
      <c r="GON1636" s="71"/>
      <c r="GOO1636" s="71"/>
      <c r="GOP1636" s="71"/>
      <c r="GOQ1636" s="71"/>
      <c r="GOR1636" s="71"/>
      <c r="GOS1636" s="71"/>
      <c r="GOT1636" s="71"/>
      <c r="GOU1636" s="71"/>
      <c r="GOV1636" s="71"/>
      <c r="GOW1636" s="71"/>
      <c r="GOX1636" s="71"/>
      <c r="GOY1636" s="71"/>
      <c r="GOZ1636" s="71"/>
      <c r="GPA1636" s="71"/>
      <c r="GPB1636" s="71"/>
      <c r="GPC1636" s="71"/>
      <c r="GPD1636" s="71"/>
      <c r="GPE1636" s="71"/>
      <c r="GPF1636" s="71"/>
      <c r="GPG1636" s="71"/>
      <c r="GPH1636" s="71"/>
      <c r="GPI1636" s="71"/>
      <c r="GPJ1636" s="71"/>
      <c r="GPK1636" s="71"/>
      <c r="GPL1636" s="71"/>
      <c r="GPM1636" s="71"/>
      <c r="GPN1636" s="71"/>
      <c r="GPO1636" s="71"/>
      <c r="GPP1636" s="71"/>
      <c r="GPQ1636" s="71"/>
      <c r="GPR1636" s="71"/>
      <c r="GPS1636" s="71"/>
      <c r="GPT1636" s="71"/>
      <c r="GPU1636" s="71"/>
      <c r="GPV1636" s="71"/>
      <c r="GPW1636" s="71"/>
      <c r="GPX1636" s="71"/>
      <c r="GPY1636" s="71"/>
      <c r="GPZ1636" s="71"/>
      <c r="GQA1636" s="71"/>
      <c r="GQB1636" s="71"/>
      <c r="GQC1636" s="71"/>
      <c r="GQD1636" s="71"/>
      <c r="GQE1636" s="71"/>
      <c r="GQF1636" s="71"/>
      <c r="GQG1636" s="71"/>
      <c r="GQH1636" s="71"/>
      <c r="GQI1636" s="71"/>
      <c r="GQJ1636" s="71"/>
      <c r="GQK1636" s="71"/>
      <c r="GQL1636" s="71"/>
      <c r="GQM1636" s="71"/>
      <c r="GQN1636" s="71"/>
      <c r="GQO1636" s="71"/>
      <c r="GQP1636" s="71"/>
      <c r="GQQ1636" s="71"/>
      <c r="GQR1636" s="71"/>
      <c r="GQS1636" s="71"/>
      <c r="GQT1636" s="71"/>
      <c r="GQU1636" s="71"/>
      <c r="GQV1636" s="71"/>
      <c r="GQW1636" s="71"/>
      <c r="GQX1636" s="71"/>
      <c r="GQY1636" s="71"/>
      <c r="GQZ1636" s="71"/>
      <c r="GRA1636" s="71"/>
      <c r="GRB1636" s="71"/>
      <c r="GRC1636" s="71"/>
      <c r="GRD1636" s="71"/>
      <c r="GRE1636" s="71"/>
      <c r="GRF1636" s="71"/>
      <c r="GRG1636" s="71"/>
      <c r="GRH1636" s="71"/>
      <c r="GRI1636" s="71"/>
      <c r="GRJ1636" s="71"/>
      <c r="GRK1636" s="71"/>
      <c r="GRL1636" s="71"/>
      <c r="GRM1636" s="71"/>
      <c r="GRN1636" s="71"/>
      <c r="GRO1636" s="71"/>
      <c r="GRP1636" s="71"/>
      <c r="GRQ1636" s="71"/>
      <c r="GRR1636" s="71"/>
      <c r="GRS1636" s="71"/>
      <c r="GRT1636" s="71"/>
      <c r="GRU1636" s="71"/>
      <c r="GRV1636" s="71"/>
      <c r="GRW1636" s="71"/>
      <c r="GRX1636" s="71"/>
      <c r="GRY1636" s="71"/>
      <c r="GRZ1636" s="71"/>
      <c r="GSA1636" s="71"/>
      <c r="GSB1636" s="71"/>
      <c r="GSC1636" s="71"/>
      <c r="GSD1636" s="71"/>
      <c r="GSE1636" s="71"/>
      <c r="GSF1636" s="71"/>
      <c r="GSG1636" s="71"/>
      <c r="GSH1636" s="71"/>
      <c r="GSI1636" s="71"/>
      <c r="GSJ1636" s="71"/>
      <c r="GSK1636" s="71"/>
      <c r="GSL1636" s="71"/>
      <c r="GSM1636" s="71"/>
      <c r="GSN1636" s="71"/>
      <c r="GSO1636" s="71"/>
      <c r="GSP1636" s="71"/>
      <c r="GSQ1636" s="71"/>
      <c r="GSR1636" s="71"/>
      <c r="GSS1636" s="71"/>
      <c r="GST1636" s="71"/>
      <c r="GSU1636" s="71"/>
      <c r="GSV1636" s="71"/>
      <c r="GSW1636" s="71"/>
      <c r="GSX1636" s="71"/>
      <c r="GSY1636" s="71"/>
      <c r="GSZ1636" s="71"/>
      <c r="GTA1636" s="71"/>
      <c r="GTB1636" s="71"/>
      <c r="GTC1636" s="71"/>
      <c r="GTD1636" s="71"/>
      <c r="GTE1636" s="71"/>
      <c r="GTF1636" s="71"/>
      <c r="GTG1636" s="71"/>
      <c r="GTH1636" s="71"/>
      <c r="GTI1636" s="71"/>
      <c r="GTJ1636" s="71"/>
      <c r="GTK1636" s="71"/>
      <c r="GTL1636" s="71"/>
      <c r="GTM1636" s="71"/>
      <c r="GTN1636" s="71"/>
      <c r="GTO1636" s="71"/>
      <c r="GTP1636" s="71"/>
      <c r="GTQ1636" s="71"/>
      <c r="GTR1636" s="71"/>
      <c r="GTS1636" s="71"/>
      <c r="GTT1636" s="71"/>
      <c r="GTU1636" s="71"/>
      <c r="GTV1636" s="71"/>
      <c r="GTW1636" s="71"/>
      <c r="GTX1636" s="71"/>
      <c r="GTY1636" s="71"/>
      <c r="GTZ1636" s="71"/>
      <c r="GUA1636" s="71"/>
      <c r="GUB1636" s="71"/>
      <c r="GUC1636" s="71"/>
      <c r="GUD1636" s="71"/>
      <c r="GUE1636" s="71"/>
      <c r="GUF1636" s="71"/>
      <c r="GUG1636" s="71"/>
      <c r="GUH1636" s="71"/>
      <c r="GUI1636" s="71"/>
      <c r="GUJ1636" s="71"/>
      <c r="GUK1636" s="71"/>
      <c r="GUL1636" s="71"/>
      <c r="GUM1636" s="71"/>
      <c r="GUN1636" s="71"/>
      <c r="GUO1636" s="71"/>
      <c r="GUP1636" s="71"/>
      <c r="GUQ1636" s="71"/>
      <c r="GUR1636" s="71"/>
      <c r="GUS1636" s="71"/>
      <c r="GUT1636" s="71"/>
      <c r="GUU1636" s="71"/>
      <c r="GUV1636" s="71"/>
      <c r="GUW1636" s="71"/>
      <c r="GUX1636" s="71"/>
      <c r="GUY1636" s="71"/>
      <c r="GUZ1636" s="71"/>
      <c r="GVA1636" s="71"/>
      <c r="GVB1636" s="71"/>
      <c r="GVC1636" s="71"/>
      <c r="GVD1636" s="71"/>
      <c r="GVE1636" s="71"/>
      <c r="GVF1636" s="71"/>
      <c r="GVG1636" s="71"/>
      <c r="GVH1636" s="71"/>
      <c r="GVI1636" s="71"/>
      <c r="GVJ1636" s="71"/>
      <c r="GVK1636" s="71"/>
      <c r="GVL1636" s="71"/>
      <c r="GVM1636" s="71"/>
      <c r="GVN1636" s="71"/>
      <c r="GVO1636" s="71"/>
      <c r="GVP1636" s="71"/>
      <c r="GVQ1636" s="71"/>
      <c r="GVR1636" s="71"/>
      <c r="GVS1636" s="71"/>
      <c r="GVT1636" s="71"/>
      <c r="GVU1636" s="71"/>
      <c r="GVV1636" s="71"/>
      <c r="GVW1636" s="71"/>
      <c r="GVX1636" s="71"/>
      <c r="GVY1636" s="71"/>
      <c r="GVZ1636" s="71"/>
      <c r="GWA1636" s="71"/>
      <c r="GWB1636" s="71"/>
      <c r="GWC1636" s="71"/>
      <c r="GWD1636" s="71"/>
      <c r="GWE1636" s="71"/>
      <c r="GWF1636" s="71"/>
      <c r="GWG1636" s="71"/>
      <c r="GWH1636" s="71"/>
      <c r="GWI1636" s="71"/>
      <c r="GWJ1636" s="71"/>
      <c r="GWK1636" s="71"/>
      <c r="GWL1636" s="71"/>
      <c r="GWM1636" s="71"/>
      <c r="GWN1636" s="71"/>
      <c r="GWO1636" s="71"/>
      <c r="GWP1636" s="71"/>
      <c r="GWQ1636" s="71"/>
      <c r="GWR1636" s="71"/>
      <c r="GWS1636" s="71"/>
      <c r="GWT1636" s="71"/>
      <c r="GWU1636" s="71"/>
      <c r="GWV1636" s="71"/>
      <c r="GWW1636" s="71"/>
      <c r="GWX1636" s="71"/>
      <c r="GWY1636" s="71"/>
      <c r="GWZ1636" s="71"/>
      <c r="GXA1636" s="71"/>
      <c r="GXB1636" s="71"/>
      <c r="GXC1636" s="71"/>
      <c r="GXD1636" s="71"/>
      <c r="GXE1636" s="71"/>
      <c r="GXF1636" s="71"/>
      <c r="GXG1636" s="71"/>
      <c r="GXH1636" s="71"/>
      <c r="GXI1636" s="71"/>
      <c r="GXJ1636" s="71"/>
      <c r="GXK1636" s="71"/>
      <c r="GXL1636" s="71"/>
      <c r="GXM1636" s="71"/>
      <c r="GXN1636" s="71"/>
      <c r="GXO1636" s="71"/>
      <c r="GXP1636" s="71"/>
      <c r="GXQ1636" s="71"/>
      <c r="GXR1636" s="71"/>
      <c r="GXS1636" s="71"/>
      <c r="GXT1636" s="71"/>
      <c r="GXU1636" s="71"/>
      <c r="GXV1636" s="71"/>
      <c r="GXW1636" s="71"/>
      <c r="GXX1636" s="71"/>
      <c r="GXY1636" s="71"/>
      <c r="GXZ1636" s="71"/>
      <c r="GYA1636" s="71"/>
      <c r="GYB1636" s="71"/>
      <c r="GYC1636" s="71"/>
      <c r="GYD1636" s="71"/>
      <c r="GYE1636" s="71"/>
      <c r="GYF1636" s="71"/>
      <c r="GYG1636" s="71"/>
      <c r="GYH1636" s="71"/>
      <c r="GYI1636" s="71"/>
      <c r="GYJ1636" s="71"/>
      <c r="GYK1636" s="71"/>
      <c r="GYL1636" s="71"/>
      <c r="GYM1636" s="71"/>
      <c r="GYN1636" s="71"/>
      <c r="GYO1636" s="71"/>
      <c r="GYP1636" s="71"/>
      <c r="GYQ1636" s="71"/>
      <c r="GYR1636" s="71"/>
      <c r="GYS1636" s="71"/>
      <c r="GYT1636" s="71"/>
      <c r="GYU1636" s="71"/>
      <c r="GYV1636" s="71"/>
      <c r="GYW1636" s="71"/>
      <c r="GYX1636" s="71"/>
      <c r="GYY1636" s="71"/>
      <c r="GYZ1636" s="71"/>
      <c r="GZA1636" s="71"/>
      <c r="GZB1636" s="71"/>
      <c r="GZC1636" s="71"/>
      <c r="GZD1636" s="71"/>
      <c r="GZE1636" s="71"/>
      <c r="GZF1636" s="71"/>
      <c r="GZG1636" s="71"/>
      <c r="GZH1636" s="71"/>
      <c r="GZI1636" s="71"/>
      <c r="GZJ1636" s="71"/>
      <c r="GZK1636" s="71"/>
      <c r="GZL1636" s="71"/>
      <c r="GZM1636" s="71"/>
      <c r="GZN1636" s="71"/>
      <c r="GZO1636" s="71"/>
      <c r="GZP1636" s="71"/>
      <c r="GZQ1636" s="71"/>
      <c r="GZR1636" s="71"/>
      <c r="GZS1636" s="71"/>
      <c r="GZT1636" s="71"/>
      <c r="GZU1636" s="71"/>
      <c r="GZV1636" s="71"/>
      <c r="GZW1636" s="71"/>
      <c r="GZX1636" s="71"/>
      <c r="GZY1636" s="71"/>
      <c r="GZZ1636" s="71"/>
      <c r="HAA1636" s="71"/>
      <c r="HAB1636" s="71"/>
      <c r="HAC1636" s="71"/>
      <c r="HAD1636" s="71"/>
      <c r="HAE1636" s="71"/>
      <c r="HAF1636" s="71"/>
      <c r="HAG1636" s="71"/>
      <c r="HAH1636" s="71"/>
      <c r="HAI1636" s="71"/>
      <c r="HAJ1636" s="71"/>
      <c r="HAK1636" s="71"/>
      <c r="HAL1636" s="71"/>
      <c r="HAM1636" s="71"/>
      <c r="HAN1636" s="71"/>
      <c r="HAO1636" s="71"/>
      <c r="HAP1636" s="71"/>
      <c r="HAQ1636" s="71"/>
      <c r="HAR1636" s="71"/>
      <c r="HAS1636" s="71"/>
      <c r="HAT1636" s="71"/>
      <c r="HAU1636" s="71"/>
      <c r="HAV1636" s="71"/>
      <c r="HAW1636" s="71"/>
      <c r="HAX1636" s="71"/>
      <c r="HAY1636" s="71"/>
      <c r="HAZ1636" s="71"/>
      <c r="HBA1636" s="71"/>
      <c r="HBB1636" s="71"/>
      <c r="HBC1636" s="71"/>
      <c r="HBD1636" s="71"/>
      <c r="HBE1636" s="71"/>
      <c r="HBF1636" s="71"/>
      <c r="HBG1636" s="71"/>
      <c r="HBH1636" s="71"/>
      <c r="HBI1636" s="71"/>
      <c r="HBJ1636" s="71"/>
      <c r="HBK1636" s="71"/>
      <c r="HBL1636" s="71"/>
      <c r="HBM1636" s="71"/>
      <c r="HBN1636" s="71"/>
      <c r="HBO1636" s="71"/>
      <c r="HBP1636" s="71"/>
      <c r="HBQ1636" s="71"/>
      <c r="HBR1636" s="71"/>
      <c r="HBS1636" s="71"/>
      <c r="HBT1636" s="71"/>
      <c r="HBU1636" s="71"/>
      <c r="HBV1636" s="71"/>
      <c r="HBW1636" s="71"/>
      <c r="HBX1636" s="71"/>
      <c r="HBY1636" s="71"/>
      <c r="HBZ1636" s="71"/>
      <c r="HCA1636" s="71"/>
      <c r="HCB1636" s="71"/>
      <c r="HCC1636" s="71"/>
      <c r="HCD1636" s="71"/>
      <c r="HCE1636" s="71"/>
      <c r="HCF1636" s="71"/>
      <c r="HCG1636" s="71"/>
      <c r="HCH1636" s="71"/>
      <c r="HCI1636" s="71"/>
      <c r="HCJ1636" s="71"/>
      <c r="HCK1636" s="71"/>
      <c r="HCL1636" s="71"/>
      <c r="HCM1636" s="71"/>
      <c r="HCN1636" s="71"/>
      <c r="HCO1636" s="71"/>
      <c r="HCP1636" s="71"/>
      <c r="HCQ1636" s="71"/>
      <c r="HCR1636" s="71"/>
      <c r="HCS1636" s="71"/>
      <c r="HCT1636" s="71"/>
      <c r="HCU1636" s="71"/>
      <c r="HCV1636" s="71"/>
      <c r="HCW1636" s="71"/>
      <c r="HCX1636" s="71"/>
      <c r="HCY1636" s="71"/>
      <c r="HCZ1636" s="71"/>
      <c r="HDA1636" s="71"/>
      <c r="HDB1636" s="71"/>
      <c r="HDC1636" s="71"/>
      <c r="HDD1636" s="71"/>
      <c r="HDE1636" s="71"/>
      <c r="HDF1636" s="71"/>
      <c r="HDG1636" s="71"/>
      <c r="HDH1636" s="71"/>
      <c r="HDI1636" s="71"/>
      <c r="HDJ1636" s="71"/>
      <c r="HDK1636" s="71"/>
      <c r="HDL1636" s="71"/>
      <c r="HDM1636" s="71"/>
      <c r="HDN1636" s="71"/>
      <c r="HDO1636" s="71"/>
      <c r="HDP1636" s="71"/>
      <c r="HDQ1636" s="71"/>
      <c r="HDR1636" s="71"/>
      <c r="HDS1636" s="71"/>
      <c r="HDT1636" s="71"/>
      <c r="HDU1636" s="71"/>
      <c r="HDV1636" s="71"/>
      <c r="HDW1636" s="71"/>
      <c r="HDX1636" s="71"/>
      <c r="HDY1636" s="71"/>
      <c r="HDZ1636" s="71"/>
      <c r="HEA1636" s="71"/>
      <c r="HEB1636" s="71"/>
      <c r="HEC1636" s="71"/>
      <c r="HED1636" s="71"/>
      <c r="HEE1636" s="71"/>
      <c r="HEF1636" s="71"/>
      <c r="HEG1636" s="71"/>
      <c r="HEH1636" s="71"/>
      <c r="HEI1636" s="71"/>
      <c r="HEJ1636" s="71"/>
      <c r="HEK1636" s="71"/>
      <c r="HEL1636" s="71"/>
      <c r="HEM1636" s="71"/>
      <c r="HEN1636" s="71"/>
      <c r="HEO1636" s="71"/>
      <c r="HEP1636" s="71"/>
      <c r="HEQ1636" s="71"/>
      <c r="HER1636" s="71"/>
      <c r="HES1636" s="71"/>
      <c r="HET1636" s="71"/>
      <c r="HEU1636" s="71"/>
      <c r="HEV1636" s="71"/>
      <c r="HEW1636" s="71"/>
      <c r="HEX1636" s="71"/>
      <c r="HEY1636" s="71"/>
      <c r="HEZ1636" s="71"/>
      <c r="HFA1636" s="71"/>
      <c r="HFB1636" s="71"/>
      <c r="HFC1636" s="71"/>
      <c r="HFD1636" s="71"/>
      <c r="HFE1636" s="71"/>
      <c r="HFF1636" s="71"/>
      <c r="HFG1636" s="71"/>
      <c r="HFH1636" s="71"/>
      <c r="HFI1636" s="71"/>
      <c r="HFJ1636" s="71"/>
      <c r="HFK1636" s="71"/>
      <c r="HFL1636" s="71"/>
      <c r="HFM1636" s="71"/>
      <c r="HFN1636" s="71"/>
      <c r="HFO1636" s="71"/>
      <c r="HFP1636" s="71"/>
      <c r="HFQ1636" s="71"/>
      <c r="HFR1636" s="71"/>
      <c r="HFS1636" s="71"/>
      <c r="HFT1636" s="71"/>
      <c r="HFU1636" s="71"/>
      <c r="HFV1636" s="71"/>
      <c r="HFW1636" s="71"/>
      <c r="HFX1636" s="71"/>
      <c r="HFY1636" s="71"/>
      <c r="HFZ1636" s="71"/>
      <c r="HGA1636" s="71"/>
      <c r="HGB1636" s="71"/>
      <c r="HGC1636" s="71"/>
      <c r="HGD1636" s="71"/>
      <c r="HGE1636" s="71"/>
      <c r="HGF1636" s="71"/>
      <c r="HGG1636" s="71"/>
      <c r="HGH1636" s="71"/>
      <c r="HGI1636" s="71"/>
      <c r="HGJ1636" s="71"/>
      <c r="HGK1636" s="71"/>
      <c r="HGL1636" s="71"/>
      <c r="HGM1636" s="71"/>
      <c r="HGN1636" s="71"/>
      <c r="HGO1636" s="71"/>
      <c r="HGP1636" s="71"/>
      <c r="HGQ1636" s="71"/>
      <c r="HGR1636" s="71"/>
      <c r="HGS1636" s="71"/>
      <c r="HGT1636" s="71"/>
      <c r="HGU1636" s="71"/>
      <c r="HGV1636" s="71"/>
      <c r="HGW1636" s="71"/>
      <c r="HGX1636" s="71"/>
      <c r="HGY1636" s="71"/>
      <c r="HGZ1636" s="71"/>
      <c r="HHA1636" s="71"/>
      <c r="HHB1636" s="71"/>
      <c r="HHC1636" s="71"/>
      <c r="HHD1636" s="71"/>
      <c r="HHE1636" s="71"/>
      <c r="HHF1636" s="71"/>
      <c r="HHG1636" s="71"/>
      <c r="HHH1636" s="71"/>
      <c r="HHI1636" s="71"/>
      <c r="HHJ1636" s="71"/>
      <c r="HHK1636" s="71"/>
      <c r="HHL1636" s="71"/>
      <c r="HHM1636" s="71"/>
      <c r="HHN1636" s="71"/>
      <c r="HHO1636" s="71"/>
      <c r="HHP1636" s="71"/>
      <c r="HHQ1636" s="71"/>
      <c r="HHR1636" s="71"/>
      <c r="HHS1636" s="71"/>
      <c r="HHT1636" s="71"/>
      <c r="HHU1636" s="71"/>
      <c r="HHV1636" s="71"/>
      <c r="HHW1636" s="71"/>
      <c r="HHX1636" s="71"/>
      <c r="HHY1636" s="71"/>
      <c r="HHZ1636" s="71"/>
      <c r="HIA1636" s="71"/>
      <c r="HIB1636" s="71"/>
      <c r="HIC1636" s="71"/>
      <c r="HID1636" s="71"/>
      <c r="HIE1636" s="71"/>
      <c r="HIF1636" s="71"/>
      <c r="HIG1636" s="71"/>
      <c r="HIH1636" s="71"/>
      <c r="HII1636" s="71"/>
      <c r="HIJ1636" s="71"/>
      <c r="HIK1636" s="71"/>
      <c r="HIL1636" s="71"/>
      <c r="HIM1636" s="71"/>
      <c r="HIN1636" s="71"/>
      <c r="HIO1636" s="71"/>
      <c r="HIP1636" s="71"/>
      <c r="HIQ1636" s="71"/>
      <c r="HIR1636" s="71"/>
      <c r="HIS1636" s="71"/>
      <c r="HIT1636" s="71"/>
      <c r="HIU1636" s="71"/>
      <c r="HIV1636" s="71"/>
      <c r="HIW1636" s="71"/>
      <c r="HIX1636" s="71"/>
      <c r="HIY1636" s="71"/>
      <c r="HIZ1636" s="71"/>
      <c r="HJA1636" s="71"/>
      <c r="HJB1636" s="71"/>
      <c r="HJC1636" s="71"/>
      <c r="HJD1636" s="71"/>
      <c r="HJE1636" s="71"/>
      <c r="HJF1636" s="71"/>
      <c r="HJG1636" s="71"/>
      <c r="HJH1636" s="71"/>
      <c r="HJI1636" s="71"/>
      <c r="HJJ1636" s="71"/>
      <c r="HJK1636" s="71"/>
      <c r="HJL1636" s="71"/>
      <c r="HJM1636" s="71"/>
      <c r="HJN1636" s="71"/>
      <c r="HJO1636" s="71"/>
      <c r="HJP1636" s="71"/>
      <c r="HJQ1636" s="71"/>
      <c r="HJR1636" s="71"/>
      <c r="HJS1636" s="71"/>
      <c r="HJT1636" s="71"/>
      <c r="HJU1636" s="71"/>
      <c r="HJV1636" s="71"/>
      <c r="HJW1636" s="71"/>
      <c r="HJX1636" s="71"/>
      <c r="HJY1636" s="71"/>
      <c r="HJZ1636" s="71"/>
      <c r="HKA1636" s="71"/>
      <c r="HKB1636" s="71"/>
      <c r="HKC1636" s="71"/>
      <c r="HKD1636" s="71"/>
      <c r="HKE1636" s="71"/>
      <c r="HKF1636" s="71"/>
      <c r="HKG1636" s="71"/>
      <c r="HKH1636" s="71"/>
      <c r="HKI1636" s="71"/>
      <c r="HKJ1636" s="71"/>
      <c r="HKK1636" s="71"/>
      <c r="HKL1636" s="71"/>
      <c r="HKM1636" s="71"/>
      <c r="HKN1636" s="71"/>
      <c r="HKO1636" s="71"/>
      <c r="HKP1636" s="71"/>
      <c r="HKQ1636" s="71"/>
      <c r="HKR1636" s="71"/>
      <c r="HKS1636" s="71"/>
      <c r="HKT1636" s="71"/>
      <c r="HKU1636" s="71"/>
      <c r="HKV1636" s="71"/>
      <c r="HKW1636" s="71"/>
      <c r="HKX1636" s="71"/>
      <c r="HKY1636" s="71"/>
      <c r="HKZ1636" s="71"/>
      <c r="HLA1636" s="71"/>
      <c r="HLB1636" s="71"/>
      <c r="HLC1636" s="71"/>
      <c r="HLD1636" s="71"/>
      <c r="HLE1636" s="71"/>
      <c r="HLF1636" s="71"/>
      <c r="HLG1636" s="71"/>
      <c r="HLH1636" s="71"/>
      <c r="HLI1636" s="71"/>
      <c r="HLJ1636" s="71"/>
      <c r="HLK1636" s="71"/>
      <c r="HLL1636" s="71"/>
      <c r="HLM1636" s="71"/>
      <c r="HLN1636" s="71"/>
      <c r="HLO1636" s="71"/>
      <c r="HLP1636" s="71"/>
      <c r="HLQ1636" s="71"/>
      <c r="HLR1636" s="71"/>
      <c r="HLS1636" s="71"/>
      <c r="HLT1636" s="71"/>
      <c r="HLU1636" s="71"/>
      <c r="HLV1636" s="71"/>
      <c r="HLW1636" s="71"/>
      <c r="HLX1636" s="71"/>
      <c r="HLY1636" s="71"/>
      <c r="HLZ1636" s="71"/>
      <c r="HMA1636" s="71"/>
      <c r="HMB1636" s="71"/>
      <c r="HMC1636" s="71"/>
      <c r="HMD1636" s="71"/>
      <c r="HME1636" s="71"/>
      <c r="HMF1636" s="71"/>
      <c r="HMG1636" s="71"/>
      <c r="HMH1636" s="71"/>
      <c r="HMI1636" s="71"/>
      <c r="HMJ1636" s="71"/>
      <c r="HMK1636" s="71"/>
      <c r="HML1636" s="71"/>
      <c r="HMM1636" s="71"/>
      <c r="HMN1636" s="71"/>
      <c r="HMO1636" s="71"/>
      <c r="HMP1636" s="71"/>
      <c r="HMQ1636" s="71"/>
      <c r="HMR1636" s="71"/>
      <c r="HMS1636" s="71"/>
      <c r="HMT1636" s="71"/>
      <c r="HMU1636" s="71"/>
      <c r="HMV1636" s="71"/>
      <c r="HMW1636" s="71"/>
      <c r="HMX1636" s="71"/>
      <c r="HMY1636" s="71"/>
      <c r="HMZ1636" s="71"/>
      <c r="HNA1636" s="71"/>
      <c r="HNB1636" s="71"/>
      <c r="HNC1636" s="71"/>
      <c r="HND1636" s="71"/>
      <c r="HNE1636" s="71"/>
      <c r="HNF1636" s="71"/>
      <c r="HNG1636" s="71"/>
      <c r="HNH1636" s="71"/>
      <c r="HNI1636" s="71"/>
      <c r="HNJ1636" s="71"/>
      <c r="HNK1636" s="71"/>
      <c r="HNL1636" s="71"/>
      <c r="HNM1636" s="71"/>
      <c r="HNN1636" s="71"/>
      <c r="HNO1636" s="71"/>
      <c r="HNP1636" s="71"/>
      <c r="HNQ1636" s="71"/>
      <c r="HNR1636" s="71"/>
      <c r="HNS1636" s="71"/>
      <c r="HNT1636" s="71"/>
      <c r="HNU1636" s="71"/>
      <c r="HNV1636" s="71"/>
      <c r="HNW1636" s="71"/>
      <c r="HNX1636" s="71"/>
      <c r="HNY1636" s="71"/>
      <c r="HNZ1636" s="71"/>
      <c r="HOA1636" s="71"/>
      <c r="HOB1636" s="71"/>
      <c r="HOC1636" s="71"/>
      <c r="HOD1636" s="71"/>
      <c r="HOE1636" s="71"/>
      <c r="HOF1636" s="71"/>
      <c r="HOG1636" s="71"/>
      <c r="HOH1636" s="71"/>
      <c r="HOI1636" s="71"/>
      <c r="HOJ1636" s="71"/>
      <c r="HOK1636" s="71"/>
      <c r="HOL1636" s="71"/>
      <c r="HOM1636" s="71"/>
      <c r="HON1636" s="71"/>
      <c r="HOO1636" s="71"/>
      <c r="HOP1636" s="71"/>
      <c r="HOQ1636" s="71"/>
      <c r="HOR1636" s="71"/>
      <c r="HOS1636" s="71"/>
      <c r="HOT1636" s="71"/>
      <c r="HOU1636" s="71"/>
      <c r="HOV1636" s="71"/>
      <c r="HOW1636" s="71"/>
      <c r="HOX1636" s="71"/>
      <c r="HOY1636" s="71"/>
      <c r="HOZ1636" s="71"/>
      <c r="HPA1636" s="71"/>
      <c r="HPB1636" s="71"/>
      <c r="HPC1636" s="71"/>
      <c r="HPD1636" s="71"/>
      <c r="HPE1636" s="71"/>
      <c r="HPF1636" s="71"/>
      <c r="HPG1636" s="71"/>
      <c r="HPH1636" s="71"/>
      <c r="HPI1636" s="71"/>
      <c r="HPJ1636" s="71"/>
      <c r="HPK1636" s="71"/>
      <c r="HPL1636" s="71"/>
      <c r="HPM1636" s="71"/>
      <c r="HPN1636" s="71"/>
      <c r="HPO1636" s="71"/>
      <c r="HPP1636" s="71"/>
      <c r="HPQ1636" s="71"/>
      <c r="HPR1636" s="71"/>
      <c r="HPS1636" s="71"/>
      <c r="HPT1636" s="71"/>
      <c r="HPU1636" s="71"/>
      <c r="HPV1636" s="71"/>
      <c r="HPW1636" s="71"/>
      <c r="HPX1636" s="71"/>
      <c r="HPY1636" s="71"/>
      <c r="HPZ1636" s="71"/>
      <c r="HQA1636" s="71"/>
      <c r="HQB1636" s="71"/>
      <c r="HQC1636" s="71"/>
      <c r="HQD1636" s="71"/>
      <c r="HQE1636" s="71"/>
      <c r="HQF1636" s="71"/>
      <c r="HQG1636" s="71"/>
      <c r="HQH1636" s="71"/>
      <c r="HQI1636" s="71"/>
      <c r="HQJ1636" s="71"/>
      <c r="HQK1636" s="71"/>
      <c r="HQL1636" s="71"/>
      <c r="HQM1636" s="71"/>
      <c r="HQN1636" s="71"/>
      <c r="HQO1636" s="71"/>
      <c r="HQP1636" s="71"/>
      <c r="HQQ1636" s="71"/>
      <c r="HQR1636" s="71"/>
      <c r="HQS1636" s="71"/>
      <c r="HQT1636" s="71"/>
      <c r="HQU1636" s="71"/>
      <c r="HQV1636" s="71"/>
      <c r="HQW1636" s="71"/>
      <c r="HQX1636" s="71"/>
      <c r="HQY1636" s="71"/>
      <c r="HQZ1636" s="71"/>
      <c r="HRA1636" s="71"/>
      <c r="HRB1636" s="71"/>
      <c r="HRC1636" s="71"/>
      <c r="HRD1636" s="71"/>
      <c r="HRE1636" s="71"/>
      <c r="HRF1636" s="71"/>
      <c r="HRG1636" s="71"/>
      <c r="HRH1636" s="71"/>
      <c r="HRI1636" s="71"/>
      <c r="HRJ1636" s="71"/>
      <c r="HRK1636" s="71"/>
      <c r="HRL1636" s="71"/>
      <c r="HRM1636" s="71"/>
      <c r="HRN1636" s="71"/>
      <c r="HRO1636" s="71"/>
      <c r="HRP1636" s="71"/>
      <c r="HRQ1636" s="71"/>
      <c r="HRR1636" s="71"/>
      <c r="HRS1636" s="71"/>
      <c r="HRT1636" s="71"/>
      <c r="HRU1636" s="71"/>
      <c r="HRV1636" s="71"/>
      <c r="HRW1636" s="71"/>
      <c r="HRX1636" s="71"/>
      <c r="HRY1636" s="71"/>
      <c r="HRZ1636" s="71"/>
      <c r="HSA1636" s="71"/>
      <c r="HSB1636" s="71"/>
      <c r="HSC1636" s="71"/>
      <c r="HSD1636" s="71"/>
      <c r="HSE1636" s="71"/>
      <c r="HSF1636" s="71"/>
      <c r="HSG1636" s="71"/>
      <c r="HSH1636" s="71"/>
      <c r="HSI1636" s="71"/>
      <c r="HSJ1636" s="71"/>
      <c r="HSK1636" s="71"/>
      <c r="HSL1636" s="71"/>
      <c r="HSM1636" s="71"/>
      <c r="HSN1636" s="71"/>
      <c r="HSO1636" s="71"/>
      <c r="HSP1636" s="71"/>
      <c r="HSQ1636" s="71"/>
      <c r="HSR1636" s="71"/>
      <c r="HSS1636" s="71"/>
      <c r="HST1636" s="71"/>
      <c r="HSU1636" s="71"/>
      <c r="HSV1636" s="71"/>
      <c r="HSW1636" s="71"/>
      <c r="HSX1636" s="71"/>
      <c r="HSY1636" s="71"/>
      <c r="HSZ1636" s="71"/>
      <c r="HTA1636" s="71"/>
      <c r="HTB1636" s="71"/>
      <c r="HTC1636" s="71"/>
      <c r="HTD1636" s="71"/>
      <c r="HTE1636" s="71"/>
      <c r="HTF1636" s="71"/>
      <c r="HTG1636" s="71"/>
      <c r="HTH1636" s="71"/>
      <c r="HTI1636" s="71"/>
      <c r="HTJ1636" s="71"/>
      <c r="HTK1636" s="71"/>
      <c r="HTL1636" s="71"/>
      <c r="HTM1636" s="71"/>
      <c r="HTN1636" s="71"/>
      <c r="HTO1636" s="71"/>
      <c r="HTP1636" s="71"/>
      <c r="HTQ1636" s="71"/>
      <c r="HTR1636" s="71"/>
      <c r="HTS1636" s="71"/>
      <c r="HTT1636" s="71"/>
      <c r="HTU1636" s="71"/>
      <c r="HTV1636" s="71"/>
      <c r="HTW1636" s="71"/>
      <c r="HTX1636" s="71"/>
      <c r="HTY1636" s="71"/>
      <c r="HTZ1636" s="71"/>
      <c r="HUA1636" s="71"/>
      <c r="HUB1636" s="71"/>
      <c r="HUC1636" s="71"/>
      <c r="HUD1636" s="71"/>
      <c r="HUE1636" s="71"/>
      <c r="HUF1636" s="71"/>
      <c r="HUG1636" s="71"/>
      <c r="HUH1636" s="71"/>
      <c r="HUI1636" s="71"/>
      <c r="HUJ1636" s="71"/>
      <c r="HUK1636" s="71"/>
      <c r="HUL1636" s="71"/>
      <c r="HUM1636" s="71"/>
      <c r="HUN1636" s="71"/>
      <c r="HUO1636" s="71"/>
      <c r="HUP1636" s="71"/>
      <c r="HUQ1636" s="71"/>
      <c r="HUR1636" s="71"/>
      <c r="HUS1636" s="71"/>
      <c r="HUT1636" s="71"/>
      <c r="HUU1636" s="71"/>
      <c r="HUV1636" s="71"/>
      <c r="HUW1636" s="71"/>
      <c r="HUX1636" s="71"/>
      <c r="HUY1636" s="71"/>
      <c r="HUZ1636" s="71"/>
      <c r="HVA1636" s="71"/>
      <c r="HVB1636" s="71"/>
      <c r="HVC1636" s="71"/>
      <c r="HVD1636" s="71"/>
      <c r="HVE1636" s="71"/>
      <c r="HVF1636" s="71"/>
      <c r="HVG1636" s="71"/>
      <c r="HVH1636" s="71"/>
      <c r="HVI1636" s="71"/>
      <c r="HVJ1636" s="71"/>
      <c r="HVK1636" s="71"/>
      <c r="HVL1636" s="71"/>
      <c r="HVM1636" s="71"/>
      <c r="HVN1636" s="71"/>
      <c r="HVO1636" s="71"/>
      <c r="HVP1636" s="71"/>
      <c r="HVQ1636" s="71"/>
      <c r="HVR1636" s="71"/>
      <c r="HVS1636" s="71"/>
      <c r="HVT1636" s="71"/>
      <c r="HVU1636" s="71"/>
      <c r="HVV1636" s="71"/>
      <c r="HVW1636" s="71"/>
      <c r="HVX1636" s="71"/>
      <c r="HVY1636" s="71"/>
      <c r="HVZ1636" s="71"/>
      <c r="HWA1636" s="71"/>
      <c r="HWB1636" s="71"/>
      <c r="HWC1636" s="71"/>
      <c r="HWD1636" s="71"/>
      <c r="HWE1636" s="71"/>
      <c r="HWF1636" s="71"/>
      <c r="HWG1636" s="71"/>
      <c r="HWH1636" s="71"/>
      <c r="HWI1636" s="71"/>
      <c r="HWJ1636" s="71"/>
      <c r="HWK1636" s="71"/>
      <c r="HWL1636" s="71"/>
      <c r="HWM1636" s="71"/>
      <c r="HWN1636" s="71"/>
      <c r="HWO1636" s="71"/>
      <c r="HWP1636" s="71"/>
      <c r="HWQ1636" s="71"/>
      <c r="HWR1636" s="71"/>
      <c r="HWS1636" s="71"/>
      <c r="HWT1636" s="71"/>
      <c r="HWU1636" s="71"/>
      <c r="HWV1636" s="71"/>
      <c r="HWW1636" s="71"/>
      <c r="HWX1636" s="71"/>
      <c r="HWY1636" s="71"/>
      <c r="HWZ1636" s="71"/>
      <c r="HXA1636" s="71"/>
      <c r="HXB1636" s="71"/>
      <c r="HXC1636" s="71"/>
      <c r="HXD1636" s="71"/>
      <c r="HXE1636" s="71"/>
      <c r="HXF1636" s="71"/>
      <c r="HXG1636" s="71"/>
      <c r="HXH1636" s="71"/>
      <c r="HXI1636" s="71"/>
      <c r="HXJ1636" s="71"/>
      <c r="HXK1636" s="71"/>
      <c r="HXL1636" s="71"/>
      <c r="HXM1636" s="71"/>
      <c r="HXN1636" s="71"/>
      <c r="HXO1636" s="71"/>
      <c r="HXP1636" s="71"/>
      <c r="HXQ1636" s="71"/>
      <c r="HXR1636" s="71"/>
      <c r="HXS1636" s="71"/>
      <c r="HXT1636" s="71"/>
      <c r="HXU1636" s="71"/>
      <c r="HXV1636" s="71"/>
      <c r="HXW1636" s="71"/>
      <c r="HXX1636" s="71"/>
      <c r="HXY1636" s="71"/>
      <c r="HXZ1636" s="71"/>
      <c r="HYA1636" s="71"/>
      <c r="HYB1636" s="71"/>
      <c r="HYC1636" s="71"/>
      <c r="HYD1636" s="71"/>
      <c r="HYE1636" s="71"/>
      <c r="HYF1636" s="71"/>
      <c r="HYG1636" s="71"/>
      <c r="HYH1636" s="71"/>
      <c r="HYI1636" s="71"/>
      <c r="HYJ1636" s="71"/>
      <c r="HYK1636" s="71"/>
      <c r="HYL1636" s="71"/>
      <c r="HYM1636" s="71"/>
      <c r="HYN1636" s="71"/>
      <c r="HYO1636" s="71"/>
      <c r="HYP1636" s="71"/>
      <c r="HYQ1636" s="71"/>
      <c r="HYR1636" s="71"/>
      <c r="HYS1636" s="71"/>
      <c r="HYT1636" s="71"/>
      <c r="HYU1636" s="71"/>
      <c r="HYV1636" s="71"/>
      <c r="HYW1636" s="71"/>
      <c r="HYX1636" s="71"/>
      <c r="HYY1636" s="71"/>
      <c r="HYZ1636" s="71"/>
      <c r="HZA1636" s="71"/>
      <c r="HZB1636" s="71"/>
      <c r="HZC1636" s="71"/>
      <c r="HZD1636" s="71"/>
      <c r="HZE1636" s="71"/>
      <c r="HZF1636" s="71"/>
      <c r="HZG1636" s="71"/>
      <c r="HZH1636" s="71"/>
      <c r="HZI1636" s="71"/>
      <c r="HZJ1636" s="71"/>
      <c r="HZK1636" s="71"/>
      <c r="HZL1636" s="71"/>
      <c r="HZM1636" s="71"/>
      <c r="HZN1636" s="71"/>
      <c r="HZO1636" s="71"/>
      <c r="HZP1636" s="71"/>
      <c r="HZQ1636" s="71"/>
      <c r="HZR1636" s="71"/>
      <c r="HZS1636" s="71"/>
      <c r="HZT1636" s="71"/>
      <c r="HZU1636" s="71"/>
      <c r="HZV1636" s="71"/>
      <c r="HZW1636" s="71"/>
      <c r="HZX1636" s="71"/>
      <c r="HZY1636" s="71"/>
      <c r="HZZ1636" s="71"/>
      <c r="IAA1636" s="71"/>
      <c r="IAB1636" s="71"/>
      <c r="IAC1636" s="71"/>
      <c r="IAD1636" s="71"/>
      <c r="IAE1636" s="71"/>
      <c r="IAF1636" s="71"/>
      <c r="IAG1636" s="71"/>
      <c r="IAH1636" s="71"/>
      <c r="IAI1636" s="71"/>
      <c r="IAJ1636" s="71"/>
      <c r="IAK1636" s="71"/>
      <c r="IAL1636" s="71"/>
      <c r="IAM1636" s="71"/>
      <c r="IAN1636" s="71"/>
      <c r="IAO1636" s="71"/>
      <c r="IAP1636" s="71"/>
      <c r="IAQ1636" s="71"/>
      <c r="IAR1636" s="71"/>
      <c r="IAS1636" s="71"/>
      <c r="IAT1636" s="71"/>
      <c r="IAU1636" s="71"/>
      <c r="IAV1636" s="71"/>
      <c r="IAW1636" s="71"/>
      <c r="IAX1636" s="71"/>
      <c r="IAY1636" s="71"/>
      <c r="IAZ1636" s="71"/>
      <c r="IBA1636" s="71"/>
      <c r="IBB1636" s="71"/>
      <c r="IBC1636" s="71"/>
      <c r="IBD1636" s="71"/>
      <c r="IBE1636" s="71"/>
      <c r="IBF1636" s="71"/>
      <c r="IBG1636" s="71"/>
      <c r="IBH1636" s="71"/>
      <c r="IBI1636" s="71"/>
      <c r="IBJ1636" s="71"/>
      <c r="IBK1636" s="71"/>
      <c r="IBL1636" s="71"/>
      <c r="IBM1636" s="71"/>
      <c r="IBN1636" s="71"/>
      <c r="IBO1636" s="71"/>
      <c r="IBP1636" s="71"/>
      <c r="IBQ1636" s="71"/>
      <c r="IBR1636" s="71"/>
      <c r="IBS1636" s="71"/>
      <c r="IBT1636" s="71"/>
      <c r="IBU1636" s="71"/>
      <c r="IBV1636" s="71"/>
      <c r="IBW1636" s="71"/>
      <c r="IBX1636" s="71"/>
      <c r="IBY1636" s="71"/>
      <c r="IBZ1636" s="71"/>
      <c r="ICA1636" s="71"/>
      <c r="ICB1636" s="71"/>
      <c r="ICC1636" s="71"/>
      <c r="ICD1636" s="71"/>
      <c r="ICE1636" s="71"/>
      <c r="ICF1636" s="71"/>
      <c r="ICG1636" s="71"/>
      <c r="ICH1636" s="71"/>
      <c r="ICI1636" s="71"/>
      <c r="ICJ1636" s="71"/>
      <c r="ICK1636" s="71"/>
      <c r="ICL1636" s="71"/>
      <c r="ICM1636" s="71"/>
      <c r="ICN1636" s="71"/>
      <c r="ICO1636" s="71"/>
      <c r="ICP1636" s="71"/>
      <c r="ICQ1636" s="71"/>
      <c r="ICR1636" s="71"/>
      <c r="ICS1636" s="71"/>
      <c r="ICT1636" s="71"/>
      <c r="ICU1636" s="71"/>
      <c r="ICV1636" s="71"/>
      <c r="ICW1636" s="71"/>
      <c r="ICX1636" s="71"/>
      <c r="ICY1636" s="71"/>
      <c r="ICZ1636" s="71"/>
      <c r="IDA1636" s="71"/>
      <c r="IDB1636" s="71"/>
      <c r="IDC1636" s="71"/>
      <c r="IDD1636" s="71"/>
      <c r="IDE1636" s="71"/>
      <c r="IDF1636" s="71"/>
      <c r="IDG1636" s="71"/>
      <c r="IDH1636" s="71"/>
      <c r="IDI1636" s="71"/>
      <c r="IDJ1636" s="71"/>
      <c r="IDK1636" s="71"/>
      <c r="IDL1636" s="71"/>
      <c r="IDM1636" s="71"/>
      <c r="IDN1636" s="71"/>
      <c r="IDO1636" s="71"/>
      <c r="IDP1636" s="71"/>
      <c r="IDQ1636" s="71"/>
      <c r="IDR1636" s="71"/>
      <c r="IDS1636" s="71"/>
      <c r="IDT1636" s="71"/>
      <c r="IDU1636" s="71"/>
      <c r="IDV1636" s="71"/>
      <c r="IDW1636" s="71"/>
      <c r="IDX1636" s="71"/>
      <c r="IDY1636" s="71"/>
      <c r="IDZ1636" s="71"/>
      <c r="IEA1636" s="71"/>
      <c r="IEB1636" s="71"/>
      <c r="IEC1636" s="71"/>
      <c r="IED1636" s="71"/>
      <c r="IEE1636" s="71"/>
      <c r="IEF1636" s="71"/>
      <c r="IEG1636" s="71"/>
      <c r="IEH1636" s="71"/>
      <c r="IEI1636" s="71"/>
      <c r="IEJ1636" s="71"/>
      <c r="IEK1636" s="71"/>
      <c r="IEL1636" s="71"/>
      <c r="IEM1636" s="71"/>
      <c r="IEN1636" s="71"/>
      <c r="IEO1636" s="71"/>
      <c r="IEP1636" s="71"/>
      <c r="IEQ1636" s="71"/>
      <c r="IER1636" s="71"/>
      <c r="IES1636" s="71"/>
      <c r="IET1636" s="71"/>
      <c r="IEU1636" s="71"/>
      <c r="IEV1636" s="71"/>
      <c r="IEW1636" s="71"/>
      <c r="IEX1636" s="71"/>
      <c r="IEY1636" s="71"/>
      <c r="IEZ1636" s="71"/>
      <c r="IFA1636" s="71"/>
      <c r="IFB1636" s="71"/>
      <c r="IFC1636" s="71"/>
      <c r="IFD1636" s="71"/>
      <c r="IFE1636" s="71"/>
      <c r="IFF1636" s="71"/>
      <c r="IFG1636" s="71"/>
      <c r="IFH1636" s="71"/>
      <c r="IFI1636" s="71"/>
      <c r="IFJ1636" s="71"/>
      <c r="IFK1636" s="71"/>
      <c r="IFL1636" s="71"/>
      <c r="IFM1636" s="71"/>
      <c r="IFN1636" s="71"/>
      <c r="IFO1636" s="71"/>
      <c r="IFP1636" s="71"/>
      <c r="IFQ1636" s="71"/>
      <c r="IFR1636" s="71"/>
      <c r="IFS1636" s="71"/>
      <c r="IFT1636" s="71"/>
      <c r="IFU1636" s="71"/>
      <c r="IFV1636" s="71"/>
      <c r="IFW1636" s="71"/>
      <c r="IFX1636" s="71"/>
      <c r="IFY1636" s="71"/>
      <c r="IFZ1636" s="71"/>
      <c r="IGA1636" s="71"/>
      <c r="IGB1636" s="71"/>
      <c r="IGC1636" s="71"/>
      <c r="IGD1636" s="71"/>
      <c r="IGE1636" s="71"/>
      <c r="IGF1636" s="71"/>
      <c r="IGG1636" s="71"/>
      <c r="IGH1636" s="71"/>
      <c r="IGI1636" s="71"/>
      <c r="IGJ1636" s="71"/>
      <c r="IGK1636" s="71"/>
      <c r="IGL1636" s="71"/>
      <c r="IGM1636" s="71"/>
      <c r="IGN1636" s="71"/>
      <c r="IGO1636" s="71"/>
      <c r="IGP1636" s="71"/>
      <c r="IGQ1636" s="71"/>
      <c r="IGR1636" s="71"/>
      <c r="IGS1636" s="71"/>
      <c r="IGT1636" s="71"/>
      <c r="IGU1636" s="71"/>
      <c r="IGV1636" s="71"/>
      <c r="IGW1636" s="71"/>
      <c r="IGX1636" s="71"/>
      <c r="IGY1636" s="71"/>
      <c r="IGZ1636" s="71"/>
      <c r="IHA1636" s="71"/>
      <c r="IHB1636" s="71"/>
      <c r="IHC1636" s="71"/>
      <c r="IHD1636" s="71"/>
      <c r="IHE1636" s="71"/>
      <c r="IHF1636" s="71"/>
      <c r="IHG1636" s="71"/>
      <c r="IHH1636" s="71"/>
      <c r="IHI1636" s="71"/>
      <c r="IHJ1636" s="71"/>
      <c r="IHK1636" s="71"/>
      <c r="IHL1636" s="71"/>
      <c r="IHM1636" s="71"/>
      <c r="IHN1636" s="71"/>
      <c r="IHO1636" s="71"/>
      <c r="IHP1636" s="71"/>
      <c r="IHQ1636" s="71"/>
      <c r="IHR1636" s="71"/>
      <c r="IHS1636" s="71"/>
      <c r="IHT1636" s="71"/>
      <c r="IHU1636" s="71"/>
      <c r="IHV1636" s="71"/>
      <c r="IHW1636" s="71"/>
      <c r="IHX1636" s="71"/>
      <c r="IHY1636" s="71"/>
      <c r="IHZ1636" s="71"/>
      <c r="IIA1636" s="71"/>
      <c r="IIB1636" s="71"/>
      <c r="IIC1636" s="71"/>
      <c r="IID1636" s="71"/>
      <c r="IIE1636" s="71"/>
      <c r="IIF1636" s="71"/>
      <c r="IIG1636" s="71"/>
      <c r="IIH1636" s="71"/>
      <c r="III1636" s="71"/>
      <c r="IIJ1636" s="71"/>
      <c r="IIK1636" s="71"/>
      <c r="IIL1636" s="71"/>
      <c r="IIM1636" s="71"/>
      <c r="IIN1636" s="71"/>
      <c r="IIO1636" s="71"/>
      <c r="IIP1636" s="71"/>
      <c r="IIQ1636" s="71"/>
      <c r="IIR1636" s="71"/>
      <c r="IIS1636" s="71"/>
      <c r="IIT1636" s="71"/>
      <c r="IIU1636" s="71"/>
      <c r="IIV1636" s="71"/>
      <c r="IIW1636" s="71"/>
      <c r="IIX1636" s="71"/>
      <c r="IIY1636" s="71"/>
      <c r="IIZ1636" s="71"/>
      <c r="IJA1636" s="71"/>
      <c r="IJB1636" s="71"/>
      <c r="IJC1636" s="71"/>
      <c r="IJD1636" s="71"/>
      <c r="IJE1636" s="71"/>
      <c r="IJF1636" s="71"/>
      <c r="IJG1636" s="71"/>
      <c r="IJH1636" s="71"/>
      <c r="IJI1636" s="71"/>
      <c r="IJJ1636" s="71"/>
      <c r="IJK1636" s="71"/>
      <c r="IJL1636" s="71"/>
      <c r="IJM1636" s="71"/>
      <c r="IJN1636" s="71"/>
      <c r="IJO1636" s="71"/>
      <c r="IJP1636" s="71"/>
      <c r="IJQ1636" s="71"/>
      <c r="IJR1636" s="71"/>
      <c r="IJS1636" s="71"/>
      <c r="IJT1636" s="71"/>
      <c r="IJU1636" s="71"/>
      <c r="IJV1636" s="71"/>
      <c r="IJW1636" s="71"/>
      <c r="IJX1636" s="71"/>
      <c r="IJY1636" s="71"/>
      <c r="IJZ1636" s="71"/>
      <c r="IKA1636" s="71"/>
      <c r="IKB1636" s="71"/>
      <c r="IKC1636" s="71"/>
      <c r="IKD1636" s="71"/>
      <c r="IKE1636" s="71"/>
      <c r="IKF1636" s="71"/>
      <c r="IKG1636" s="71"/>
      <c r="IKH1636" s="71"/>
      <c r="IKI1636" s="71"/>
      <c r="IKJ1636" s="71"/>
      <c r="IKK1636" s="71"/>
      <c r="IKL1636" s="71"/>
      <c r="IKM1636" s="71"/>
      <c r="IKN1636" s="71"/>
      <c r="IKO1636" s="71"/>
      <c r="IKP1636" s="71"/>
      <c r="IKQ1636" s="71"/>
      <c r="IKR1636" s="71"/>
      <c r="IKS1636" s="71"/>
      <c r="IKT1636" s="71"/>
      <c r="IKU1636" s="71"/>
      <c r="IKV1636" s="71"/>
      <c r="IKW1636" s="71"/>
      <c r="IKX1636" s="71"/>
      <c r="IKY1636" s="71"/>
      <c r="IKZ1636" s="71"/>
      <c r="ILA1636" s="71"/>
      <c r="ILB1636" s="71"/>
      <c r="ILC1636" s="71"/>
      <c r="ILD1636" s="71"/>
      <c r="ILE1636" s="71"/>
      <c r="ILF1636" s="71"/>
      <c r="ILG1636" s="71"/>
      <c r="ILH1636" s="71"/>
      <c r="ILI1636" s="71"/>
      <c r="ILJ1636" s="71"/>
      <c r="ILK1636" s="71"/>
      <c r="ILL1636" s="71"/>
      <c r="ILM1636" s="71"/>
      <c r="ILN1636" s="71"/>
      <c r="ILO1636" s="71"/>
      <c r="ILP1636" s="71"/>
      <c r="ILQ1636" s="71"/>
      <c r="ILR1636" s="71"/>
      <c r="ILS1636" s="71"/>
      <c r="ILT1636" s="71"/>
      <c r="ILU1636" s="71"/>
      <c r="ILV1636" s="71"/>
      <c r="ILW1636" s="71"/>
      <c r="ILX1636" s="71"/>
      <c r="ILY1636" s="71"/>
      <c r="ILZ1636" s="71"/>
      <c r="IMA1636" s="71"/>
      <c r="IMB1636" s="71"/>
      <c r="IMC1636" s="71"/>
      <c r="IMD1636" s="71"/>
      <c r="IME1636" s="71"/>
      <c r="IMF1636" s="71"/>
      <c r="IMG1636" s="71"/>
      <c r="IMH1636" s="71"/>
      <c r="IMI1636" s="71"/>
      <c r="IMJ1636" s="71"/>
      <c r="IMK1636" s="71"/>
      <c r="IML1636" s="71"/>
      <c r="IMM1636" s="71"/>
      <c r="IMN1636" s="71"/>
      <c r="IMO1636" s="71"/>
      <c r="IMP1636" s="71"/>
      <c r="IMQ1636" s="71"/>
      <c r="IMR1636" s="71"/>
      <c r="IMS1636" s="71"/>
      <c r="IMT1636" s="71"/>
      <c r="IMU1636" s="71"/>
      <c r="IMV1636" s="71"/>
      <c r="IMW1636" s="71"/>
      <c r="IMX1636" s="71"/>
      <c r="IMY1636" s="71"/>
      <c r="IMZ1636" s="71"/>
      <c r="INA1636" s="71"/>
      <c r="INB1636" s="71"/>
      <c r="INC1636" s="71"/>
      <c r="IND1636" s="71"/>
      <c r="INE1636" s="71"/>
      <c r="INF1636" s="71"/>
      <c r="ING1636" s="71"/>
      <c r="INH1636" s="71"/>
      <c r="INI1636" s="71"/>
      <c r="INJ1636" s="71"/>
      <c r="INK1636" s="71"/>
      <c r="INL1636" s="71"/>
      <c r="INM1636" s="71"/>
      <c r="INN1636" s="71"/>
      <c r="INO1636" s="71"/>
      <c r="INP1636" s="71"/>
      <c r="INQ1636" s="71"/>
      <c r="INR1636" s="71"/>
      <c r="INS1636" s="71"/>
      <c r="INT1636" s="71"/>
      <c r="INU1636" s="71"/>
      <c r="INV1636" s="71"/>
      <c r="INW1636" s="71"/>
      <c r="INX1636" s="71"/>
      <c r="INY1636" s="71"/>
      <c r="INZ1636" s="71"/>
      <c r="IOA1636" s="71"/>
      <c r="IOB1636" s="71"/>
      <c r="IOC1636" s="71"/>
      <c r="IOD1636" s="71"/>
      <c r="IOE1636" s="71"/>
      <c r="IOF1636" s="71"/>
      <c r="IOG1636" s="71"/>
      <c r="IOH1636" s="71"/>
      <c r="IOI1636" s="71"/>
      <c r="IOJ1636" s="71"/>
      <c r="IOK1636" s="71"/>
      <c r="IOL1636" s="71"/>
      <c r="IOM1636" s="71"/>
      <c r="ION1636" s="71"/>
      <c r="IOO1636" s="71"/>
      <c r="IOP1636" s="71"/>
      <c r="IOQ1636" s="71"/>
      <c r="IOR1636" s="71"/>
      <c r="IOS1636" s="71"/>
      <c r="IOT1636" s="71"/>
      <c r="IOU1636" s="71"/>
      <c r="IOV1636" s="71"/>
      <c r="IOW1636" s="71"/>
      <c r="IOX1636" s="71"/>
      <c r="IOY1636" s="71"/>
      <c r="IOZ1636" s="71"/>
      <c r="IPA1636" s="71"/>
      <c r="IPB1636" s="71"/>
      <c r="IPC1636" s="71"/>
      <c r="IPD1636" s="71"/>
      <c r="IPE1636" s="71"/>
      <c r="IPF1636" s="71"/>
      <c r="IPG1636" s="71"/>
      <c r="IPH1636" s="71"/>
      <c r="IPI1636" s="71"/>
      <c r="IPJ1636" s="71"/>
      <c r="IPK1636" s="71"/>
      <c r="IPL1636" s="71"/>
      <c r="IPM1636" s="71"/>
      <c r="IPN1636" s="71"/>
      <c r="IPO1636" s="71"/>
      <c r="IPP1636" s="71"/>
      <c r="IPQ1636" s="71"/>
      <c r="IPR1636" s="71"/>
      <c r="IPS1636" s="71"/>
      <c r="IPT1636" s="71"/>
      <c r="IPU1636" s="71"/>
      <c r="IPV1636" s="71"/>
      <c r="IPW1636" s="71"/>
      <c r="IPX1636" s="71"/>
      <c r="IPY1636" s="71"/>
      <c r="IPZ1636" s="71"/>
      <c r="IQA1636" s="71"/>
      <c r="IQB1636" s="71"/>
      <c r="IQC1636" s="71"/>
      <c r="IQD1636" s="71"/>
      <c r="IQE1636" s="71"/>
      <c r="IQF1636" s="71"/>
      <c r="IQG1636" s="71"/>
      <c r="IQH1636" s="71"/>
      <c r="IQI1636" s="71"/>
      <c r="IQJ1636" s="71"/>
      <c r="IQK1636" s="71"/>
      <c r="IQL1636" s="71"/>
      <c r="IQM1636" s="71"/>
      <c r="IQN1636" s="71"/>
      <c r="IQO1636" s="71"/>
      <c r="IQP1636" s="71"/>
      <c r="IQQ1636" s="71"/>
      <c r="IQR1636" s="71"/>
      <c r="IQS1636" s="71"/>
      <c r="IQT1636" s="71"/>
      <c r="IQU1636" s="71"/>
      <c r="IQV1636" s="71"/>
      <c r="IQW1636" s="71"/>
      <c r="IQX1636" s="71"/>
      <c r="IQY1636" s="71"/>
      <c r="IQZ1636" s="71"/>
      <c r="IRA1636" s="71"/>
      <c r="IRB1636" s="71"/>
      <c r="IRC1636" s="71"/>
      <c r="IRD1636" s="71"/>
      <c r="IRE1636" s="71"/>
      <c r="IRF1636" s="71"/>
      <c r="IRG1636" s="71"/>
      <c r="IRH1636" s="71"/>
      <c r="IRI1636" s="71"/>
      <c r="IRJ1636" s="71"/>
      <c r="IRK1636" s="71"/>
      <c r="IRL1636" s="71"/>
      <c r="IRM1636" s="71"/>
      <c r="IRN1636" s="71"/>
      <c r="IRO1636" s="71"/>
      <c r="IRP1636" s="71"/>
      <c r="IRQ1636" s="71"/>
      <c r="IRR1636" s="71"/>
      <c r="IRS1636" s="71"/>
      <c r="IRT1636" s="71"/>
      <c r="IRU1636" s="71"/>
      <c r="IRV1636" s="71"/>
      <c r="IRW1636" s="71"/>
      <c r="IRX1636" s="71"/>
      <c r="IRY1636" s="71"/>
      <c r="IRZ1636" s="71"/>
      <c r="ISA1636" s="71"/>
      <c r="ISB1636" s="71"/>
      <c r="ISC1636" s="71"/>
      <c r="ISD1636" s="71"/>
      <c r="ISE1636" s="71"/>
      <c r="ISF1636" s="71"/>
      <c r="ISG1636" s="71"/>
      <c r="ISH1636" s="71"/>
      <c r="ISI1636" s="71"/>
      <c r="ISJ1636" s="71"/>
      <c r="ISK1636" s="71"/>
      <c r="ISL1636" s="71"/>
      <c r="ISM1636" s="71"/>
      <c r="ISN1636" s="71"/>
      <c r="ISO1636" s="71"/>
      <c r="ISP1636" s="71"/>
      <c r="ISQ1636" s="71"/>
      <c r="ISR1636" s="71"/>
      <c r="ISS1636" s="71"/>
      <c r="IST1636" s="71"/>
      <c r="ISU1636" s="71"/>
      <c r="ISV1636" s="71"/>
      <c r="ISW1636" s="71"/>
      <c r="ISX1636" s="71"/>
      <c r="ISY1636" s="71"/>
      <c r="ISZ1636" s="71"/>
      <c r="ITA1636" s="71"/>
      <c r="ITB1636" s="71"/>
      <c r="ITC1636" s="71"/>
      <c r="ITD1636" s="71"/>
      <c r="ITE1636" s="71"/>
      <c r="ITF1636" s="71"/>
      <c r="ITG1636" s="71"/>
      <c r="ITH1636" s="71"/>
      <c r="ITI1636" s="71"/>
      <c r="ITJ1636" s="71"/>
      <c r="ITK1636" s="71"/>
      <c r="ITL1636" s="71"/>
      <c r="ITM1636" s="71"/>
      <c r="ITN1636" s="71"/>
      <c r="ITO1636" s="71"/>
      <c r="ITP1636" s="71"/>
      <c r="ITQ1636" s="71"/>
      <c r="ITR1636" s="71"/>
      <c r="ITS1636" s="71"/>
      <c r="ITT1636" s="71"/>
      <c r="ITU1636" s="71"/>
      <c r="ITV1636" s="71"/>
      <c r="ITW1636" s="71"/>
      <c r="ITX1636" s="71"/>
      <c r="ITY1636" s="71"/>
      <c r="ITZ1636" s="71"/>
      <c r="IUA1636" s="71"/>
      <c r="IUB1636" s="71"/>
      <c r="IUC1636" s="71"/>
      <c r="IUD1636" s="71"/>
      <c r="IUE1636" s="71"/>
      <c r="IUF1636" s="71"/>
      <c r="IUG1636" s="71"/>
      <c r="IUH1636" s="71"/>
      <c r="IUI1636" s="71"/>
      <c r="IUJ1636" s="71"/>
      <c r="IUK1636" s="71"/>
      <c r="IUL1636" s="71"/>
      <c r="IUM1636" s="71"/>
      <c r="IUN1636" s="71"/>
      <c r="IUO1636" s="71"/>
      <c r="IUP1636" s="71"/>
      <c r="IUQ1636" s="71"/>
      <c r="IUR1636" s="71"/>
      <c r="IUS1636" s="71"/>
      <c r="IUT1636" s="71"/>
      <c r="IUU1636" s="71"/>
      <c r="IUV1636" s="71"/>
      <c r="IUW1636" s="71"/>
      <c r="IUX1636" s="71"/>
      <c r="IUY1636" s="71"/>
      <c r="IUZ1636" s="71"/>
      <c r="IVA1636" s="71"/>
      <c r="IVB1636" s="71"/>
      <c r="IVC1636" s="71"/>
      <c r="IVD1636" s="71"/>
      <c r="IVE1636" s="71"/>
      <c r="IVF1636" s="71"/>
      <c r="IVG1636" s="71"/>
      <c r="IVH1636" s="71"/>
      <c r="IVI1636" s="71"/>
      <c r="IVJ1636" s="71"/>
      <c r="IVK1636" s="71"/>
      <c r="IVL1636" s="71"/>
      <c r="IVM1636" s="71"/>
      <c r="IVN1636" s="71"/>
      <c r="IVO1636" s="71"/>
      <c r="IVP1636" s="71"/>
      <c r="IVQ1636" s="71"/>
      <c r="IVR1636" s="71"/>
      <c r="IVS1636" s="71"/>
      <c r="IVT1636" s="71"/>
      <c r="IVU1636" s="71"/>
      <c r="IVV1636" s="71"/>
      <c r="IVW1636" s="71"/>
      <c r="IVX1636" s="71"/>
      <c r="IVY1636" s="71"/>
      <c r="IVZ1636" s="71"/>
      <c r="IWA1636" s="71"/>
      <c r="IWB1636" s="71"/>
      <c r="IWC1636" s="71"/>
      <c r="IWD1636" s="71"/>
      <c r="IWE1636" s="71"/>
      <c r="IWF1636" s="71"/>
      <c r="IWG1636" s="71"/>
      <c r="IWH1636" s="71"/>
      <c r="IWI1636" s="71"/>
      <c r="IWJ1636" s="71"/>
      <c r="IWK1636" s="71"/>
      <c r="IWL1636" s="71"/>
      <c r="IWM1636" s="71"/>
      <c r="IWN1636" s="71"/>
      <c r="IWO1636" s="71"/>
      <c r="IWP1636" s="71"/>
      <c r="IWQ1636" s="71"/>
      <c r="IWR1636" s="71"/>
      <c r="IWS1636" s="71"/>
      <c r="IWT1636" s="71"/>
      <c r="IWU1636" s="71"/>
      <c r="IWV1636" s="71"/>
      <c r="IWW1636" s="71"/>
      <c r="IWX1636" s="71"/>
      <c r="IWY1636" s="71"/>
      <c r="IWZ1636" s="71"/>
      <c r="IXA1636" s="71"/>
      <c r="IXB1636" s="71"/>
      <c r="IXC1636" s="71"/>
      <c r="IXD1636" s="71"/>
      <c r="IXE1636" s="71"/>
      <c r="IXF1636" s="71"/>
      <c r="IXG1636" s="71"/>
      <c r="IXH1636" s="71"/>
      <c r="IXI1636" s="71"/>
      <c r="IXJ1636" s="71"/>
      <c r="IXK1636" s="71"/>
      <c r="IXL1636" s="71"/>
      <c r="IXM1636" s="71"/>
      <c r="IXN1636" s="71"/>
      <c r="IXO1636" s="71"/>
      <c r="IXP1636" s="71"/>
      <c r="IXQ1636" s="71"/>
      <c r="IXR1636" s="71"/>
      <c r="IXS1636" s="71"/>
      <c r="IXT1636" s="71"/>
      <c r="IXU1636" s="71"/>
      <c r="IXV1636" s="71"/>
      <c r="IXW1636" s="71"/>
      <c r="IXX1636" s="71"/>
      <c r="IXY1636" s="71"/>
      <c r="IXZ1636" s="71"/>
      <c r="IYA1636" s="71"/>
      <c r="IYB1636" s="71"/>
      <c r="IYC1636" s="71"/>
      <c r="IYD1636" s="71"/>
      <c r="IYE1636" s="71"/>
      <c r="IYF1636" s="71"/>
      <c r="IYG1636" s="71"/>
      <c r="IYH1636" s="71"/>
      <c r="IYI1636" s="71"/>
      <c r="IYJ1636" s="71"/>
      <c r="IYK1636" s="71"/>
      <c r="IYL1636" s="71"/>
      <c r="IYM1636" s="71"/>
      <c r="IYN1636" s="71"/>
      <c r="IYO1636" s="71"/>
      <c r="IYP1636" s="71"/>
      <c r="IYQ1636" s="71"/>
      <c r="IYR1636" s="71"/>
      <c r="IYS1636" s="71"/>
      <c r="IYT1636" s="71"/>
      <c r="IYU1636" s="71"/>
      <c r="IYV1636" s="71"/>
      <c r="IYW1636" s="71"/>
      <c r="IYX1636" s="71"/>
      <c r="IYY1636" s="71"/>
      <c r="IYZ1636" s="71"/>
      <c r="IZA1636" s="71"/>
      <c r="IZB1636" s="71"/>
      <c r="IZC1636" s="71"/>
      <c r="IZD1636" s="71"/>
      <c r="IZE1636" s="71"/>
      <c r="IZF1636" s="71"/>
      <c r="IZG1636" s="71"/>
      <c r="IZH1636" s="71"/>
      <c r="IZI1636" s="71"/>
      <c r="IZJ1636" s="71"/>
      <c r="IZK1636" s="71"/>
      <c r="IZL1636" s="71"/>
      <c r="IZM1636" s="71"/>
      <c r="IZN1636" s="71"/>
      <c r="IZO1636" s="71"/>
      <c r="IZP1636" s="71"/>
      <c r="IZQ1636" s="71"/>
      <c r="IZR1636" s="71"/>
      <c r="IZS1636" s="71"/>
      <c r="IZT1636" s="71"/>
      <c r="IZU1636" s="71"/>
      <c r="IZV1636" s="71"/>
      <c r="IZW1636" s="71"/>
      <c r="IZX1636" s="71"/>
      <c r="IZY1636" s="71"/>
      <c r="IZZ1636" s="71"/>
      <c r="JAA1636" s="71"/>
      <c r="JAB1636" s="71"/>
      <c r="JAC1636" s="71"/>
      <c r="JAD1636" s="71"/>
      <c r="JAE1636" s="71"/>
      <c r="JAF1636" s="71"/>
      <c r="JAG1636" s="71"/>
      <c r="JAH1636" s="71"/>
      <c r="JAI1636" s="71"/>
      <c r="JAJ1636" s="71"/>
      <c r="JAK1636" s="71"/>
      <c r="JAL1636" s="71"/>
      <c r="JAM1636" s="71"/>
      <c r="JAN1636" s="71"/>
      <c r="JAO1636" s="71"/>
      <c r="JAP1636" s="71"/>
      <c r="JAQ1636" s="71"/>
      <c r="JAR1636" s="71"/>
      <c r="JAS1636" s="71"/>
      <c r="JAT1636" s="71"/>
      <c r="JAU1636" s="71"/>
      <c r="JAV1636" s="71"/>
      <c r="JAW1636" s="71"/>
      <c r="JAX1636" s="71"/>
      <c r="JAY1636" s="71"/>
      <c r="JAZ1636" s="71"/>
      <c r="JBA1636" s="71"/>
      <c r="JBB1636" s="71"/>
      <c r="JBC1636" s="71"/>
      <c r="JBD1636" s="71"/>
      <c r="JBE1636" s="71"/>
      <c r="JBF1636" s="71"/>
      <c r="JBG1636" s="71"/>
      <c r="JBH1636" s="71"/>
      <c r="JBI1636" s="71"/>
      <c r="JBJ1636" s="71"/>
      <c r="JBK1636" s="71"/>
      <c r="JBL1636" s="71"/>
      <c r="JBM1636" s="71"/>
      <c r="JBN1636" s="71"/>
      <c r="JBO1636" s="71"/>
      <c r="JBP1636" s="71"/>
      <c r="JBQ1636" s="71"/>
      <c r="JBR1636" s="71"/>
      <c r="JBS1636" s="71"/>
      <c r="JBT1636" s="71"/>
      <c r="JBU1636" s="71"/>
      <c r="JBV1636" s="71"/>
      <c r="JBW1636" s="71"/>
      <c r="JBX1636" s="71"/>
      <c r="JBY1636" s="71"/>
      <c r="JBZ1636" s="71"/>
      <c r="JCA1636" s="71"/>
      <c r="JCB1636" s="71"/>
      <c r="JCC1636" s="71"/>
      <c r="JCD1636" s="71"/>
      <c r="JCE1636" s="71"/>
      <c r="JCF1636" s="71"/>
      <c r="JCG1636" s="71"/>
      <c r="JCH1636" s="71"/>
      <c r="JCI1636" s="71"/>
      <c r="JCJ1636" s="71"/>
      <c r="JCK1636" s="71"/>
      <c r="JCL1636" s="71"/>
      <c r="JCM1636" s="71"/>
      <c r="JCN1636" s="71"/>
      <c r="JCO1636" s="71"/>
      <c r="JCP1636" s="71"/>
      <c r="JCQ1636" s="71"/>
      <c r="JCR1636" s="71"/>
      <c r="JCS1636" s="71"/>
      <c r="JCT1636" s="71"/>
      <c r="JCU1636" s="71"/>
      <c r="JCV1636" s="71"/>
      <c r="JCW1636" s="71"/>
      <c r="JCX1636" s="71"/>
      <c r="JCY1636" s="71"/>
      <c r="JCZ1636" s="71"/>
      <c r="JDA1636" s="71"/>
      <c r="JDB1636" s="71"/>
      <c r="JDC1636" s="71"/>
      <c r="JDD1636" s="71"/>
      <c r="JDE1636" s="71"/>
      <c r="JDF1636" s="71"/>
      <c r="JDG1636" s="71"/>
      <c r="JDH1636" s="71"/>
      <c r="JDI1636" s="71"/>
      <c r="JDJ1636" s="71"/>
      <c r="JDK1636" s="71"/>
      <c r="JDL1636" s="71"/>
      <c r="JDM1636" s="71"/>
      <c r="JDN1636" s="71"/>
      <c r="JDO1636" s="71"/>
      <c r="JDP1636" s="71"/>
      <c r="JDQ1636" s="71"/>
      <c r="JDR1636" s="71"/>
      <c r="JDS1636" s="71"/>
      <c r="JDT1636" s="71"/>
      <c r="JDU1636" s="71"/>
      <c r="JDV1636" s="71"/>
      <c r="JDW1636" s="71"/>
      <c r="JDX1636" s="71"/>
      <c r="JDY1636" s="71"/>
      <c r="JDZ1636" s="71"/>
      <c r="JEA1636" s="71"/>
      <c r="JEB1636" s="71"/>
      <c r="JEC1636" s="71"/>
      <c r="JED1636" s="71"/>
      <c r="JEE1636" s="71"/>
      <c r="JEF1636" s="71"/>
      <c r="JEG1636" s="71"/>
      <c r="JEH1636" s="71"/>
      <c r="JEI1636" s="71"/>
      <c r="JEJ1636" s="71"/>
      <c r="JEK1636" s="71"/>
      <c r="JEL1636" s="71"/>
      <c r="JEM1636" s="71"/>
      <c r="JEN1636" s="71"/>
      <c r="JEO1636" s="71"/>
      <c r="JEP1636" s="71"/>
      <c r="JEQ1636" s="71"/>
      <c r="JER1636" s="71"/>
      <c r="JES1636" s="71"/>
      <c r="JET1636" s="71"/>
      <c r="JEU1636" s="71"/>
      <c r="JEV1636" s="71"/>
      <c r="JEW1636" s="71"/>
      <c r="JEX1636" s="71"/>
      <c r="JEY1636" s="71"/>
      <c r="JEZ1636" s="71"/>
      <c r="JFA1636" s="71"/>
      <c r="JFB1636" s="71"/>
      <c r="JFC1636" s="71"/>
      <c r="JFD1636" s="71"/>
      <c r="JFE1636" s="71"/>
      <c r="JFF1636" s="71"/>
      <c r="JFG1636" s="71"/>
      <c r="JFH1636" s="71"/>
      <c r="JFI1636" s="71"/>
      <c r="JFJ1636" s="71"/>
      <c r="JFK1636" s="71"/>
      <c r="JFL1636" s="71"/>
      <c r="JFM1636" s="71"/>
      <c r="JFN1636" s="71"/>
      <c r="JFO1636" s="71"/>
      <c r="JFP1636" s="71"/>
      <c r="JFQ1636" s="71"/>
      <c r="JFR1636" s="71"/>
      <c r="JFS1636" s="71"/>
      <c r="JFT1636" s="71"/>
      <c r="JFU1636" s="71"/>
      <c r="JFV1636" s="71"/>
      <c r="JFW1636" s="71"/>
      <c r="JFX1636" s="71"/>
      <c r="JFY1636" s="71"/>
      <c r="JFZ1636" s="71"/>
      <c r="JGA1636" s="71"/>
      <c r="JGB1636" s="71"/>
      <c r="JGC1636" s="71"/>
      <c r="JGD1636" s="71"/>
      <c r="JGE1636" s="71"/>
      <c r="JGF1636" s="71"/>
      <c r="JGG1636" s="71"/>
      <c r="JGH1636" s="71"/>
      <c r="JGI1636" s="71"/>
      <c r="JGJ1636" s="71"/>
      <c r="JGK1636" s="71"/>
      <c r="JGL1636" s="71"/>
      <c r="JGM1636" s="71"/>
      <c r="JGN1636" s="71"/>
      <c r="JGO1636" s="71"/>
      <c r="JGP1636" s="71"/>
      <c r="JGQ1636" s="71"/>
      <c r="JGR1636" s="71"/>
      <c r="JGS1636" s="71"/>
      <c r="JGT1636" s="71"/>
      <c r="JGU1636" s="71"/>
      <c r="JGV1636" s="71"/>
      <c r="JGW1636" s="71"/>
      <c r="JGX1636" s="71"/>
      <c r="JGY1636" s="71"/>
      <c r="JGZ1636" s="71"/>
      <c r="JHA1636" s="71"/>
      <c r="JHB1636" s="71"/>
      <c r="JHC1636" s="71"/>
      <c r="JHD1636" s="71"/>
      <c r="JHE1636" s="71"/>
      <c r="JHF1636" s="71"/>
      <c r="JHG1636" s="71"/>
      <c r="JHH1636" s="71"/>
      <c r="JHI1636" s="71"/>
      <c r="JHJ1636" s="71"/>
      <c r="JHK1636" s="71"/>
      <c r="JHL1636" s="71"/>
      <c r="JHM1636" s="71"/>
      <c r="JHN1636" s="71"/>
      <c r="JHO1636" s="71"/>
      <c r="JHP1636" s="71"/>
      <c r="JHQ1636" s="71"/>
      <c r="JHR1636" s="71"/>
      <c r="JHS1636" s="71"/>
      <c r="JHT1636" s="71"/>
      <c r="JHU1636" s="71"/>
      <c r="JHV1636" s="71"/>
      <c r="JHW1636" s="71"/>
      <c r="JHX1636" s="71"/>
      <c r="JHY1636" s="71"/>
      <c r="JHZ1636" s="71"/>
      <c r="JIA1636" s="71"/>
      <c r="JIB1636" s="71"/>
      <c r="JIC1636" s="71"/>
      <c r="JID1636" s="71"/>
      <c r="JIE1636" s="71"/>
      <c r="JIF1636" s="71"/>
      <c r="JIG1636" s="71"/>
      <c r="JIH1636" s="71"/>
      <c r="JII1636" s="71"/>
      <c r="JIJ1636" s="71"/>
      <c r="JIK1636" s="71"/>
      <c r="JIL1636" s="71"/>
      <c r="JIM1636" s="71"/>
      <c r="JIN1636" s="71"/>
      <c r="JIO1636" s="71"/>
      <c r="JIP1636" s="71"/>
      <c r="JIQ1636" s="71"/>
      <c r="JIR1636" s="71"/>
      <c r="JIS1636" s="71"/>
      <c r="JIT1636" s="71"/>
      <c r="JIU1636" s="71"/>
      <c r="JIV1636" s="71"/>
      <c r="JIW1636" s="71"/>
      <c r="JIX1636" s="71"/>
      <c r="JIY1636" s="71"/>
      <c r="JIZ1636" s="71"/>
      <c r="JJA1636" s="71"/>
      <c r="JJB1636" s="71"/>
      <c r="JJC1636" s="71"/>
      <c r="JJD1636" s="71"/>
      <c r="JJE1636" s="71"/>
      <c r="JJF1636" s="71"/>
      <c r="JJG1636" s="71"/>
      <c r="JJH1636" s="71"/>
      <c r="JJI1636" s="71"/>
      <c r="JJJ1636" s="71"/>
      <c r="JJK1636" s="71"/>
      <c r="JJL1636" s="71"/>
      <c r="JJM1636" s="71"/>
      <c r="JJN1636" s="71"/>
      <c r="JJO1636" s="71"/>
      <c r="JJP1636" s="71"/>
      <c r="JJQ1636" s="71"/>
      <c r="JJR1636" s="71"/>
      <c r="JJS1636" s="71"/>
      <c r="JJT1636" s="71"/>
      <c r="JJU1636" s="71"/>
      <c r="JJV1636" s="71"/>
      <c r="JJW1636" s="71"/>
      <c r="JJX1636" s="71"/>
      <c r="JJY1636" s="71"/>
      <c r="JJZ1636" s="71"/>
      <c r="JKA1636" s="71"/>
      <c r="JKB1636" s="71"/>
      <c r="JKC1636" s="71"/>
      <c r="JKD1636" s="71"/>
      <c r="JKE1636" s="71"/>
      <c r="JKF1636" s="71"/>
      <c r="JKG1636" s="71"/>
      <c r="JKH1636" s="71"/>
      <c r="JKI1636" s="71"/>
      <c r="JKJ1636" s="71"/>
      <c r="JKK1636" s="71"/>
      <c r="JKL1636" s="71"/>
      <c r="JKM1636" s="71"/>
      <c r="JKN1636" s="71"/>
      <c r="JKO1636" s="71"/>
      <c r="JKP1636" s="71"/>
      <c r="JKQ1636" s="71"/>
      <c r="JKR1636" s="71"/>
      <c r="JKS1636" s="71"/>
      <c r="JKT1636" s="71"/>
      <c r="JKU1636" s="71"/>
      <c r="JKV1636" s="71"/>
      <c r="JKW1636" s="71"/>
      <c r="JKX1636" s="71"/>
      <c r="JKY1636" s="71"/>
      <c r="JKZ1636" s="71"/>
      <c r="JLA1636" s="71"/>
      <c r="JLB1636" s="71"/>
      <c r="JLC1636" s="71"/>
      <c r="JLD1636" s="71"/>
      <c r="JLE1636" s="71"/>
      <c r="JLF1636" s="71"/>
      <c r="JLG1636" s="71"/>
      <c r="JLH1636" s="71"/>
      <c r="JLI1636" s="71"/>
      <c r="JLJ1636" s="71"/>
      <c r="JLK1636" s="71"/>
      <c r="JLL1636" s="71"/>
      <c r="JLM1636" s="71"/>
      <c r="JLN1636" s="71"/>
      <c r="JLO1636" s="71"/>
      <c r="JLP1636" s="71"/>
      <c r="JLQ1636" s="71"/>
      <c r="JLR1636" s="71"/>
      <c r="JLS1636" s="71"/>
      <c r="JLT1636" s="71"/>
      <c r="JLU1636" s="71"/>
      <c r="JLV1636" s="71"/>
      <c r="JLW1636" s="71"/>
      <c r="JLX1636" s="71"/>
      <c r="JLY1636" s="71"/>
      <c r="JLZ1636" s="71"/>
      <c r="JMA1636" s="71"/>
      <c r="JMB1636" s="71"/>
      <c r="JMC1636" s="71"/>
      <c r="JMD1636" s="71"/>
      <c r="JME1636" s="71"/>
      <c r="JMF1636" s="71"/>
      <c r="JMG1636" s="71"/>
      <c r="JMH1636" s="71"/>
      <c r="JMI1636" s="71"/>
      <c r="JMJ1636" s="71"/>
      <c r="JMK1636" s="71"/>
      <c r="JML1636" s="71"/>
      <c r="JMM1636" s="71"/>
      <c r="JMN1636" s="71"/>
      <c r="JMO1636" s="71"/>
      <c r="JMP1636" s="71"/>
      <c r="JMQ1636" s="71"/>
      <c r="JMR1636" s="71"/>
      <c r="JMS1636" s="71"/>
      <c r="JMT1636" s="71"/>
      <c r="JMU1636" s="71"/>
      <c r="JMV1636" s="71"/>
      <c r="JMW1636" s="71"/>
      <c r="JMX1636" s="71"/>
      <c r="JMY1636" s="71"/>
      <c r="JMZ1636" s="71"/>
      <c r="JNA1636" s="71"/>
      <c r="JNB1636" s="71"/>
      <c r="JNC1636" s="71"/>
      <c r="JND1636" s="71"/>
      <c r="JNE1636" s="71"/>
      <c r="JNF1636" s="71"/>
      <c r="JNG1636" s="71"/>
      <c r="JNH1636" s="71"/>
      <c r="JNI1636" s="71"/>
      <c r="JNJ1636" s="71"/>
      <c r="JNK1636" s="71"/>
      <c r="JNL1636" s="71"/>
      <c r="JNM1636" s="71"/>
      <c r="JNN1636" s="71"/>
      <c r="JNO1636" s="71"/>
      <c r="JNP1636" s="71"/>
      <c r="JNQ1636" s="71"/>
      <c r="JNR1636" s="71"/>
      <c r="JNS1636" s="71"/>
      <c r="JNT1636" s="71"/>
      <c r="JNU1636" s="71"/>
      <c r="JNV1636" s="71"/>
      <c r="JNW1636" s="71"/>
      <c r="JNX1636" s="71"/>
      <c r="JNY1636" s="71"/>
      <c r="JNZ1636" s="71"/>
      <c r="JOA1636" s="71"/>
      <c r="JOB1636" s="71"/>
      <c r="JOC1636" s="71"/>
      <c r="JOD1636" s="71"/>
      <c r="JOE1636" s="71"/>
      <c r="JOF1636" s="71"/>
      <c r="JOG1636" s="71"/>
      <c r="JOH1636" s="71"/>
      <c r="JOI1636" s="71"/>
      <c r="JOJ1636" s="71"/>
      <c r="JOK1636" s="71"/>
      <c r="JOL1636" s="71"/>
      <c r="JOM1636" s="71"/>
      <c r="JON1636" s="71"/>
      <c r="JOO1636" s="71"/>
      <c r="JOP1636" s="71"/>
      <c r="JOQ1636" s="71"/>
      <c r="JOR1636" s="71"/>
      <c r="JOS1636" s="71"/>
      <c r="JOT1636" s="71"/>
      <c r="JOU1636" s="71"/>
      <c r="JOV1636" s="71"/>
      <c r="JOW1636" s="71"/>
      <c r="JOX1636" s="71"/>
      <c r="JOY1636" s="71"/>
      <c r="JOZ1636" s="71"/>
      <c r="JPA1636" s="71"/>
      <c r="JPB1636" s="71"/>
      <c r="JPC1636" s="71"/>
      <c r="JPD1636" s="71"/>
      <c r="JPE1636" s="71"/>
      <c r="JPF1636" s="71"/>
      <c r="JPG1636" s="71"/>
      <c r="JPH1636" s="71"/>
      <c r="JPI1636" s="71"/>
      <c r="JPJ1636" s="71"/>
      <c r="JPK1636" s="71"/>
      <c r="JPL1636" s="71"/>
      <c r="JPM1636" s="71"/>
      <c r="JPN1636" s="71"/>
      <c r="JPO1636" s="71"/>
      <c r="JPP1636" s="71"/>
      <c r="JPQ1636" s="71"/>
      <c r="JPR1636" s="71"/>
      <c r="JPS1636" s="71"/>
      <c r="JPT1636" s="71"/>
      <c r="JPU1636" s="71"/>
      <c r="JPV1636" s="71"/>
      <c r="JPW1636" s="71"/>
      <c r="JPX1636" s="71"/>
      <c r="JPY1636" s="71"/>
      <c r="JPZ1636" s="71"/>
      <c r="JQA1636" s="71"/>
      <c r="JQB1636" s="71"/>
      <c r="JQC1636" s="71"/>
      <c r="JQD1636" s="71"/>
      <c r="JQE1636" s="71"/>
      <c r="JQF1636" s="71"/>
      <c r="JQG1636" s="71"/>
      <c r="JQH1636" s="71"/>
      <c r="JQI1636" s="71"/>
      <c r="JQJ1636" s="71"/>
      <c r="JQK1636" s="71"/>
      <c r="JQL1636" s="71"/>
      <c r="JQM1636" s="71"/>
      <c r="JQN1636" s="71"/>
      <c r="JQO1636" s="71"/>
      <c r="JQP1636" s="71"/>
      <c r="JQQ1636" s="71"/>
      <c r="JQR1636" s="71"/>
      <c r="JQS1636" s="71"/>
      <c r="JQT1636" s="71"/>
      <c r="JQU1636" s="71"/>
      <c r="JQV1636" s="71"/>
      <c r="JQW1636" s="71"/>
      <c r="JQX1636" s="71"/>
      <c r="JQY1636" s="71"/>
      <c r="JQZ1636" s="71"/>
      <c r="JRA1636" s="71"/>
      <c r="JRB1636" s="71"/>
      <c r="JRC1636" s="71"/>
      <c r="JRD1636" s="71"/>
      <c r="JRE1636" s="71"/>
      <c r="JRF1636" s="71"/>
      <c r="JRG1636" s="71"/>
      <c r="JRH1636" s="71"/>
      <c r="JRI1636" s="71"/>
      <c r="JRJ1636" s="71"/>
      <c r="JRK1636" s="71"/>
      <c r="JRL1636" s="71"/>
      <c r="JRM1636" s="71"/>
      <c r="JRN1636" s="71"/>
      <c r="JRO1636" s="71"/>
      <c r="JRP1636" s="71"/>
      <c r="JRQ1636" s="71"/>
      <c r="JRR1636" s="71"/>
      <c r="JRS1636" s="71"/>
      <c r="JRT1636" s="71"/>
      <c r="JRU1636" s="71"/>
      <c r="JRV1636" s="71"/>
      <c r="JRW1636" s="71"/>
      <c r="JRX1636" s="71"/>
      <c r="JRY1636" s="71"/>
      <c r="JRZ1636" s="71"/>
      <c r="JSA1636" s="71"/>
      <c r="JSB1636" s="71"/>
      <c r="JSC1636" s="71"/>
      <c r="JSD1636" s="71"/>
      <c r="JSE1636" s="71"/>
      <c r="JSF1636" s="71"/>
      <c r="JSG1636" s="71"/>
      <c r="JSH1636" s="71"/>
      <c r="JSI1636" s="71"/>
      <c r="JSJ1636" s="71"/>
      <c r="JSK1636" s="71"/>
      <c r="JSL1636" s="71"/>
      <c r="JSM1636" s="71"/>
      <c r="JSN1636" s="71"/>
      <c r="JSO1636" s="71"/>
      <c r="JSP1636" s="71"/>
      <c r="JSQ1636" s="71"/>
      <c r="JSR1636" s="71"/>
      <c r="JSS1636" s="71"/>
      <c r="JST1636" s="71"/>
      <c r="JSU1636" s="71"/>
      <c r="JSV1636" s="71"/>
      <c r="JSW1636" s="71"/>
      <c r="JSX1636" s="71"/>
      <c r="JSY1636" s="71"/>
      <c r="JSZ1636" s="71"/>
      <c r="JTA1636" s="71"/>
      <c r="JTB1636" s="71"/>
      <c r="JTC1636" s="71"/>
      <c r="JTD1636" s="71"/>
      <c r="JTE1636" s="71"/>
      <c r="JTF1636" s="71"/>
      <c r="JTG1636" s="71"/>
      <c r="JTH1636" s="71"/>
      <c r="JTI1636" s="71"/>
      <c r="JTJ1636" s="71"/>
      <c r="JTK1636" s="71"/>
      <c r="JTL1636" s="71"/>
      <c r="JTM1636" s="71"/>
      <c r="JTN1636" s="71"/>
      <c r="JTO1636" s="71"/>
      <c r="JTP1636" s="71"/>
      <c r="JTQ1636" s="71"/>
      <c r="JTR1636" s="71"/>
      <c r="JTS1636" s="71"/>
      <c r="JTT1636" s="71"/>
      <c r="JTU1636" s="71"/>
      <c r="JTV1636" s="71"/>
      <c r="JTW1636" s="71"/>
      <c r="JTX1636" s="71"/>
      <c r="JTY1636" s="71"/>
      <c r="JTZ1636" s="71"/>
      <c r="JUA1636" s="71"/>
      <c r="JUB1636" s="71"/>
      <c r="JUC1636" s="71"/>
      <c r="JUD1636" s="71"/>
      <c r="JUE1636" s="71"/>
      <c r="JUF1636" s="71"/>
      <c r="JUG1636" s="71"/>
      <c r="JUH1636" s="71"/>
      <c r="JUI1636" s="71"/>
      <c r="JUJ1636" s="71"/>
      <c r="JUK1636" s="71"/>
      <c r="JUL1636" s="71"/>
      <c r="JUM1636" s="71"/>
      <c r="JUN1636" s="71"/>
      <c r="JUO1636" s="71"/>
      <c r="JUP1636" s="71"/>
      <c r="JUQ1636" s="71"/>
      <c r="JUR1636" s="71"/>
      <c r="JUS1636" s="71"/>
      <c r="JUT1636" s="71"/>
      <c r="JUU1636" s="71"/>
      <c r="JUV1636" s="71"/>
      <c r="JUW1636" s="71"/>
      <c r="JUX1636" s="71"/>
      <c r="JUY1636" s="71"/>
      <c r="JUZ1636" s="71"/>
      <c r="JVA1636" s="71"/>
      <c r="JVB1636" s="71"/>
      <c r="JVC1636" s="71"/>
      <c r="JVD1636" s="71"/>
      <c r="JVE1636" s="71"/>
      <c r="JVF1636" s="71"/>
      <c r="JVG1636" s="71"/>
      <c r="JVH1636" s="71"/>
      <c r="JVI1636" s="71"/>
      <c r="JVJ1636" s="71"/>
      <c r="JVK1636" s="71"/>
      <c r="JVL1636" s="71"/>
      <c r="JVM1636" s="71"/>
      <c r="JVN1636" s="71"/>
      <c r="JVO1636" s="71"/>
      <c r="JVP1636" s="71"/>
      <c r="JVQ1636" s="71"/>
      <c r="JVR1636" s="71"/>
      <c r="JVS1636" s="71"/>
      <c r="JVT1636" s="71"/>
      <c r="JVU1636" s="71"/>
      <c r="JVV1636" s="71"/>
      <c r="JVW1636" s="71"/>
      <c r="JVX1636" s="71"/>
      <c r="JVY1636" s="71"/>
      <c r="JVZ1636" s="71"/>
      <c r="JWA1636" s="71"/>
      <c r="JWB1636" s="71"/>
      <c r="JWC1636" s="71"/>
      <c r="JWD1636" s="71"/>
      <c r="JWE1636" s="71"/>
      <c r="JWF1636" s="71"/>
      <c r="JWG1636" s="71"/>
      <c r="JWH1636" s="71"/>
      <c r="JWI1636" s="71"/>
      <c r="JWJ1636" s="71"/>
      <c r="JWK1636" s="71"/>
      <c r="JWL1636" s="71"/>
      <c r="JWM1636" s="71"/>
      <c r="JWN1636" s="71"/>
      <c r="JWO1636" s="71"/>
      <c r="JWP1636" s="71"/>
      <c r="JWQ1636" s="71"/>
      <c r="JWR1636" s="71"/>
      <c r="JWS1636" s="71"/>
      <c r="JWT1636" s="71"/>
      <c r="JWU1636" s="71"/>
      <c r="JWV1636" s="71"/>
      <c r="JWW1636" s="71"/>
      <c r="JWX1636" s="71"/>
      <c r="JWY1636" s="71"/>
      <c r="JWZ1636" s="71"/>
      <c r="JXA1636" s="71"/>
      <c r="JXB1636" s="71"/>
      <c r="JXC1636" s="71"/>
      <c r="JXD1636" s="71"/>
      <c r="JXE1636" s="71"/>
      <c r="JXF1636" s="71"/>
      <c r="JXG1636" s="71"/>
      <c r="JXH1636" s="71"/>
      <c r="JXI1636" s="71"/>
      <c r="JXJ1636" s="71"/>
      <c r="JXK1636" s="71"/>
      <c r="JXL1636" s="71"/>
      <c r="JXM1636" s="71"/>
      <c r="JXN1636" s="71"/>
      <c r="JXO1636" s="71"/>
      <c r="JXP1636" s="71"/>
      <c r="JXQ1636" s="71"/>
      <c r="JXR1636" s="71"/>
      <c r="JXS1636" s="71"/>
      <c r="JXT1636" s="71"/>
      <c r="JXU1636" s="71"/>
      <c r="JXV1636" s="71"/>
      <c r="JXW1636" s="71"/>
      <c r="JXX1636" s="71"/>
      <c r="JXY1636" s="71"/>
      <c r="JXZ1636" s="71"/>
      <c r="JYA1636" s="71"/>
      <c r="JYB1636" s="71"/>
      <c r="JYC1636" s="71"/>
      <c r="JYD1636" s="71"/>
      <c r="JYE1636" s="71"/>
      <c r="JYF1636" s="71"/>
      <c r="JYG1636" s="71"/>
      <c r="JYH1636" s="71"/>
      <c r="JYI1636" s="71"/>
      <c r="JYJ1636" s="71"/>
      <c r="JYK1636" s="71"/>
      <c r="JYL1636" s="71"/>
      <c r="JYM1636" s="71"/>
      <c r="JYN1636" s="71"/>
      <c r="JYO1636" s="71"/>
      <c r="JYP1636" s="71"/>
      <c r="JYQ1636" s="71"/>
      <c r="JYR1636" s="71"/>
      <c r="JYS1636" s="71"/>
      <c r="JYT1636" s="71"/>
      <c r="JYU1636" s="71"/>
      <c r="JYV1636" s="71"/>
      <c r="JYW1636" s="71"/>
      <c r="JYX1636" s="71"/>
      <c r="JYY1636" s="71"/>
      <c r="JYZ1636" s="71"/>
      <c r="JZA1636" s="71"/>
      <c r="JZB1636" s="71"/>
      <c r="JZC1636" s="71"/>
      <c r="JZD1636" s="71"/>
      <c r="JZE1636" s="71"/>
      <c r="JZF1636" s="71"/>
      <c r="JZG1636" s="71"/>
      <c r="JZH1636" s="71"/>
      <c r="JZI1636" s="71"/>
      <c r="JZJ1636" s="71"/>
      <c r="JZK1636" s="71"/>
      <c r="JZL1636" s="71"/>
      <c r="JZM1636" s="71"/>
      <c r="JZN1636" s="71"/>
      <c r="JZO1636" s="71"/>
      <c r="JZP1636" s="71"/>
      <c r="JZQ1636" s="71"/>
      <c r="JZR1636" s="71"/>
      <c r="JZS1636" s="71"/>
      <c r="JZT1636" s="71"/>
      <c r="JZU1636" s="71"/>
      <c r="JZV1636" s="71"/>
      <c r="JZW1636" s="71"/>
      <c r="JZX1636" s="71"/>
      <c r="JZY1636" s="71"/>
      <c r="JZZ1636" s="71"/>
      <c r="KAA1636" s="71"/>
      <c r="KAB1636" s="71"/>
      <c r="KAC1636" s="71"/>
      <c r="KAD1636" s="71"/>
      <c r="KAE1636" s="71"/>
      <c r="KAF1636" s="71"/>
      <c r="KAG1636" s="71"/>
      <c r="KAH1636" s="71"/>
      <c r="KAI1636" s="71"/>
      <c r="KAJ1636" s="71"/>
      <c r="KAK1636" s="71"/>
      <c r="KAL1636" s="71"/>
      <c r="KAM1636" s="71"/>
      <c r="KAN1636" s="71"/>
      <c r="KAO1636" s="71"/>
      <c r="KAP1636" s="71"/>
      <c r="KAQ1636" s="71"/>
      <c r="KAR1636" s="71"/>
      <c r="KAS1636" s="71"/>
      <c r="KAT1636" s="71"/>
      <c r="KAU1636" s="71"/>
      <c r="KAV1636" s="71"/>
      <c r="KAW1636" s="71"/>
      <c r="KAX1636" s="71"/>
      <c r="KAY1636" s="71"/>
      <c r="KAZ1636" s="71"/>
      <c r="KBA1636" s="71"/>
      <c r="KBB1636" s="71"/>
      <c r="KBC1636" s="71"/>
      <c r="KBD1636" s="71"/>
      <c r="KBE1636" s="71"/>
      <c r="KBF1636" s="71"/>
      <c r="KBG1636" s="71"/>
      <c r="KBH1636" s="71"/>
      <c r="KBI1636" s="71"/>
      <c r="KBJ1636" s="71"/>
      <c r="KBK1636" s="71"/>
      <c r="KBL1636" s="71"/>
      <c r="KBM1636" s="71"/>
      <c r="KBN1636" s="71"/>
      <c r="KBO1636" s="71"/>
      <c r="KBP1636" s="71"/>
      <c r="KBQ1636" s="71"/>
      <c r="KBR1636" s="71"/>
      <c r="KBS1636" s="71"/>
      <c r="KBT1636" s="71"/>
      <c r="KBU1636" s="71"/>
      <c r="KBV1636" s="71"/>
      <c r="KBW1636" s="71"/>
      <c r="KBX1636" s="71"/>
      <c r="KBY1636" s="71"/>
      <c r="KBZ1636" s="71"/>
      <c r="KCA1636" s="71"/>
      <c r="KCB1636" s="71"/>
      <c r="KCC1636" s="71"/>
      <c r="KCD1636" s="71"/>
      <c r="KCE1636" s="71"/>
      <c r="KCF1636" s="71"/>
      <c r="KCG1636" s="71"/>
      <c r="KCH1636" s="71"/>
      <c r="KCI1636" s="71"/>
      <c r="KCJ1636" s="71"/>
      <c r="KCK1636" s="71"/>
      <c r="KCL1636" s="71"/>
      <c r="KCM1636" s="71"/>
      <c r="KCN1636" s="71"/>
      <c r="KCO1636" s="71"/>
      <c r="KCP1636" s="71"/>
      <c r="KCQ1636" s="71"/>
      <c r="KCR1636" s="71"/>
      <c r="KCS1636" s="71"/>
      <c r="KCT1636" s="71"/>
      <c r="KCU1636" s="71"/>
      <c r="KCV1636" s="71"/>
      <c r="KCW1636" s="71"/>
      <c r="KCX1636" s="71"/>
      <c r="KCY1636" s="71"/>
      <c r="KCZ1636" s="71"/>
      <c r="KDA1636" s="71"/>
      <c r="KDB1636" s="71"/>
      <c r="KDC1636" s="71"/>
      <c r="KDD1636" s="71"/>
      <c r="KDE1636" s="71"/>
      <c r="KDF1636" s="71"/>
      <c r="KDG1636" s="71"/>
      <c r="KDH1636" s="71"/>
      <c r="KDI1636" s="71"/>
      <c r="KDJ1636" s="71"/>
      <c r="KDK1636" s="71"/>
      <c r="KDL1636" s="71"/>
      <c r="KDM1636" s="71"/>
      <c r="KDN1636" s="71"/>
      <c r="KDO1636" s="71"/>
      <c r="KDP1636" s="71"/>
      <c r="KDQ1636" s="71"/>
      <c r="KDR1636" s="71"/>
      <c r="KDS1636" s="71"/>
      <c r="KDT1636" s="71"/>
      <c r="KDU1636" s="71"/>
      <c r="KDV1636" s="71"/>
      <c r="KDW1636" s="71"/>
      <c r="KDX1636" s="71"/>
      <c r="KDY1636" s="71"/>
      <c r="KDZ1636" s="71"/>
      <c r="KEA1636" s="71"/>
      <c r="KEB1636" s="71"/>
      <c r="KEC1636" s="71"/>
      <c r="KED1636" s="71"/>
      <c r="KEE1636" s="71"/>
      <c r="KEF1636" s="71"/>
      <c r="KEG1636" s="71"/>
      <c r="KEH1636" s="71"/>
      <c r="KEI1636" s="71"/>
      <c r="KEJ1636" s="71"/>
      <c r="KEK1636" s="71"/>
      <c r="KEL1636" s="71"/>
      <c r="KEM1636" s="71"/>
      <c r="KEN1636" s="71"/>
      <c r="KEO1636" s="71"/>
      <c r="KEP1636" s="71"/>
      <c r="KEQ1636" s="71"/>
      <c r="KER1636" s="71"/>
      <c r="KES1636" s="71"/>
      <c r="KET1636" s="71"/>
      <c r="KEU1636" s="71"/>
      <c r="KEV1636" s="71"/>
      <c r="KEW1636" s="71"/>
      <c r="KEX1636" s="71"/>
      <c r="KEY1636" s="71"/>
      <c r="KEZ1636" s="71"/>
      <c r="KFA1636" s="71"/>
      <c r="KFB1636" s="71"/>
      <c r="KFC1636" s="71"/>
      <c r="KFD1636" s="71"/>
      <c r="KFE1636" s="71"/>
      <c r="KFF1636" s="71"/>
      <c r="KFG1636" s="71"/>
      <c r="KFH1636" s="71"/>
      <c r="KFI1636" s="71"/>
      <c r="KFJ1636" s="71"/>
      <c r="KFK1636" s="71"/>
      <c r="KFL1636" s="71"/>
      <c r="KFM1636" s="71"/>
      <c r="KFN1636" s="71"/>
      <c r="KFO1636" s="71"/>
      <c r="KFP1636" s="71"/>
      <c r="KFQ1636" s="71"/>
      <c r="KFR1636" s="71"/>
      <c r="KFS1636" s="71"/>
      <c r="KFT1636" s="71"/>
      <c r="KFU1636" s="71"/>
      <c r="KFV1636" s="71"/>
      <c r="KFW1636" s="71"/>
      <c r="KFX1636" s="71"/>
      <c r="KFY1636" s="71"/>
      <c r="KFZ1636" s="71"/>
      <c r="KGA1636" s="71"/>
      <c r="KGB1636" s="71"/>
      <c r="KGC1636" s="71"/>
      <c r="KGD1636" s="71"/>
      <c r="KGE1636" s="71"/>
      <c r="KGF1636" s="71"/>
      <c r="KGG1636" s="71"/>
      <c r="KGH1636" s="71"/>
      <c r="KGI1636" s="71"/>
      <c r="KGJ1636" s="71"/>
      <c r="KGK1636" s="71"/>
      <c r="KGL1636" s="71"/>
      <c r="KGM1636" s="71"/>
      <c r="KGN1636" s="71"/>
      <c r="KGO1636" s="71"/>
      <c r="KGP1636" s="71"/>
      <c r="KGQ1636" s="71"/>
      <c r="KGR1636" s="71"/>
      <c r="KGS1636" s="71"/>
      <c r="KGT1636" s="71"/>
      <c r="KGU1636" s="71"/>
      <c r="KGV1636" s="71"/>
      <c r="KGW1636" s="71"/>
      <c r="KGX1636" s="71"/>
      <c r="KGY1636" s="71"/>
      <c r="KGZ1636" s="71"/>
      <c r="KHA1636" s="71"/>
      <c r="KHB1636" s="71"/>
      <c r="KHC1636" s="71"/>
      <c r="KHD1636" s="71"/>
      <c r="KHE1636" s="71"/>
      <c r="KHF1636" s="71"/>
      <c r="KHG1636" s="71"/>
      <c r="KHH1636" s="71"/>
      <c r="KHI1636" s="71"/>
      <c r="KHJ1636" s="71"/>
      <c r="KHK1636" s="71"/>
      <c r="KHL1636" s="71"/>
      <c r="KHM1636" s="71"/>
      <c r="KHN1636" s="71"/>
      <c r="KHO1636" s="71"/>
      <c r="KHP1636" s="71"/>
      <c r="KHQ1636" s="71"/>
      <c r="KHR1636" s="71"/>
      <c r="KHS1636" s="71"/>
      <c r="KHT1636" s="71"/>
      <c r="KHU1636" s="71"/>
      <c r="KHV1636" s="71"/>
      <c r="KHW1636" s="71"/>
      <c r="KHX1636" s="71"/>
      <c r="KHY1636" s="71"/>
      <c r="KHZ1636" s="71"/>
      <c r="KIA1636" s="71"/>
      <c r="KIB1636" s="71"/>
      <c r="KIC1636" s="71"/>
      <c r="KID1636" s="71"/>
      <c r="KIE1636" s="71"/>
      <c r="KIF1636" s="71"/>
      <c r="KIG1636" s="71"/>
      <c r="KIH1636" s="71"/>
      <c r="KII1636" s="71"/>
      <c r="KIJ1636" s="71"/>
      <c r="KIK1636" s="71"/>
      <c r="KIL1636" s="71"/>
      <c r="KIM1636" s="71"/>
      <c r="KIN1636" s="71"/>
      <c r="KIO1636" s="71"/>
      <c r="KIP1636" s="71"/>
      <c r="KIQ1636" s="71"/>
      <c r="KIR1636" s="71"/>
      <c r="KIS1636" s="71"/>
      <c r="KIT1636" s="71"/>
      <c r="KIU1636" s="71"/>
      <c r="KIV1636" s="71"/>
      <c r="KIW1636" s="71"/>
      <c r="KIX1636" s="71"/>
      <c r="KIY1636" s="71"/>
      <c r="KIZ1636" s="71"/>
      <c r="KJA1636" s="71"/>
      <c r="KJB1636" s="71"/>
      <c r="KJC1636" s="71"/>
      <c r="KJD1636" s="71"/>
      <c r="KJE1636" s="71"/>
      <c r="KJF1636" s="71"/>
      <c r="KJG1636" s="71"/>
      <c r="KJH1636" s="71"/>
      <c r="KJI1636" s="71"/>
      <c r="KJJ1636" s="71"/>
      <c r="KJK1636" s="71"/>
      <c r="KJL1636" s="71"/>
      <c r="KJM1636" s="71"/>
      <c r="KJN1636" s="71"/>
      <c r="KJO1636" s="71"/>
      <c r="KJP1636" s="71"/>
      <c r="KJQ1636" s="71"/>
      <c r="KJR1636" s="71"/>
      <c r="KJS1636" s="71"/>
      <c r="KJT1636" s="71"/>
      <c r="KJU1636" s="71"/>
      <c r="KJV1636" s="71"/>
      <c r="KJW1636" s="71"/>
      <c r="KJX1636" s="71"/>
      <c r="KJY1636" s="71"/>
      <c r="KJZ1636" s="71"/>
      <c r="KKA1636" s="71"/>
      <c r="KKB1636" s="71"/>
      <c r="KKC1636" s="71"/>
      <c r="KKD1636" s="71"/>
      <c r="KKE1636" s="71"/>
      <c r="KKF1636" s="71"/>
      <c r="KKG1636" s="71"/>
      <c r="KKH1636" s="71"/>
      <c r="KKI1636" s="71"/>
      <c r="KKJ1636" s="71"/>
      <c r="KKK1636" s="71"/>
      <c r="KKL1636" s="71"/>
      <c r="KKM1636" s="71"/>
      <c r="KKN1636" s="71"/>
      <c r="KKO1636" s="71"/>
      <c r="KKP1636" s="71"/>
      <c r="KKQ1636" s="71"/>
      <c r="KKR1636" s="71"/>
      <c r="KKS1636" s="71"/>
      <c r="KKT1636" s="71"/>
      <c r="KKU1636" s="71"/>
      <c r="KKV1636" s="71"/>
      <c r="KKW1636" s="71"/>
      <c r="KKX1636" s="71"/>
      <c r="KKY1636" s="71"/>
      <c r="KKZ1636" s="71"/>
      <c r="KLA1636" s="71"/>
      <c r="KLB1636" s="71"/>
      <c r="KLC1636" s="71"/>
      <c r="KLD1636" s="71"/>
      <c r="KLE1636" s="71"/>
      <c r="KLF1636" s="71"/>
      <c r="KLG1636" s="71"/>
      <c r="KLH1636" s="71"/>
      <c r="KLI1636" s="71"/>
      <c r="KLJ1636" s="71"/>
      <c r="KLK1636" s="71"/>
      <c r="KLL1636" s="71"/>
      <c r="KLM1636" s="71"/>
      <c r="KLN1636" s="71"/>
      <c r="KLO1636" s="71"/>
      <c r="KLP1636" s="71"/>
      <c r="KLQ1636" s="71"/>
      <c r="KLR1636" s="71"/>
      <c r="KLS1636" s="71"/>
      <c r="KLT1636" s="71"/>
      <c r="KLU1636" s="71"/>
      <c r="KLV1636" s="71"/>
      <c r="KLW1636" s="71"/>
      <c r="KLX1636" s="71"/>
      <c r="KLY1636" s="71"/>
      <c r="KLZ1636" s="71"/>
      <c r="KMA1636" s="71"/>
      <c r="KMB1636" s="71"/>
      <c r="KMC1636" s="71"/>
      <c r="KMD1636" s="71"/>
      <c r="KME1636" s="71"/>
      <c r="KMF1636" s="71"/>
      <c r="KMG1636" s="71"/>
      <c r="KMH1636" s="71"/>
      <c r="KMI1636" s="71"/>
      <c r="KMJ1636" s="71"/>
      <c r="KMK1636" s="71"/>
      <c r="KML1636" s="71"/>
      <c r="KMM1636" s="71"/>
      <c r="KMN1636" s="71"/>
      <c r="KMO1636" s="71"/>
      <c r="KMP1636" s="71"/>
      <c r="KMQ1636" s="71"/>
      <c r="KMR1636" s="71"/>
      <c r="KMS1636" s="71"/>
      <c r="KMT1636" s="71"/>
      <c r="KMU1636" s="71"/>
      <c r="KMV1636" s="71"/>
      <c r="KMW1636" s="71"/>
      <c r="KMX1636" s="71"/>
      <c r="KMY1636" s="71"/>
      <c r="KMZ1636" s="71"/>
      <c r="KNA1636" s="71"/>
      <c r="KNB1636" s="71"/>
      <c r="KNC1636" s="71"/>
      <c r="KND1636" s="71"/>
      <c r="KNE1636" s="71"/>
      <c r="KNF1636" s="71"/>
      <c r="KNG1636" s="71"/>
      <c r="KNH1636" s="71"/>
      <c r="KNI1636" s="71"/>
      <c r="KNJ1636" s="71"/>
      <c r="KNK1636" s="71"/>
      <c r="KNL1636" s="71"/>
      <c r="KNM1636" s="71"/>
      <c r="KNN1636" s="71"/>
      <c r="KNO1636" s="71"/>
      <c r="KNP1636" s="71"/>
      <c r="KNQ1636" s="71"/>
      <c r="KNR1636" s="71"/>
      <c r="KNS1636" s="71"/>
      <c r="KNT1636" s="71"/>
      <c r="KNU1636" s="71"/>
      <c r="KNV1636" s="71"/>
      <c r="KNW1636" s="71"/>
      <c r="KNX1636" s="71"/>
      <c r="KNY1636" s="71"/>
      <c r="KNZ1636" s="71"/>
      <c r="KOA1636" s="71"/>
      <c r="KOB1636" s="71"/>
      <c r="KOC1636" s="71"/>
      <c r="KOD1636" s="71"/>
      <c r="KOE1636" s="71"/>
      <c r="KOF1636" s="71"/>
      <c r="KOG1636" s="71"/>
      <c r="KOH1636" s="71"/>
      <c r="KOI1636" s="71"/>
      <c r="KOJ1636" s="71"/>
      <c r="KOK1636" s="71"/>
      <c r="KOL1636" s="71"/>
      <c r="KOM1636" s="71"/>
      <c r="KON1636" s="71"/>
      <c r="KOO1636" s="71"/>
      <c r="KOP1636" s="71"/>
      <c r="KOQ1636" s="71"/>
      <c r="KOR1636" s="71"/>
      <c r="KOS1636" s="71"/>
      <c r="KOT1636" s="71"/>
      <c r="KOU1636" s="71"/>
      <c r="KOV1636" s="71"/>
      <c r="KOW1636" s="71"/>
      <c r="KOX1636" s="71"/>
      <c r="KOY1636" s="71"/>
      <c r="KOZ1636" s="71"/>
      <c r="KPA1636" s="71"/>
      <c r="KPB1636" s="71"/>
      <c r="KPC1636" s="71"/>
      <c r="KPD1636" s="71"/>
      <c r="KPE1636" s="71"/>
      <c r="KPF1636" s="71"/>
      <c r="KPG1636" s="71"/>
      <c r="KPH1636" s="71"/>
      <c r="KPI1636" s="71"/>
      <c r="KPJ1636" s="71"/>
      <c r="KPK1636" s="71"/>
      <c r="KPL1636" s="71"/>
      <c r="KPM1636" s="71"/>
      <c r="KPN1636" s="71"/>
      <c r="KPO1636" s="71"/>
      <c r="KPP1636" s="71"/>
      <c r="KPQ1636" s="71"/>
      <c r="KPR1636" s="71"/>
      <c r="KPS1636" s="71"/>
      <c r="KPT1636" s="71"/>
      <c r="KPU1636" s="71"/>
      <c r="KPV1636" s="71"/>
      <c r="KPW1636" s="71"/>
      <c r="KPX1636" s="71"/>
      <c r="KPY1636" s="71"/>
      <c r="KPZ1636" s="71"/>
      <c r="KQA1636" s="71"/>
      <c r="KQB1636" s="71"/>
      <c r="KQC1636" s="71"/>
      <c r="KQD1636" s="71"/>
      <c r="KQE1636" s="71"/>
      <c r="KQF1636" s="71"/>
      <c r="KQG1636" s="71"/>
      <c r="KQH1636" s="71"/>
      <c r="KQI1636" s="71"/>
      <c r="KQJ1636" s="71"/>
      <c r="KQK1636" s="71"/>
      <c r="KQL1636" s="71"/>
      <c r="KQM1636" s="71"/>
      <c r="KQN1636" s="71"/>
      <c r="KQO1636" s="71"/>
      <c r="KQP1636" s="71"/>
      <c r="KQQ1636" s="71"/>
      <c r="KQR1636" s="71"/>
      <c r="KQS1636" s="71"/>
      <c r="KQT1636" s="71"/>
      <c r="KQU1636" s="71"/>
      <c r="KQV1636" s="71"/>
      <c r="KQW1636" s="71"/>
      <c r="KQX1636" s="71"/>
      <c r="KQY1636" s="71"/>
      <c r="KQZ1636" s="71"/>
      <c r="KRA1636" s="71"/>
      <c r="KRB1636" s="71"/>
      <c r="KRC1636" s="71"/>
      <c r="KRD1636" s="71"/>
      <c r="KRE1636" s="71"/>
      <c r="KRF1636" s="71"/>
      <c r="KRG1636" s="71"/>
      <c r="KRH1636" s="71"/>
      <c r="KRI1636" s="71"/>
      <c r="KRJ1636" s="71"/>
      <c r="KRK1636" s="71"/>
      <c r="KRL1636" s="71"/>
      <c r="KRM1636" s="71"/>
      <c r="KRN1636" s="71"/>
      <c r="KRO1636" s="71"/>
      <c r="KRP1636" s="71"/>
      <c r="KRQ1636" s="71"/>
      <c r="KRR1636" s="71"/>
      <c r="KRS1636" s="71"/>
      <c r="KRT1636" s="71"/>
      <c r="KRU1636" s="71"/>
      <c r="KRV1636" s="71"/>
      <c r="KRW1636" s="71"/>
      <c r="KRX1636" s="71"/>
      <c r="KRY1636" s="71"/>
      <c r="KRZ1636" s="71"/>
      <c r="KSA1636" s="71"/>
      <c r="KSB1636" s="71"/>
      <c r="KSC1636" s="71"/>
      <c r="KSD1636" s="71"/>
      <c r="KSE1636" s="71"/>
      <c r="KSF1636" s="71"/>
      <c r="KSG1636" s="71"/>
      <c r="KSH1636" s="71"/>
      <c r="KSI1636" s="71"/>
      <c r="KSJ1636" s="71"/>
      <c r="KSK1636" s="71"/>
      <c r="KSL1636" s="71"/>
      <c r="KSM1636" s="71"/>
      <c r="KSN1636" s="71"/>
      <c r="KSO1636" s="71"/>
      <c r="KSP1636" s="71"/>
      <c r="KSQ1636" s="71"/>
      <c r="KSR1636" s="71"/>
      <c r="KSS1636" s="71"/>
      <c r="KST1636" s="71"/>
      <c r="KSU1636" s="71"/>
      <c r="KSV1636" s="71"/>
      <c r="KSW1636" s="71"/>
      <c r="KSX1636" s="71"/>
      <c r="KSY1636" s="71"/>
      <c r="KSZ1636" s="71"/>
      <c r="KTA1636" s="71"/>
      <c r="KTB1636" s="71"/>
      <c r="KTC1636" s="71"/>
      <c r="KTD1636" s="71"/>
      <c r="KTE1636" s="71"/>
      <c r="KTF1636" s="71"/>
      <c r="KTG1636" s="71"/>
      <c r="KTH1636" s="71"/>
      <c r="KTI1636" s="71"/>
      <c r="KTJ1636" s="71"/>
      <c r="KTK1636" s="71"/>
      <c r="KTL1636" s="71"/>
      <c r="KTM1636" s="71"/>
      <c r="KTN1636" s="71"/>
      <c r="KTO1636" s="71"/>
      <c r="KTP1636" s="71"/>
      <c r="KTQ1636" s="71"/>
      <c r="KTR1636" s="71"/>
      <c r="KTS1636" s="71"/>
      <c r="KTT1636" s="71"/>
      <c r="KTU1636" s="71"/>
      <c r="KTV1636" s="71"/>
      <c r="KTW1636" s="71"/>
      <c r="KTX1636" s="71"/>
      <c r="KTY1636" s="71"/>
      <c r="KTZ1636" s="71"/>
      <c r="KUA1636" s="71"/>
      <c r="KUB1636" s="71"/>
      <c r="KUC1636" s="71"/>
      <c r="KUD1636" s="71"/>
      <c r="KUE1636" s="71"/>
      <c r="KUF1636" s="71"/>
      <c r="KUG1636" s="71"/>
      <c r="KUH1636" s="71"/>
      <c r="KUI1636" s="71"/>
      <c r="KUJ1636" s="71"/>
      <c r="KUK1636" s="71"/>
      <c r="KUL1636" s="71"/>
      <c r="KUM1636" s="71"/>
      <c r="KUN1636" s="71"/>
      <c r="KUO1636" s="71"/>
      <c r="KUP1636" s="71"/>
      <c r="KUQ1636" s="71"/>
      <c r="KUR1636" s="71"/>
      <c r="KUS1636" s="71"/>
      <c r="KUT1636" s="71"/>
      <c r="KUU1636" s="71"/>
      <c r="KUV1636" s="71"/>
      <c r="KUW1636" s="71"/>
      <c r="KUX1636" s="71"/>
      <c r="KUY1636" s="71"/>
      <c r="KUZ1636" s="71"/>
      <c r="KVA1636" s="71"/>
      <c r="KVB1636" s="71"/>
      <c r="KVC1636" s="71"/>
      <c r="KVD1636" s="71"/>
      <c r="KVE1636" s="71"/>
      <c r="KVF1636" s="71"/>
      <c r="KVG1636" s="71"/>
      <c r="KVH1636" s="71"/>
      <c r="KVI1636" s="71"/>
      <c r="KVJ1636" s="71"/>
      <c r="KVK1636" s="71"/>
      <c r="KVL1636" s="71"/>
      <c r="KVM1636" s="71"/>
      <c r="KVN1636" s="71"/>
      <c r="KVO1636" s="71"/>
      <c r="KVP1636" s="71"/>
      <c r="KVQ1636" s="71"/>
      <c r="KVR1636" s="71"/>
      <c r="KVS1636" s="71"/>
      <c r="KVT1636" s="71"/>
      <c r="KVU1636" s="71"/>
      <c r="KVV1636" s="71"/>
      <c r="KVW1636" s="71"/>
      <c r="KVX1636" s="71"/>
      <c r="KVY1636" s="71"/>
      <c r="KVZ1636" s="71"/>
      <c r="KWA1636" s="71"/>
      <c r="KWB1636" s="71"/>
      <c r="KWC1636" s="71"/>
      <c r="KWD1636" s="71"/>
      <c r="KWE1636" s="71"/>
      <c r="KWF1636" s="71"/>
      <c r="KWG1636" s="71"/>
      <c r="KWH1636" s="71"/>
      <c r="KWI1636" s="71"/>
      <c r="KWJ1636" s="71"/>
      <c r="KWK1636" s="71"/>
      <c r="KWL1636" s="71"/>
      <c r="KWM1636" s="71"/>
      <c r="KWN1636" s="71"/>
      <c r="KWO1636" s="71"/>
      <c r="KWP1636" s="71"/>
      <c r="KWQ1636" s="71"/>
      <c r="KWR1636" s="71"/>
      <c r="KWS1636" s="71"/>
      <c r="KWT1636" s="71"/>
      <c r="KWU1636" s="71"/>
      <c r="KWV1636" s="71"/>
      <c r="KWW1636" s="71"/>
      <c r="KWX1636" s="71"/>
      <c r="KWY1636" s="71"/>
      <c r="KWZ1636" s="71"/>
      <c r="KXA1636" s="71"/>
      <c r="KXB1636" s="71"/>
      <c r="KXC1636" s="71"/>
      <c r="KXD1636" s="71"/>
      <c r="KXE1636" s="71"/>
      <c r="KXF1636" s="71"/>
      <c r="KXG1636" s="71"/>
      <c r="KXH1636" s="71"/>
      <c r="KXI1636" s="71"/>
      <c r="KXJ1636" s="71"/>
      <c r="KXK1636" s="71"/>
      <c r="KXL1636" s="71"/>
      <c r="KXM1636" s="71"/>
      <c r="KXN1636" s="71"/>
      <c r="KXO1636" s="71"/>
      <c r="KXP1636" s="71"/>
      <c r="KXQ1636" s="71"/>
      <c r="KXR1636" s="71"/>
      <c r="KXS1636" s="71"/>
      <c r="KXT1636" s="71"/>
      <c r="KXU1636" s="71"/>
      <c r="KXV1636" s="71"/>
      <c r="KXW1636" s="71"/>
      <c r="KXX1636" s="71"/>
      <c r="KXY1636" s="71"/>
      <c r="KXZ1636" s="71"/>
      <c r="KYA1636" s="71"/>
      <c r="KYB1636" s="71"/>
      <c r="KYC1636" s="71"/>
      <c r="KYD1636" s="71"/>
      <c r="KYE1636" s="71"/>
      <c r="KYF1636" s="71"/>
      <c r="KYG1636" s="71"/>
      <c r="KYH1636" s="71"/>
      <c r="KYI1636" s="71"/>
      <c r="KYJ1636" s="71"/>
      <c r="KYK1636" s="71"/>
      <c r="KYL1636" s="71"/>
      <c r="KYM1636" s="71"/>
      <c r="KYN1636" s="71"/>
      <c r="KYO1636" s="71"/>
      <c r="KYP1636" s="71"/>
      <c r="KYQ1636" s="71"/>
      <c r="KYR1636" s="71"/>
      <c r="KYS1636" s="71"/>
      <c r="KYT1636" s="71"/>
      <c r="KYU1636" s="71"/>
      <c r="KYV1636" s="71"/>
      <c r="KYW1636" s="71"/>
      <c r="KYX1636" s="71"/>
      <c r="KYY1636" s="71"/>
      <c r="KYZ1636" s="71"/>
      <c r="KZA1636" s="71"/>
      <c r="KZB1636" s="71"/>
      <c r="KZC1636" s="71"/>
      <c r="KZD1636" s="71"/>
      <c r="KZE1636" s="71"/>
      <c r="KZF1636" s="71"/>
      <c r="KZG1636" s="71"/>
      <c r="KZH1636" s="71"/>
      <c r="KZI1636" s="71"/>
      <c r="KZJ1636" s="71"/>
      <c r="KZK1636" s="71"/>
      <c r="KZL1636" s="71"/>
      <c r="KZM1636" s="71"/>
      <c r="KZN1636" s="71"/>
      <c r="KZO1636" s="71"/>
      <c r="KZP1636" s="71"/>
      <c r="KZQ1636" s="71"/>
      <c r="KZR1636" s="71"/>
      <c r="KZS1636" s="71"/>
      <c r="KZT1636" s="71"/>
      <c r="KZU1636" s="71"/>
      <c r="KZV1636" s="71"/>
      <c r="KZW1636" s="71"/>
      <c r="KZX1636" s="71"/>
      <c r="KZY1636" s="71"/>
      <c r="KZZ1636" s="71"/>
      <c r="LAA1636" s="71"/>
      <c r="LAB1636" s="71"/>
      <c r="LAC1636" s="71"/>
      <c r="LAD1636" s="71"/>
      <c r="LAE1636" s="71"/>
      <c r="LAF1636" s="71"/>
      <c r="LAG1636" s="71"/>
      <c r="LAH1636" s="71"/>
      <c r="LAI1636" s="71"/>
      <c r="LAJ1636" s="71"/>
      <c r="LAK1636" s="71"/>
      <c r="LAL1636" s="71"/>
      <c r="LAM1636" s="71"/>
      <c r="LAN1636" s="71"/>
      <c r="LAO1636" s="71"/>
      <c r="LAP1636" s="71"/>
      <c r="LAQ1636" s="71"/>
      <c r="LAR1636" s="71"/>
      <c r="LAS1636" s="71"/>
      <c r="LAT1636" s="71"/>
      <c r="LAU1636" s="71"/>
      <c r="LAV1636" s="71"/>
      <c r="LAW1636" s="71"/>
      <c r="LAX1636" s="71"/>
      <c r="LAY1636" s="71"/>
      <c r="LAZ1636" s="71"/>
      <c r="LBA1636" s="71"/>
      <c r="LBB1636" s="71"/>
      <c r="LBC1636" s="71"/>
      <c r="LBD1636" s="71"/>
      <c r="LBE1636" s="71"/>
      <c r="LBF1636" s="71"/>
      <c r="LBG1636" s="71"/>
      <c r="LBH1636" s="71"/>
      <c r="LBI1636" s="71"/>
      <c r="LBJ1636" s="71"/>
      <c r="LBK1636" s="71"/>
      <c r="LBL1636" s="71"/>
      <c r="LBM1636" s="71"/>
      <c r="LBN1636" s="71"/>
      <c r="LBO1636" s="71"/>
      <c r="LBP1636" s="71"/>
      <c r="LBQ1636" s="71"/>
      <c r="LBR1636" s="71"/>
      <c r="LBS1636" s="71"/>
      <c r="LBT1636" s="71"/>
      <c r="LBU1636" s="71"/>
      <c r="LBV1636" s="71"/>
      <c r="LBW1636" s="71"/>
      <c r="LBX1636" s="71"/>
      <c r="LBY1636" s="71"/>
      <c r="LBZ1636" s="71"/>
      <c r="LCA1636" s="71"/>
      <c r="LCB1636" s="71"/>
      <c r="LCC1636" s="71"/>
      <c r="LCD1636" s="71"/>
      <c r="LCE1636" s="71"/>
      <c r="LCF1636" s="71"/>
      <c r="LCG1636" s="71"/>
      <c r="LCH1636" s="71"/>
      <c r="LCI1636" s="71"/>
      <c r="LCJ1636" s="71"/>
      <c r="LCK1636" s="71"/>
      <c r="LCL1636" s="71"/>
      <c r="LCM1636" s="71"/>
      <c r="LCN1636" s="71"/>
      <c r="LCO1636" s="71"/>
      <c r="LCP1636" s="71"/>
      <c r="LCQ1636" s="71"/>
      <c r="LCR1636" s="71"/>
      <c r="LCS1636" s="71"/>
      <c r="LCT1636" s="71"/>
      <c r="LCU1636" s="71"/>
      <c r="LCV1636" s="71"/>
      <c r="LCW1636" s="71"/>
      <c r="LCX1636" s="71"/>
      <c r="LCY1636" s="71"/>
      <c r="LCZ1636" s="71"/>
      <c r="LDA1636" s="71"/>
      <c r="LDB1636" s="71"/>
      <c r="LDC1636" s="71"/>
      <c r="LDD1636" s="71"/>
      <c r="LDE1636" s="71"/>
      <c r="LDF1636" s="71"/>
      <c r="LDG1636" s="71"/>
      <c r="LDH1636" s="71"/>
      <c r="LDI1636" s="71"/>
      <c r="LDJ1636" s="71"/>
      <c r="LDK1636" s="71"/>
      <c r="LDL1636" s="71"/>
      <c r="LDM1636" s="71"/>
      <c r="LDN1636" s="71"/>
      <c r="LDO1636" s="71"/>
      <c r="LDP1636" s="71"/>
      <c r="LDQ1636" s="71"/>
      <c r="LDR1636" s="71"/>
      <c r="LDS1636" s="71"/>
      <c r="LDT1636" s="71"/>
      <c r="LDU1636" s="71"/>
      <c r="LDV1636" s="71"/>
      <c r="LDW1636" s="71"/>
      <c r="LDX1636" s="71"/>
      <c r="LDY1636" s="71"/>
      <c r="LDZ1636" s="71"/>
      <c r="LEA1636" s="71"/>
      <c r="LEB1636" s="71"/>
      <c r="LEC1636" s="71"/>
      <c r="LED1636" s="71"/>
      <c r="LEE1636" s="71"/>
      <c r="LEF1636" s="71"/>
      <c r="LEG1636" s="71"/>
      <c r="LEH1636" s="71"/>
      <c r="LEI1636" s="71"/>
      <c r="LEJ1636" s="71"/>
      <c r="LEK1636" s="71"/>
      <c r="LEL1636" s="71"/>
      <c r="LEM1636" s="71"/>
      <c r="LEN1636" s="71"/>
      <c r="LEO1636" s="71"/>
      <c r="LEP1636" s="71"/>
      <c r="LEQ1636" s="71"/>
      <c r="LER1636" s="71"/>
      <c r="LES1636" s="71"/>
      <c r="LET1636" s="71"/>
      <c r="LEU1636" s="71"/>
      <c r="LEV1636" s="71"/>
      <c r="LEW1636" s="71"/>
      <c r="LEX1636" s="71"/>
      <c r="LEY1636" s="71"/>
      <c r="LEZ1636" s="71"/>
      <c r="LFA1636" s="71"/>
      <c r="LFB1636" s="71"/>
      <c r="LFC1636" s="71"/>
      <c r="LFD1636" s="71"/>
      <c r="LFE1636" s="71"/>
      <c r="LFF1636" s="71"/>
      <c r="LFG1636" s="71"/>
      <c r="LFH1636" s="71"/>
      <c r="LFI1636" s="71"/>
      <c r="LFJ1636" s="71"/>
      <c r="LFK1636" s="71"/>
      <c r="LFL1636" s="71"/>
      <c r="LFM1636" s="71"/>
      <c r="LFN1636" s="71"/>
      <c r="LFO1636" s="71"/>
      <c r="LFP1636" s="71"/>
      <c r="LFQ1636" s="71"/>
      <c r="LFR1636" s="71"/>
      <c r="LFS1636" s="71"/>
      <c r="LFT1636" s="71"/>
      <c r="LFU1636" s="71"/>
      <c r="LFV1636" s="71"/>
      <c r="LFW1636" s="71"/>
      <c r="LFX1636" s="71"/>
      <c r="LFY1636" s="71"/>
      <c r="LFZ1636" s="71"/>
      <c r="LGA1636" s="71"/>
      <c r="LGB1636" s="71"/>
      <c r="LGC1636" s="71"/>
      <c r="LGD1636" s="71"/>
      <c r="LGE1636" s="71"/>
      <c r="LGF1636" s="71"/>
      <c r="LGG1636" s="71"/>
      <c r="LGH1636" s="71"/>
      <c r="LGI1636" s="71"/>
      <c r="LGJ1636" s="71"/>
      <c r="LGK1636" s="71"/>
      <c r="LGL1636" s="71"/>
      <c r="LGM1636" s="71"/>
      <c r="LGN1636" s="71"/>
      <c r="LGO1636" s="71"/>
      <c r="LGP1636" s="71"/>
      <c r="LGQ1636" s="71"/>
      <c r="LGR1636" s="71"/>
      <c r="LGS1636" s="71"/>
      <c r="LGT1636" s="71"/>
      <c r="LGU1636" s="71"/>
      <c r="LGV1636" s="71"/>
      <c r="LGW1636" s="71"/>
      <c r="LGX1636" s="71"/>
      <c r="LGY1636" s="71"/>
      <c r="LGZ1636" s="71"/>
      <c r="LHA1636" s="71"/>
      <c r="LHB1636" s="71"/>
      <c r="LHC1636" s="71"/>
      <c r="LHD1636" s="71"/>
      <c r="LHE1636" s="71"/>
      <c r="LHF1636" s="71"/>
      <c r="LHG1636" s="71"/>
      <c r="LHH1636" s="71"/>
      <c r="LHI1636" s="71"/>
      <c r="LHJ1636" s="71"/>
      <c r="LHK1636" s="71"/>
      <c r="LHL1636" s="71"/>
      <c r="LHM1636" s="71"/>
      <c r="LHN1636" s="71"/>
      <c r="LHO1636" s="71"/>
      <c r="LHP1636" s="71"/>
      <c r="LHQ1636" s="71"/>
      <c r="LHR1636" s="71"/>
      <c r="LHS1636" s="71"/>
      <c r="LHT1636" s="71"/>
      <c r="LHU1636" s="71"/>
      <c r="LHV1636" s="71"/>
      <c r="LHW1636" s="71"/>
      <c r="LHX1636" s="71"/>
      <c r="LHY1636" s="71"/>
      <c r="LHZ1636" s="71"/>
      <c r="LIA1636" s="71"/>
      <c r="LIB1636" s="71"/>
      <c r="LIC1636" s="71"/>
      <c r="LID1636" s="71"/>
      <c r="LIE1636" s="71"/>
      <c r="LIF1636" s="71"/>
      <c r="LIG1636" s="71"/>
      <c r="LIH1636" s="71"/>
      <c r="LII1636" s="71"/>
      <c r="LIJ1636" s="71"/>
      <c r="LIK1636" s="71"/>
      <c r="LIL1636" s="71"/>
      <c r="LIM1636" s="71"/>
      <c r="LIN1636" s="71"/>
      <c r="LIO1636" s="71"/>
      <c r="LIP1636" s="71"/>
      <c r="LIQ1636" s="71"/>
      <c r="LIR1636" s="71"/>
      <c r="LIS1636" s="71"/>
      <c r="LIT1636" s="71"/>
      <c r="LIU1636" s="71"/>
      <c r="LIV1636" s="71"/>
      <c r="LIW1636" s="71"/>
      <c r="LIX1636" s="71"/>
      <c r="LIY1636" s="71"/>
      <c r="LIZ1636" s="71"/>
      <c r="LJA1636" s="71"/>
      <c r="LJB1636" s="71"/>
      <c r="LJC1636" s="71"/>
      <c r="LJD1636" s="71"/>
      <c r="LJE1636" s="71"/>
      <c r="LJF1636" s="71"/>
      <c r="LJG1636" s="71"/>
      <c r="LJH1636" s="71"/>
      <c r="LJI1636" s="71"/>
      <c r="LJJ1636" s="71"/>
      <c r="LJK1636" s="71"/>
      <c r="LJL1636" s="71"/>
      <c r="LJM1636" s="71"/>
      <c r="LJN1636" s="71"/>
      <c r="LJO1636" s="71"/>
      <c r="LJP1636" s="71"/>
      <c r="LJQ1636" s="71"/>
      <c r="LJR1636" s="71"/>
      <c r="LJS1636" s="71"/>
      <c r="LJT1636" s="71"/>
      <c r="LJU1636" s="71"/>
      <c r="LJV1636" s="71"/>
      <c r="LJW1636" s="71"/>
      <c r="LJX1636" s="71"/>
      <c r="LJY1636" s="71"/>
      <c r="LJZ1636" s="71"/>
      <c r="LKA1636" s="71"/>
      <c r="LKB1636" s="71"/>
      <c r="LKC1636" s="71"/>
      <c r="LKD1636" s="71"/>
      <c r="LKE1636" s="71"/>
      <c r="LKF1636" s="71"/>
      <c r="LKG1636" s="71"/>
      <c r="LKH1636" s="71"/>
      <c r="LKI1636" s="71"/>
      <c r="LKJ1636" s="71"/>
      <c r="LKK1636" s="71"/>
      <c r="LKL1636" s="71"/>
      <c r="LKM1636" s="71"/>
      <c r="LKN1636" s="71"/>
      <c r="LKO1636" s="71"/>
      <c r="LKP1636" s="71"/>
      <c r="LKQ1636" s="71"/>
      <c r="LKR1636" s="71"/>
      <c r="LKS1636" s="71"/>
      <c r="LKT1636" s="71"/>
      <c r="LKU1636" s="71"/>
      <c r="LKV1636" s="71"/>
      <c r="LKW1636" s="71"/>
      <c r="LKX1636" s="71"/>
      <c r="LKY1636" s="71"/>
      <c r="LKZ1636" s="71"/>
      <c r="LLA1636" s="71"/>
      <c r="LLB1636" s="71"/>
      <c r="LLC1636" s="71"/>
      <c r="LLD1636" s="71"/>
      <c r="LLE1636" s="71"/>
      <c r="LLF1636" s="71"/>
      <c r="LLG1636" s="71"/>
      <c r="LLH1636" s="71"/>
      <c r="LLI1636" s="71"/>
      <c r="LLJ1636" s="71"/>
      <c r="LLK1636" s="71"/>
      <c r="LLL1636" s="71"/>
      <c r="LLM1636" s="71"/>
      <c r="LLN1636" s="71"/>
      <c r="LLO1636" s="71"/>
      <c r="LLP1636" s="71"/>
      <c r="LLQ1636" s="71"/>
      <c r="LLR1636" s="71"/>
      <c r="LLS1636" s="71"/>
      <c r="LLT1636" s="71"/>
      <c r="LLU1636" s="71"/>
      <c r="LLV1636" s="71"/>
      <c r="LLW1636" s="71"/>
      <c r="LLX1636" s="71"/>
      <c r="LLY1636" s="71"/>
      <c r="LLZ1636" s="71"/>
      <c r="LMA1636" s="71"/>
      <c r="LMB1636" s="71"/>
      <c r="LMC1636" s="71"/>
      <c r="LMD1636" s="71"/>
      <c r="LME1636" s="71"/>
      <c r="LMF1636" s="71"/>
      <c r="LMG1636" s="71"/>
      <c r="LMH1636" s="71"/>
      <c r="LMI1636" s="71"/>
      <c r="LMJ1636" s="71"/>
      <c r="LMK1636" s="71"/>
      <c r="LML1636" s="71"/>
      <c r="LMM1636" s="71"/>
      <c r="LMN1636" s="71"/>
      <c r="LMO1636" s="71"/>
      <c r="LMP1636" s="71"/>
      <c r="LMQ1636" s="71"/>
      <c r="LMR1636" s="71"/>
      <c r="LMS1636" s="71"/>
      <c r="LMT1636" s="71"/>
      <c r="LMU1636" s="71"/>
      <c r="LMV1636" s="71"/>
      <c r="LMW1636" s="71"/>
      <c r="LMX1636" s="71"/>
      <c r="LMY1636" s="71"/>
      <c r="LMZ1636" s="71"/>
      <c r="LNA1636" s="71"/>
      <c r="LNB1636" s="71"/>
      <c r="LNC1636" s="71"/>
      <c r="LND1636" s="71"/>
      <c r="LNE1636" s="71"/>
      <c r="LNF1636" s="71"/>
      <c r="LNG1636" s="71"/>
      <c r="LNH1636" s="71"/>
      <c r="LNI1636" s="71"/>
      <c r="LNJ1636" s="71"/>
      <c r="LNK1636" s="71"/>
      <c r="LNL1636" s="71"/>
      <c r="LNM1636" s="71"/>
      <c r="LNN1636" s="71"/>
      <c r="LNO1636" s="71"/>
      <c r="LNP1636" s="71"/>
      <c r="LNQ1636" s="71"/>
      <c r="LNR1636" s="71"/>
      <c r="LNS1636" s="71"/>
      <c r="LNT1636" s="71"/>
      <c r="LNU1636" s="71"/>
      <c r="LNV1636" s="71"/>
      <c r="LNW1636" s="71"/>
      <c r="LNX1636" s="71"/>
      <c r="LNY1636" s="71"/>
      <c r="LNZ1636" s="71"/>
      <c r="LOA1636" s="71"/>
      <c r="LOB1636" s="71"/>
      <c r="LOC1636" s="71"/>
      <c r="LOD1636" s="71"/>
      <c r="LOE1636" s="71"/>
      <c r="LOF1636" s="71"/>
      <c r="LOG1636" s="71"/>
      <c r="LOH1636" s="71"/>
      <c r="LOI1636" s="71"/>
      <c r="LOJ1636" s="71"/>
      <c r="LOK1636" s="71"/>
      <c r="LOL1636" s="71"/>
      <c r="LOM1636" s="71"/>
      <c r="LON1636" s="71"/>
      <c r="LOO1636" s="71"/>
      <c r="LOP1636" s="71"/>
      <c r="LOQ1636" s="71"/>
      <c r="LOR1636" s="71"/>
      <c r="LOS1636" s="71"/>
      <c r="LOT1636" s="71"/>
      <c r="LOU1636" s="71"/>
      <c r="LOV1636" s="71"/>
      <c r="LOW1636" s="71"/>
      <c r="LOX1636" s="71"/>
      <c r="LOY1636" s="71"/>
      <c r="LOZ1636" s="71"/>
      <c r="LPA1636" s="71"/>
      <c r="LPB1636" s="71"/>
      <c r="LPC1636" s="71"/>
      <c r="LPD1636" s="71"/>
      <c r="LPE1636" s="71"/>
      <c r="LPF1636" s="71"/>
      <c r="LPG1636" s="71"/>
      <c r="LPH1636" s="71"/>
      <c r="LPI1636" s="71"/>
      <c r="LPJ1636" s="71"/>
      <c r="LPK1636" s="71"/>
      <c r="LPL1636" s="71"/>
      <c r="LPM1636" s="71"/>
      <c r="LPN1636" s="71"/>
      <c r="LPO1636" s="71"/>
      <c r="LPP1636" s="71"/>
      <c r="LPQ1636" s="71"/>
      <c r="LPR1636" s="71"/>
      <c r="LPS1636" s="71"/>
      <c r="LPT1636" s="71"/>
      <c r="LPU1636" s="71"/>
      <c r="LPV1636" s="71"/>
      <c r="LPW1636" s="71"/>
      <c r="LPX1636" s="71"/>
      <c r="LPY1636" s="71"/>
      <c r="LPZ1636" s="71"/>
      <c r="LQA1636" s="71"/>
      <c r="LQB1636" s="71"/>
      <c r="LQC1636" s="71"/>
      <c r="LQD1636" s="71"/>
      <c r="LQE1636" s="71"/>
      <c r="LQF1636" s="71"/>
      <c r="LQG1636" s="71"/>
      <c r="LQH1636" s="71"/>
      <c r="LQI1636" s="71"/>
      <c r="LQJ1636" s="71"/>
      <c r="LQK1636" s="71"/>
      <c r="LQL1636" s="71"/>
      <c r="LQM1636" s="71"/>
      <c r="LQN1636" s="71"/>
      <c r="LQO1636" s="71"/>
      <c r="LQP1636" s="71"/>
      <c r="LQQ1636" s="71"/>
      <c r="LQR1636" s="71"/>
      <c r="LQS1636" s="71"/>
      <c r="LQT1636" s="71"/>
      <c r="LQU1636" s="71"/>
      <c r="LQV1636" s="71"/>
      <c r="LQW1636" s="71"/>
      <c r="LQX1636" s="71"/>
      <c r="LQY1636" s="71"/>
      <c r="LQZ1636" s="71"/>
      <c r="LRA1636" s="71"/>
      <c r="LRB1636" s="71"/>
      <c r="LRC1636" s="71"/>
      <c r="LRD1636" s="71"/>
      <c r="LRE1636" s="71"/>
      <c r="LRF1636" s="71"/>
      <c r="LRG1636" s="71"/>
      <c r="LRH1636" s="71"/>
      <c r="LRI1636" s="71"/>
      <c r="LRJ1636" s="71"/>
      <c r="LRK1636" s="71"/>
      <c r="LRL1636" s="71"/>
      <c r="LRM1636" s="71"/>
      <c r="LRN1636" s="71"/>
      <c r="LRO1636" s="71"/>
      <c r="LRP1636" s="71"/>
      <c r="LRQ1636" s="71"/>
      <c r="LRR1636" s="71"/>
      <c r="LRS1636" s="71"/>
      <c r="LRT1636" s="71"/>
      <c r="LRU1636" s="71"/>
      <c r="LRV1636" s="71"/>
      <c r="LRW1636" s="71"/>
      <c r="LRX1636" s="71"/>
      <c r="LRY1636" s="71"/>
      <c r="LRZ1636" s="71"/>
      <c r="LSA1636" s="71"/>
      <c r="LSB1636" s="71"/>
      <c r="LSC1636" s="71"/>
      <c r="LSD1636" s="71"/>
      <c r="LSE1636" s="71"/>
      <c r="LSF1636" s="71"/>
      <c r="LSG1636" s="71"/>
      <c r="LSH1636" s="71"/>
      <c r="LSI1636" s="71"/>
      <c r="LSJ1636" s="71"/>
      <c r="LSK1636" s="71"/>
      <c r="LSL1636" s="71"/>
      <c r="LSM1636" s="71"/>
      <c r="LSN1636" s="71"/>
      <c r="LSO1636" s="71"/>
      <c r="LSP1636" s="71"/>
      <c r="LSQ1636" s="71"/>
      <c r="LSR1636" s="71"/>
      <c r="LSS1636" s="71"/>
      <c r="LST1636" s="71"/>
      <c r="LSU1636" s="71"/>
      <c r="LSV1636" s="71"/>
      <c r="LSW1636" s="71"/>
      <c r="LSX1636" s="71"/>
      <c r="LSY1636" s="71"/>
      <c r="LSZ1636" s="71"/>
      <c r="LTA1636" s="71"/>
      <c r="LTB1636" s="71"/>
      <c r="LTC1636" s="71"/>
      <c r="LTD1636" s="71"/>
      <c r="LTE1636" s="71"/>
      <c r="LTF1636" s="71"/>
      <c r="LTG1636" s="71"/>
      <c r="LTH1636" s="71"/>
      <c r="LTI1636" s="71"/>
      <c r="LTJ1636" s="71"/>
      <c r="LTK1636" s="71"/>
      <c r="LTL1636" s="71"/>
      <c r="LTM1636" s="71"/>
      <c r="LTN1636" s="71"/>
      <c r="LTO1636" s="71"/>
      <c r="LTP1636" s="71"/>
      <c r="LTQ1636" s="71"/>
      <c r="LTR1636" s="71"/>
      <c r="LTS1636" s="71"/>
      <c r="LTT1636" s="71"/>
      <c r="LTU1636" s="71"/>
      <c r="LTV1636" s="71"/>
      <c r="LTW1636" s="71"/>
      <c r="LTX1636" s="71"/>
      <c r="LTY1636" s="71"/>
      <c r="LTZ1636" s="71"/>
      <c r="LUA1636" s="71"/>
      <c r="LUB1636" s="71"/>
      <c r="LUC1636" s="71"/>
      <c r="LUD1636" s="71"/>
      <c r="LUE1636" s="71"/>
      <c r="LUF1636" s="71"/>
      <c r="LUG1636" s="71"/>
      <c r="LUH1636" s="71"/>
      <c r="LUI1636" s="71"/>
      <c r="LUJ1636" s="71"/>
      <c r="LUK1636" s="71"/>
      <c r="LUL1636" s="71"/>
      <c r="LUM1636" s="71"/>
      <c r="LUN1636" s="71"/>
      <c r="LUO1636" s="71"/>
      <c r="LUP1636" s="71"/>
      <c r="LUQ1636" s="71"/>
      <c r="LUR1636" s="71"/>
      <c r="LUS1636" s="71"/>
      <c r="LUT1636" s="71"/>
      <c r="LUU1636" s="71"/>
      <c r="LUV1636" s="71"/>
      <c r="LUW1636" s="71"/>
      <c r="LUX1636" s="71"/>
      <c r="LUY1636" s="71"/>
      <c r="LUZ1636" s="71"/>
      <c r="LVA1636" s="71"/>
      <c r="LVB1636" s="71"/>
      <c r="LVC1636" s="71"/>
      <c r="LVD1636" s="71"/>
      <c r="LVE1636" s="71"/>
      <c r="LVF1636" s="71"/>
      <c r="LVG1636" s="71"/>
      <c r="LVH1636" s="71"/>
      <c r="LVI1636" s="71"/>
      <c r="LVJ1636" s="71"/>
      <c r="LVK1636" s="71"/>
      <c r="LVL1636" s="71"/>
      <c r="LVM1636" s="71"/>
      <c r="LVN1636" s="71"/>
      <c r="LVO1636" s="71"/>
      <c r="LVP1636" s="71"/>
      <c r="LVQ1636" s="71"/>
      <c r="LVR1636" s="71"/>
      <c r="LVS1636" s="71"/>
      <c r="LVT1636" s="71"/>
      <c r="LVU1636" s="71"/>
      <c r="LVV1636" s="71"/>
      <c r="LVW1636" s="71"/>
      <c r="LVX1636" s="71"/>
      <c r="LVY1636" s="71"/>
      <c r="LVZ1636" s="71"/>
      <c r="LWA1636" s="71"/>
      <c r="LWB1636" s="71"/>
      <c r="LWC1636" s="71"/>
      <c r="LWD1636" s="71"/>
      <c r="LWE1636" s="71"/>
      <c r="LWF1636" s="71"/>
      <c r="LWG1636" s="71"/>
      <c r="LWH1636" s="71"/>
      <c r="LWI1636" s="71"/>
      <c r="LWJ1636" s="71"/>
      <c r="LWK1636" s="71"/>
      <c r="LWL1636" s="71"/>
      <c r="LWM1636" s="71"/>
      <c r="LWN1636" s="71"/>
      <c r="LWO1636" s="71"/>
      <c r="LWP1636" s="71"/>
      <c r="LWQ1636" s="71"/>
      <c r="LWR1636" s="71"/>
      <c r="LWS1636" s="71"/>
      <c r="LWT1636" s="71"/>
      <c r="LWU1636" s="71"/>
      <c r="LWV1636" s="71"/>
      <c r="LWW1636" s="71"/>
      <c r="LWX1636" s="71"/>
      <c r="LWY1636" s="71"/>
      <c r="LWZ1636" s="71"/>
      <c r="LXA1636" s="71"/>
      <c r="LXB1636" s="71"/>
      <c r="LXC1636" s="71"/>
      <c r="LXD1636" s="71"/>
      <c r="LXE1636" s="71"/>
      <c r="LXF1636" s="71"/>
      <c r="LXG1636" s="71"/>
      <c r="LXH1636" s="71"/>
      <c r="LXI1636" s="71"/>
      <c r="LXJ1636" s="71"/>
      <c r="LXK1636" s="71"/>
      <c r="LXL1636" s="71"/>
      <c r="LXM1636" s="71"/>
      <c r="LXN1636" s="71"/>
      <c r="LXO1636" s="71"/>
      <c r="LXP1636" s="71"/>
      <c r="LXQ1636" s="71"/>
      <c r="LXR1636" s="71"/>
      <c r="LXS1636" s="71"/>
      <c r="LXT1636" s="71"/>
      <c r="LXU1636" s="71"/>
      <c r="LXV1636" s="71"/>
      <c r="LXW1636" s="71"/>
      <c r="LXX1636" s="71"/>
      <c r="LXY1636" s="71"/>
      <c r="LXZ1636" s="71"/>
      <c r="LYA1636" s="71"/>
      <c r="LYB1636" s="71"/>
      <c r="LYC1636" s="71"/>
      <c r="LYD1636" s="71"/>
      <c r="LYE1636" s="71"/>
      <c r="LYF1636" s="71"/>
      <c r="LYG1636" s="71"/>
      <c r="LYH1636" s="71"/>
      <c r="LYI1636" s="71"/>
      <c r="LYJ1636" s="71"/>
      <c r="LYK1636" s="71"/>
      <c r="LYL1636" s="71"/>
      <c r="LYM1636" s="71"/>
      <c r="LYN1636" s="71"/>
      <c r="LYO1636" s="71"/>
      <c r="LYP1636" s="71"/>
      <c r="LYQ1636" s="71"/>
      <c r="LYR1636" s="71"/>
      <c r="LYS1636" s="71"/>
      <c r="LYT1636" s="71"/>
      <c r="LYU1636" s="71"/>
      <c r="LYV1636" s="71"/>
      <c r="LYW1636" s="71"/>
      <c r="LYX1636" s="71"/>
      <c r="LYY1636" s="71"/>
      <c r="LYZ1636" s="71"/>
      <c r="LZA1636" s="71"/>
      <c r="LZB1636" s="71"/>
      <c r="LZC1636" s="71"/>
      <c r="LZD1636" s="71"/>
      <c r="LZE1636" s="71"/>
      <c r="LZF1636" s="71"/>
      <c r="LZG1636" s="71"/>
      <c r="LZH1636" s="71"/>
      <c r="LZI1636" s="71"/>
      <c r="LZJ1636" s="71"/>
      <c r="LZK1636" s="71"/>
      <c r="LZL1636" s="71"/>
      <c r="LZM1636" s="71"/>
      <c r="LZN1636" s="71"/>
      <c r="LZO1636" s="71"/>
      <c r="LZP1636" s="71"/>
      <c r="LZQ1636" s="71"/>
      <c r="LZR1636" s="71"/>
      <c r="LZS1636" s="71"/>
      <c r="LZT1636" s="71"/>
      <c r="LZU1636" s="71"/>
      <c r="LZV1636" s="71"/>
      <c r="LZW1636" s="71"/>
      <c r="LZX1636" s="71"/>
      <c r="LZY1636" s="71"/>
      <c r="LZZ1636" s="71"/>
      <c r="MAA1636" s="71"/>
      <c r="MAB1636" s="71"/>
      <c r="MAC1636" s="71"/>
      <c r="MAD1636" s="71"/>
      <c r="MAE1636" s="71"/>
      <c r="MAF1636" s="71"/>
      <c r="MAG1636" s="71"/>
      <c r="MAH1636" s="71"/>
      <c r="MAI1636" s="71"/>
      <c r="MAJ1636" s="71"/>
      <c r="MAK1636" s="71"/>
      <c r="MAL1636" s="71"/>
      <c r="MAM1636" s="71"/>
      <c r="MAN1636" s="71"/>
      <c r="MAO1636" s="71"/>
      <c r="MAP1636" s="71"/>
      <c r="MAQ1636" s="71"/>
      <c r="MAR1636" s="71"/>
      <c r="MAS1636" s="71"/>
      <c r="MAT1636" s="71"/>
      <c r="MAU1636" s="71"/>
      <c r="MAV1636" s="71"/>
      <c r="MAW1636" s="71"/>
      <c r="MAX1636" s="71"/>
      <c r="MAY1636" s="71"/>
      <c r="MAZ1636" s="71"/>
      <c r="MBA1636" s="71"/>
      <c r="MBB1636" s="71"/>
      <c r="MBC1636" s="71"/>
      <c r="MBD1636" s="71"/>
      <c r="MBE1636" s="71"/>
      <c r="MBF1636" s="71"/>
      <c r="MBG1636" s="71"/>
      <c r="MBH1636" s="71"/>
      <c r="MBI1636" s="71"/>
      <c r="MBJ1636" s="71"/>
      <c r="MBK1636" s="71"/>
      <c r="MBL1636" s="71"/>
      <c r="MBM1636" s="71"/>
      <c r="MBN1636" s="71"/>
      <c r="MBO1636" s="71"/>
      <c r="MBP1636" s="71"/>
      <c r="MBQ1636" s="71"/>
      <c r="MBR1636" s="71"/>
      <c r="MBS1636" s="71"/>
      <c r="MBT1636" s="71"/>
      <c r="MBU1636" s="71"/>
      <c r="MBV1636" s="71"/>
      <c r="MBW1636" s="71"/>
      <c r="MBX1636" s="71"/>
      <c r="MBY1636" s="71"/>
      <c r="MBZ1636" s="71"/>
      <c r="MCA1636" s="71"/>
      <c r="MCB1636" s="71"/>
      <c r="MCC1636" s="71"/>
      <c r="MCD1636" s="71"/>
      <c r="MCE1636" s="71"/>
      <c r="MCF1636" s="71"/>
      <c r="MCG1636" s="71"/>
      <c r="MCH1636" s="71"/>
      <c r="MCI1636" s="71"/>
      <c r="MCJ1636" s="71"/>
      <c r="MCK1636" s="71"/>
      <c r="MCL1636" s="71"/>
      <c r="MCM1636" s="71"/>
      <c r="MCN1636" s="71"/>
      <c r="MCO1636" s="71"/>
      <c r="MCP1636" s="71"/>
      <c r="MCQ1636" s="71"/>
      <c r="MCR1636" s="71"/>
      <c r="MCS1636" s="71"/>
      <c r="MCT1636" s="71"/>
      <c r="MCU1636" s="71"/>
      <c r="MCV1636" s="71"/>
      <c r="MCW1636" s="71"/>
      <c r="MCX1636" s="71"/>
      <c r="MCY1636" s="71"/>
      <c r="MCZ1636" s="71"/>
      <c r="MDA1636" s="71"/>
      <c r="MDB1636" s="71"/>
      <c r="MDC1636" s="71"/>
      <c r="MDD1636" s="71"/>
      <c r="MDE1636" s="71"/>
      <c r="MDF1636" s="71"/>
      <c r="MDG1636" s="71"/>
      <c r="MDH1636" s="71"/>
      <c r="MDI1636" s="71"/>
      <c r="MDJ1636" s="71"/>
      <c r="MDK1636" s="71"/>
      <c r="MDL1636" s="71"/>
      <c r="MDM1636" s="71"/>
      <c r="MDN1636" s="71"/>
      <c r="MDO1636" s="71"/>
      <c r="MDP1636" s="71"/>
      <c r="MDQ1636" s="71"/>
      <c r="MDR1636" s="71"/>
      <c r="MDS1636" s="71"/>
      <c r="MDT1636" s="71"/>
      <c r="MDU1636" s="71"/>
      <c r="MDV1636" s="71"/>
      <c r="MDW1636" s="71"/>
      <c r="MDX1636" s="71"/>
      <c r="MDY1636" s="71"/>
      <c r="MDZ1636" s="71"/>
      <c r="MEA1636" s="71"/>
      <c r="MEB1636" s="71"/>
      <c r="MEC1636" s="71"/>
      <c r="MED1636" s="71"/>
      <c r="MEE1636" s="71"/>
      <c r="MEF1636" s="71"/>
      <c r="MEG1636" s="71"/>
      <c r="MEH1636" s="71"/>
      <c r="MEI1636" s="71"/>
      <c r="MEJ1636" s="71"/>
      <c r="MEK1636" s="71"/>
      <c r="MEL1636" s="71"/>
      <c r="MEM1636" s="71"/>
      <c r="MEN1636" s="71"/>
      <c r="MEO1636" s="71"/>
      <c r="MEP1636" s="71"/>
      <c r="MEQ1636" s="71"/>
      <c r="MER1636" s="71"/>
      <c r="MES1636" s="71"/>
      <c r="MET1636" s="71"/>
      <c r="MEU1636" s="71"/>
      <c r="MEV1636" s="71"/>
      <c r="MEW1636" s="71"/>
      <c r="MEX1636" s="71"/>
      <c r="MEY1636" s="71"/>
      <c r="MEZ1636" s="71"/>
      <c r="MFA1636" s="71"/>
      <c r="MFB1636" s="71"/>
      <c r="MFC1636" s="71"/>
      <c r="MFD1636" s="71"/>
      <c r="MFE1636" s="71"/>
      <c r="MFF1636" s="71"/>
      <c r="MFG1636" s="71"/>
      <c r="MFH1636" s="71"/>
      <c r="MFI1636" s="71"/>
      <c r="MFJ1636" s="71"/>
      <c r="MFK1636" s="71"/>
      <c r="MFL1636" s="71"/>
      <c r="MFM1636" s="71"/>
      <c r="MFN1636" s="71"/>
      <c r="MFO1636" s="71"/>
      <c r="MFP1636" s="71"/>
      <c r="MFQ1636" s="71"/>
      <c r="MFR1636" s="71"/>
      <c r="MFS1636" s="71"/>
      <c r="MFT1636" s="71"/>
      <c r="MFU1636" s="71"/>
      <c r="MFV1636" s="71"/>
      <c r="MFW1636" s="71"/>
      <c r="MFX1636" s="71"/>
      <c r="MFY1636" s="71"/>
      <c r="MFZ1636" s="71"/>
      <c r="MGA1636" s="71"/>
      <c r="MGB1636" s="71"/>
      <c r="MGC1636" s="71"/>
      <c r="MGD1636" s="71"/>
      <c r="MGE1636" s="71"/>
      <c r="MGF1636" s="71"/>
      <c r="MGG1636" s="71"/>
      <c r="MGH1636" s="71"/>
      <c r="MGI1636" s="71"/>
      <c r="MGJ1636" s="71"/>
      <c r="MGK1636" s="71"/>
      <c r="MGL1636" s="71"/>
      <c r="MGM1636" s="71"/>
      <c r="MGN1636" s="71"/>
      <c r="MGO1636" s="71"/>
      <c r="MGP1636" s="71"/>
      <c r="MGQ1636" s="71"/>
      <c r="MGR1636" s="71"/>
      <c r="MGS1636" s="71"/>
      <c r="MGT1636" s="71"/>
      <c r="MGU1636" s="71"/>
      <c r="MGV1636" s="71"/>
      <c r="MGW1636" s="71"/>
      <c r="MGX1636" s="71"/>
      <c r="MGY1636" s="71"/>
      <c r="MGZ1636" s="71"/>
      <c r="MHA1636" s="71"/>
      <c r="MHB1636" s="71"/>
      <c r="MHC1636" s="71"/>
      <c r="MHD1636" s="71"/>
      <c r="MHE1636" s="71"/>
      <c r="MHF1636" s="71"/>
      <c r="MHG1636" s="71"/>
      <c r="MHH1636" s="71"/>
      <c r="MHI1636" s="71"/>
      <c r="MHJ1636" s="71"/>
      <c r="MHK1636" s="71"/>
      <c r="MHL1636" s="71"/>
      <c r="MHM1636" s="71"/>
      <c r="MHN1636" s="71"/>
      <c r="MHO1636" s="71"/>
      <c r="MHP1636" s="71"/>
      <c r="MHQ1636" s="71"/>
      <c r="MHR1636" s="71"/>
      <c r="MHS1636" s="71"/>
      <c r="MHT1636" s="71"/>
      <c r="MHU1636" s="71"/>
      <c r="MHV1636" s="71"/>
      <c r="MHW1636" s="71"/>
      <c r="MHX1636" s="71"/>
      <c r="MHY1636" s="71"/>
      <c r="MHZ1636" s="71"/>
      <c r="MIA1636" s="71"/>
      <c r="MIB1636" s="71"/>
      <c r="MIC1636" s="71"/>
      <c r="MID1636" s="71"/>
      <c r="MIE1636" s="71"/>
      <c r="MIF1636" s="71"/>
      <c r="MIG1636" s="71"/>
      <c r="MIH1636" s="71"/>
      <c r="MII1636" s="71"/>
      <c r="MIJ1636" s="71"/>
      <c r="MIK1636" s="71"/>
      <c r="MIL1636" s="71"/>
      <c r="MIM1636" s="71"/>
      <c r="MIN1636" s="71"/>
      <c r="MIO1636" s="71"/>
      <c r="MIP1636" s="71"/>
      <c r="MIQ1636" s="71"/>
      <c r="MIR1636" s="71"/>
      <c r="MIS1636" s="71"/>
      <c r="MIT1636" s="71"/>
      <c r="MIU1636" s="71"/>
      <c r="MIV1636" s="71"/>
      <c r="MIW1636" s="71"/>
      <c r="MIX1636" s="71"/>
      <c r="MIY1636" s="71"/>
      <c r="MIZ1636" s="71"/>
      <c r="MJA1636" s="71"/>
      <c r="MJB1636" s="71"/>
      <c r="MJC1636" s="71"/>
      <c r="MJD1636" s="71"/>
      <c r="MJE1636" s="71"/>
      <c r="MJF1636" s="71"/>
      <c r="MJG1636" s="71"/>
      <c r="MJH1636" s="71"/>
      <c r="MJI1636" s="71"/>
      <c r="MJJ1636" s="71"/>
      <c r="MJK1636" s="71"/>
      <c r="MJL1636" s="71"/>
      <c r="MJM1636" s="71"/>
      <c r="MJN1636" s="71"/>
      <c r="MJO1636" s="71"/>
      <c r="MJP1636" s="71"/>
      <c r="MJQ1636" s="71"/>
      <c r="MJR1636" s="71"/>
      <c r="MJS1636" s="71"/>
      <c r="MJT1636" s="71"/>
      <c r="MJU1636" s="71"/>
      <c r="MJV1636" s="71"/>
      <c r="MJW1636" s="71"/>
      <c r="MJX1636" s="71"/>
      <c r="MJY1636" s="71"/>
      <c r="MJZ1636" s="71"/>
      <c r="MKA1636" s="71"/>
      <c r="MKB1636" s="71"/>
      <c r="MKC1636" s="71"/>
      <c r="MKD1636" s="71"/>
      <c r="MKE1636" s="71"/>
      <c r="MKF1636" s="71"/>
      <c r="MKG1636" s="71"/>
      <c r="MKH1636" s="71"/>
      <c r="MKI1636" s="71"/>
      <c r="MKJ1636" s="71"/>
      <c r="MKK1636" s="71"/>
      <c r="MKL1636" s="71"/>
      <c r="MKM1636" s="71"/>
      <c r="MKN1636" s="71"/>
      <c r="MKO1636" s="71"/>
      <c r="MKP1636" s="71"/>
      <c r="MKQ1636" s="71"/>
      <c r="MKR1636" s="71"/>
      <c r="MKS1636" s="71"/>
      <c r="MKT1636" s="71"/>
      <c r="MKU1636" s="71"/>
      <c r="MKV1636" s="71"/>
      <c r="MKW1636" s="71"/>
      <c r="MKX1636" s="71"/>
      <c r="MKY1636" s="71"/>
      <c r="MKZ1636" s="71"/>
      <c r="MLA1636" s="71"/>
      <c r="MLB1636" s="71"/>
      <c r="MLC1636" s="71"/>
      <c r="MLD1636" s="71"/>
      <c r="MLE1636" s="71"/>
      <c r="MLF1636" s="71"/>
      <c r="MLG1636" s="71"/>
      <c r="MLH1636" s="71"/>
      <c r="MLI1636" s="71"/>
      <c r="MLJ1636" s="71"/>
      <c r="MLK1636" s="71"/>
      <c r="MLL1636" s="71"/>
      <c r="MLM1636" s="71"/>
      <c r="MLN1636" s="71"/>
      <c r="MLO1636" s="71"/>
      <c r="MLP1636" s="71"/>
      <c r="MLQ1636" s="71"/>
      <c r="MLR1636" s="71"/>
      <c r="MLS1636" s="71"/>
      <c r="MLT1636" s="71"/>
      <c r="MLU1636" s="71"/>
      <c r="MLV1636" s="71"/>
      <c r="MLW1636" s="71"/>
      <c r="MLX1636" s="71"/>
      <c r="MLY1636" s="71"/>
      <c r="MLZ1636" s="71"/>
      <c r="MMA1636" s="71"/>
      <c r="MMB1636" s="71"/>
      <c r="MMC1636" s="71"/>
      <c r="MMD1636" s="71"/>
      <c r="MME1636" s="71"/>
      <c r="MMF1636" s="71"/>
      <c r="MMG1636" s="71"/>
      <c r="MMH1636" s="71"/>
      <c r="MMI1636" s="71"/>
      <c r="MMJ1636" s="71"/>
      <c r="MMK1636" s="71"/>
      <c r="MML1636" s="71"/>
      <c r="MMM1636" s="71"/>
      <c r="MMN1636" s="71"/>
      <c r="MMO1636" s="71"/>
      <c r="MMP1636" s="71"/>
      <c r="MMQ1636" s="71"/>
      <c r="MMR1636" s="71"/>
      <c r="MMS1636" s="71"/>
      <c r="MMT1636" s="71"/>
      <c r="MMU1636" s="71"/>
      <c r="MMV1636" s="71"/>
      <c r="MMW1636" s="71"/>
      <c r="MMX1636" s="71"/>
      <c r="MMY1636" s="71"/>
      <c r="MMZ1636" s="71"/>
      <c r="MNA1636" s="71"/>
      <c r="MNB1636" s="71"/>
      <c r="MNC1636" s="71"/>
      <c r="MND1636" s="71"/>
      <c r="MNE1636" s="71"/>
      <c r="MNF1636" s="71"/>
      <c r="MNG1636" s="71"/>
      <c r="MNH1636" s="71"/>
      <c r="MNI1636" s="71"/>
      <c r="MNJ1636" s="71"/>
      <c r="MNK1636" s="71"/>
      <c r="MNL1636" s="71"/>
      <c r="MNM1636" s="71"/>
      <c r="MNN1636" s="71"/>
      <c r="MNO1636" s="71"/>
      <c r="MNP1636" s="71"/>
      <c r="MNQ1636" s="71"/>
      <c r="MNR1636" s="71"/>
      <c r="MNS1636" s="71"/>
      <c r="MNT1636" s="71"/>
      <c r="MNU1636" s="71"/>
      <c r="MNV1636" s="71"/>
      <c r="MNW1636" s="71"/>
      <c r="MNX1636" s="71"/>
      <c r="MNY1636" s="71"/>
      <c r="MNZ1636" s="71"/>
      <c r="MOA1636" s="71"/>
      <c r="MOB1636" s="71"/>
      <c r="MOC1636" s="71"/>
      <c r="MOD1636" s="71"/>
      <c r="MOE1636" s="71"/>
      <c r="MOF1636" s="71"/>
      <c r="MOG1636" s="71"/>
      <c r="MOH1636" s="71"/>
      <c r="MOI1636" s="71"/>
      <c r="MOJ1636" s="71"/>
      <c r="MOK1636" s="71"/>
      <c r="MOL1636" s="71"/>
      <c r="MOM1636" s="71"/>
      <c r="MON1636" s="71"/>
      <c r="MOO1636" s="71"/>
      <c r="MOP1636" s="71"/>
      <c r="MOQ1636" s="71"/>
      <c r="MOR1636" s="71"/>
      <c r="MOS1636" s="71"/>
      <c r="MOT1636" s="71"/>
      <c r="MOU1636" s="71"/>
      <c r="MOV1636" s="71"/>
      <c r="MOW1636" s="71"/>
      <c r="MOX1636" s="71"/>
      <c r="MOY1636" s="71"/>
      <c r="MOZ1636" s="71"/>
      <c r="MPA1636" s="71"/>
      <c r="MPB1636" s="71"/>
      <c r="MPC1636" s="71"/>
      <c r="MPD1636" s="71"/>
      <c r="MPE1636" s="71"/>
      <c r="MPF1636" s="71"/>
      <c r="MPG1636" s="71"/>
      <c r="MPH1636" s="71"/>
      <c r="MPI1636" s="71"/>
      <c r="MPJ1636" s="71"/>
      <c r="MPK1636" s="71"/>
      <c r="MPL1636" s="71"/>
      <c r="MPM1636" s="71"/>
      <c r="MPN1636" s="71"/>
      <c r="MPO1636" s="71"/>
      <c r="MPP1636" s="71"/>
      <c r="MPQ1636" s="71"/>
      <c r="MPR1636" s="71"/>
      <c r="MPS1636" s="71"/>
      <c r="MPT1636" s="71"/>
      <c r="MPU1636" s="71"/>
      <c r="MPV1636" s="71"/>
      <c r="MPW1636" s="71"/>
      <c r="MPX1636" s="71"/>
      <c r="MPY1636" s="71"/>
      <c r="MPZ1636" s="71"/>
      <c r="MQA1636" s="71"/>
      <c r="MQB1636" s="71"/>
      <c r="MQC1636" s="71"/>
      <c r="MQD1636" s="71"/>
      <c r="MQE1636" s="71"/>
      <c r="MQF1636" s="71"/>
      <c r="MQG1636" s="71"/>
      <c r="MQH1636" s="71"/>
      <c r="MQI1636" s="71"/>
      <c r="MQJ1636" s="71"/>
      <c r="MQK1636" s="71"/>
      <c r="MQL1636" s="71"/>
      <c r="MQM1636" s="71"/>
      <c r="MQN1636" s="71"/>
      <c r="MQO1636" s="71"/>
      <c r="MQP1636" s="71"/>
      <c r="MQQ1636" s="71"/>
      <c r="MQR1636" s="71"/>
      <c r="MQS1636" s="71"/>
      <c r="MQT1636" s="71"/>
      <c r="MQU1636" s="71"/>
      <c r="MQV1636" s="71"/>
      <c r="MQW1636" s="71"/>
      <c r="MQX1636" s="71"/>
      <c r="MQY1636" s="71"/>
      <c r="MQZ1636" s="71"/>
      <c r="MRA1636" s="71"/>
      <c r="MRB1636" s="71"/>
      <c r="MRC1636" s="71"/>
      <c r="MRD1636" s="71"/>
      <c r="MRE1636" s="71"/>
      <c r="MRF1636" s="71"/>
      <c r="MRG1636" s="71"/>
      <c r="MRH1636" s="71"/>
      <c r="MRI1636" s="71"/>
      <c r="MRJ1636" s="71"/>
      <c r="MRK1636" s="71"/>
      <c r="MRL1636" s="71"/>
      <c r="MRM1636" s="71"/>
      <c r="MRN1636" s="71"/>
      <c r="MRO1636" s="71"/>
      <c r="MRP1636" s="71"/>
      <c r="MRQ1636" s="71"/>
      <c r="MRR1636" s="71"/>
      <c r="MRS1636" s="71"/>
      <c r="MRT1636" s="71"/>
      <c r="MRU1636" s="71"/>
      <c r="MRV1636" s="71"/>
      <c r="MRW1636" s="71"/>
      <c r="MRX1636" s="71"/>
      <c r="MRY1636" s="71"/>
      <c r="MRZ1636" s="71"/>
      <c r="MSA1636" s="71"/>
      <c r="MSB1636" s="71"/>
      <c r="MSC1636" s="71"/>
      <c r="MSD1636" s="71"/>
      <c r="MSE1636" s="71"/>
      <c r="MSF1636" s="71"/>
      <c r="MSG1636" s="71"/>
      <c r="MSH1636" s="71"/>
      <c r="MSI1636" s="71"/>
      <c r="MSJ1636" s="71"/>
      <c r="MSK1636" s="71"/>
      <c r="MSL1636" s="71"/>
      <c r="MSM1636" s="71"/>
      <c r="MSN1636" s="71"/>
      <c r="MSO1636" s="71"/>
      <c r="MSP1636" s="71"/>
      <c r="MSQ1636" s="71"/>
      <c r="MSR1636" s="71"/>
      <c r="MSS1636" s="71"/>
      <c r="MST1636" s="71"/>
      <c r="MSU1636" s="71"/>
      <c r="MSV1636" s="71"/>
      <c r="MSW1636" s="71"/>
      <c r="MSX1636" s="71"/>
      <c r="MSY1636" s="71"/>
      <c r="MSZ1636" s="71"/>
      <c r="MTA1636" s="71"/>
      <c r="MTB1636" s="71"/>
      <c r="MTC1636" s="71"/>
      <c r="MTD1636" s="71"/>
      <c r="MTE1636" s="71"/>
      <c r="MTF1636" s="71"/>
      <c r="MTG1636" s="71"/>
      <c r="MTH1636" s="71"/>
      <c r="MTI1636" s="71"/>
      <c r="MTJ1636" s="71"/>
      <c r="MTK1636" s="71"/>
      <c r="MTL1636" s="71"/>
      <c r="MTM1636" s="71"/>
      <c r="MTN1636" s="71"/>
      <c r="MTO1636" s="71"/>
      <c r="MTP1636" s="71"/>
      <c r="MTQ1636" s="71"/>
      <c r="MTR1636" s="71"/>
      <c r="MTS1636" s="71"/>
      <c r="MTT1636" s="71"/>
      <c r="MTU1636" s="71"/>
      <c r="MTV1636" s="71"/>
      <c r="MTW1636" s="71"/>
      <c r="MTX1636" s="71"/>
      <c r="MTY1636" s="71"/>
      <c r="MTZ1636" s="71"/>
      <c r="MUA1636" s="71"/>
      <c r="MUB1636" s="71"/>
      <c r="MUC1636" s="71"/>
      <c r="MUD1636" s="71"/>
      <c r="MUE1636" s="71"/>
      <c r="MUF1636" s="71"/>
      <c r="MUG1636" s="71"/>
      <c r="MUH1636" s="71"/>
      <c r="MUI1636" s="71"/>
      <c r="MUJ1636" s="71"/>
      <c r="MUK1636" s="71"/>
      <c r="MUL1636" s="71"/>
      <c r="MUM1636" s="71"/>
      <c r="MUN1636" s="71"/>
      <c r="MUO1636" s="71"/>
      <c r="MUP1636" s="71"/>
      <c r="MUQ1636" s="71"/>
      <c r="MUR1636" s="71"/>
      <c r="MUS1636" s="71"/>
      <c r="MUT1636" s="71"/>
      <c r="MUU1636" s="71"/>
      <c r="MUV1636" s="71"/>
      <c r="MUW1636" s="71"/>
      <c r="MUX1636" s="71"/>
      <c r="MUY1636" s="71"/>
      <c r="MUZ1636" s="71"/>
      <c r="MVA1636" s="71"/>
      <c r="MVB1636" s="71"/>
      <c r="MVC1636" s="71"/>
      <c r="MVD1636" s="71"/>
      <c r="MVE1636" s="71"/>
      <c r="MVF1636" s="71"/>
      <c r="MVG1636" s="71"/>
      <c r="MVH1636" s="71"/>
      <c r="MVI1636" s="71"/>
      <c r="MVJ1636" s="71"/>
      <c r="MVK1636" s="71"/>
      <c r="MVL1636" s="71"/>
      <c r="MVM1636" s="71"/>
      <c r="MVN1636" s="71"/>
      <c r="MVO1636" s="71"/>
      <c r="MVP1636" s="71"/>
      <c r="MVQ1636" s="71"/>
      <c r="MVR1636" s="71"/>
      <c r="MVS1636" s="71"/>
      <c r="MVT1636" s="71"/>
      <c r="MVU1636" s="71"/>
      <c r="MVV1636" s="71"/>
      <c r="MVW1636" s="71"/>
      <c r="MVX1636" s="71"/>
      <c r="MVY1636" s="71"/>
      <c r="MVZ1636" s="71"/>
      <c r="MWA1636" s="71"/>
      <c r="MWB1636" s="71"/>
      <c r="MWC1636" s="71"/>
      <c r="MWD1636" s="71"/>
      <c r="MWE1636" s="71"/>
      <c r="MWF1636" s="71"/>
      <c r="MWG1636" s="71"/>
      <c r="MWH1636" s="71"/>
      <c r="MWI1636" s="71"/>
      <c r="MWJ1636" s="71"/>
      <c r="MWK1636" s="71"/>
      <c r="MWL1636" s="71"/>
      <c r="MWM1636" s="71"/>
      <c r="MWN1636" s="71"/>
      <c r="MWO1636" s="71"/>
      <c r="MWP1636" s="71"/>
      <c r="MWQ1636" s="71"/>
      <c r="MWR1636" s="71"/>
      <c r="MWS1636" s="71"/>
      <c r="MWT1636" s="71"/>
      <c r="MWU1636" s="71"/>
      <c r="MWV1636" s="71"/>
      <c r="MWW1636" s="71"/>
      <c r="MWX1636" s="71"/>
      <c r="MWY1636" s="71"/>
      <c r="MWZ1636" s="71"/>
      <c r="MXA1636" s="71"/>
      <c r="MXB1636" s="71"/>
      <c r="MXC1636" s="71"/>
      <c r="MXD1636" s="71"/>
      <c r="MXE1636" s="71"/>
      <c r="MXF1636" s="71"/>
      <c r="MXG1636" s="71"/>
      <c r="MXH1636" s="71"/>
      <c r="MXI1636" s="71"/>
      <c r="MXJ1636" s="71"/>
      <c r="MXK1636" s="71"/>
      <c r="MXL1636" s="71"/>
      <c r="MXM1636" s="71"/>
      <c r="MXN1636" s="71"/>
      <c r="MXO1636" s="71"/>
      <c r="MXP1636" s="71"/>
      <c r="MXQ1636" s="71"/>
      <c r="MXR1636" s="71"/>
      <c r="MXS1636" s="71"/>
      <c r="MXT1636" s="71"/>
      <c r="MXU1636" s="71"/>
      <c r="MXV1636" s="71"/>
      <c r="MXW1636" s="71"/>
      <c r="MXX1636" s="71"/>
      <c r="MXY1636" s="71"/>
      <c r="MXZ1636" s="71"/>
      <c r="MYA1636" s="71"/>
      <c r="MYB1636" s="71"/>
      <c r="MYC1636" s="71"/>
      <c r="MYD1636" s="71"/>
      <c r="MYE1636" s="71"/>
      <c r="MYF1636" s="71"/>
      <c r="MYG1636" s="71"/>
      <c r="MYH1636" s="71"/>
      <c r="MYI1636" s="71"/>
      <c r="MYJ1636" s="71"/>
      <c r="MYK1636" s="71"/>
      <c r="MYL1636" s="71"/>
      <c r="MYM1636" s="71"/>
      <c r="MYN1636" s="71"/>
      <c r="MYO1636" s="71"/>
      <c r="MYP1636" s="71"/>
      <c r="MYQ1636" s="71"/>
      <c r="MYR1636" s="71"/>
      <c r="MYS1636" s="71"/>
      <c r="MYT1636" s="71"/>
      <c r="MYU1636" s="71"/>
      <c r="MYV1636" s="71"/>
      <c r="MYW1636" s="71"/>
      <c r="MYX1636" s="71"/>
      <c r="MYY1636" s="71"/>
      <c r="MYZ1636" s="71"/>
      <c r="MZA1636" s="71"/>
      <c r="MZB1636" s="71"/>
      <c r="MZC1636" s="71"/>
      <c r="MZD1636" s="71"/>
      <c r="MZE1636" s="71"/>
      <c r="MZF1636" s="71"/>
      <c r="MZG1636" s="71"/>
      <c r="MZH1636" s="71"/>
      <c r="MZI1636" s="71"/>
      <c r="MZJ1636" s="71"/>
      <c r="MZK1636" s="71"/>
      <c r="MZL1636" s="71"/>
      <c r="MZM1636" s="71"/>
      <c r="MZN1636" s="71"/>
      <c r="MZO1636" s="71"/>
      <c r="MZP1636" s="71"/>
      <c r="MZQ1636" s="71"/>
      <c r="MZR1636" s="71"/>
      <c r="MZS1636" s="71"/>
      <c r="MZT1636" s="71"/>
      <c r="MZU1636" s="71"/>
      <c r="MZV1636" s="71"/>
      <c r="MZW1636" s="71"/>
      <c r="MZX1636" s="71"/>
      <c r="MZY1636" s="71"/>
      <c r="MZZ1636" s="71"/>
      <c r="NAA1636" s="71"/>
      <c r="NAB1636" s="71"/>
      <c r="NAC1636" s="71"/>
      <c r="NAD1636" s="71"/>
      <c r="NAE1636" s="71"/>
      <c r="NAF1636" s="71"/>
      <c r="NAG1636" s="71"/>
      <c r="NAH1636" s="71"/>
      <c r="NAI1636" s="71"/>
      <c r="NAJ1636" s="71"/>
      <c r="NAK1636" s="71"/>
      <c r="NAL1636" s="71"/>
      <c r="NAM1636" s="71"/>
      <c r="NAN1636" s="71"/>
      <c r="NAO1636" s="71"/>
      <c r="NAP1636" s="71"/>
      <c r="NAQ1636" s="71"/>
      <c r="NAR1636" s="71"/>
      <c r="NAS1636" s="71"/>
      <c r="NAT1636" s="71"/>
      <c r="NAU1636" s="71"/>
      <c r="NAV1636" s="71"/>
      <c r="NAW1636" s="71"/>
      <c r="NAX1636" s="71"/>
      <c r="NAY1636" s="71"/>
      <c r="NAZ1636" s="71"/>
      <c r="NBA1636" s="71"/>
      <c r="NBB1636" s="71"/>
      <c r="NBC1636" s="71"/>
      <c r="NBD1636" s="71"/>
      <c r="NBE1636" s="71"/>
      <c r="NBF1636" s="71"/>
      <c r="NBG1636" s="71"/>
      <c r="NBH1636" s="71"/>
      <c r="NBI1636" s="71"/>
      <c r="NBJ1636" s="71"/>
      <c r="NBK1636" s="71"/>
      <c r="NBL1636" s="71"/>
      <c r="NBM1636" s="71"/>
      <c r="NBN1636" s="71"/>
      <c r="NBO1636" s="71"/>
      <c r="NBP1636" s="71"/>
      <c r="NBQ1636" s="71"/>
      <c r="NBR1636" s="71"/>
      <c r="NBS1636" s="71"/>
      <c r="NBT1636" s="71"/>
      <c r="NBU1636" s="71"/>
      <c r="NBV1636" s="71"/>
      <c r="NBW1636" s="71"/>
      <c r="NBX1636" s="71"/>
      <c r="NBY1636" s="71"/>
      <c r="NBZ1636" s="71"/>
      <c r="NCA1636" s="71"/>
      <c r="NCB1636" s="71"/>
      <c r="NCC1636" s="71"/>
      <c r="NCD1636" s="71"/>
      <c r="NCE1636" s="71"/>
      <c r="NCF1636" s="71"/>
      <c r="NCG1636" s="71"/>
      <c r="NCH1636" s="71"/>
      <c r="NCI1636" s="71"/>
      <c r="NCJ1636" s="71"/>
      <c r="NCK1636" s="71"/>
      <c r="NCL1636" s="71"/>
      <c r="NCM1636" s="71"/>
      <c r="NCN1636" s="71"/>
      <c r="NCO1636" s="71"/>
      <c r="NCP1636" s="71"/>
      <c r="NCQ1636" s="71"/>
      <c r="NCR1636" s="71"/>
      <c r="NCS1636" s="71"/>
      <c r="NCT1636" s="71"/>
      <c r="NCU1636" s="71"/>
      <c r="NCV1636" s="71"/>
      <c r="NCW1636" s="71"/>
      <c r="NCX1636" s="71"/>
      <c r="NCY1636" s="71"/>
      <c r="NCZ1636" s="71"/>
      <c r="NDA1636" s="71"/>
      <c r="NDB1636" s="71"/>
      <c r="NDC1636" s="71"/>
      <c r="NDD1636" s="71"/>
      <c r="NDE1636" s="71"/>
      <c r="NDF1636" s="71"/>
      <c r="NDG1636" s="71"/>
      <c r="NDH1636" s="71"/>
      <c r="NDI1636" s="71"/>
      <c r="NDJ1636" s="71"/>
      <c r="NDK1636" s="71"/>
      <c r="NDL1636" s="71"/>
      <c r="NDM1636" s="71"/>
      <c r="NDN1636" s="71"/>
      <c r="NDO1636" s="71"/>
      <c r="NDP1636" s="71"/>
      <c r="NDQ1636" s="71"/>
      <c r="NDR1636" s="71"/>
      <c r="NDS1636" s="71"/>
      <c r="NDT1636" s="71"/>
      <c r="NDU1636" s="71"/>
      <c r="NDV1636" s="71"/>
      <c r="NDW1636" s="71"/>
      <c r="NDX1636" s="71"/>
      <c r="NDY1636" s="71"/>
      <c r="NDZ1636" s="71"/>
      <c r="NEA1636" s="71"/>
      <c r="NEB1636" s="71"/>
      <c r="NEC1636" s="71"/>
      <c r="NED1636" s="71"/>
      <c r="NEE1636" s="71"/>
      <c r="NEF1636" s="71"/>
      <c r="NEG1636" s="71"/>
      <c r="NEH1636" s="71"/>
      <c r="NEI1636" s="71"/>
      <c r="NEJ1636" s="71"/>
      <c r="NEK1636" s="71"/>
      <c r="NEL1636" s="71"/>
      <c r="NEM1636" s="71"/>
      <c r="NEN1636" s="71"/>
      <c r="NEO1636" s="71"/>
      <c r="NEP1636" s="71"/>
      <c r="NEQ1636" s="71"/>
      <c r="NER1636" s="71"/>
      <c r="NES1636" s="71"/>
      <c r="NET1636" s="71"/>
      <c r="NEU1636" s="71"/>
      <c r="NEV1636" s="71"/>
      <c r="NEW1636" s="71"/>
      <c r="NEX1636" s="71"/>
      <c r="NEY1636" s="71"/>
      <c r="NEZ1636" s="71"/>
      <c r="NFA1636" s="71"/>
      <c r="NFB1636" s="71"/>
      <c r="NFC1636" s="71"/>
      <c r="NFD1636" s="71"/>
      <c r="NFE1636" s="71"/>
      <c r="NFF1636" s="71"/>
      <c r="NFG1636" s="71"/>
      <c r="NFH1636" s="71"/>
      <c r="NFI1636" s="71"/>
      <c r="NFJ1636" s="71"/>
      <c r="NFK1636" s="71"/>
      <c r="NFL1636" s="71"/>
      <c r="NFM1636" s="71"/>
      <c r="NFN1636" s="71"/>
      <c r="NFO1636" s="71"/>
      <c r="NFP1636" s="71"/>
      <c r="NFQ1636" s="71"/>
      <c r="NFR1636" s="71"/>
      <c r="NFS1636" s="71"/>
      <c r="NFT1636" s="71"/>
      <c r="NFU1636" s="71"/>
      <c r="NFV1636" s="71"/>
      <c r="NFW1636" s="71"/>
      <c r="NFX1636" s="71"/>
      <c r="NFY1636" s="71"/>
      <c r="NFZ1636" s="71"/>
      <c r="NGA1636" s="71"/>
      <c r="NGB1636" s="71"/>
      <c r="NGC1636" s="71"/>
      <c r="NGD1636" s="71"/>
      <c r="NGE1636" s="71"/>
      <c r="NGF1636" s="71"/>
      <c r="NGG1636" s="71"/>
      <c r="NGH1636" s="71"/>
      <c r="NGI1636" s="71"/>
      <c r="NGJ1636" s="71"/>
      <c r="NGK1636" s="71"/>
      <c r="NGL1636" s="71"/>
      <c r="NGM1636" s="71"/>
      <c r="NGN1636" s="71"/>
      <c r="NGO1636" s="71"/>
      <c r="NGP1636" s="71"/>
      <c r="NGQ1636" s="71"/>
      <c r="NGR1636" s="71"/>
      <c r="NGS1636" s="71"/>
      <c r="NGT1636" s="71"/>
      <c r="NGU1636" s="71"/>
      <c r="NGV1636" s="71"/>
      <c r="NGW1636" s="71"/>
      <c r="NGX1636" s="71"/>
      <c r="NGY1636" s="71"/>
      <c r="NGZ1636" s="71"/>
      <c r="NHA1636" s="71"/>
      <c r="NHB1636" s="71"/>
      <c r="NHC1636" s="71"/>
      <c r="NHD1636" s="71"/>
      <c r="NHE1636" s="71"/>
      <c r="NHF1636" s="71"/>
      <c r="NHG1636" s="71"/>
      <c r="NHH1636" s="71"/>
      <c r="NHI1636" s="71"/>
      <c r="NHJ1636" s="71"/>
      <c r="NHK1636" s="71"/>
      <c r="NHL1636" s="71"/>
      <c r="NHM1636" s="71"/>
      <c r="NHN1636" s="71"/>
      <c r="NHO1636" s="71"/>
      <c r="NHP1636" s="71"/>
      <c r="NHQ1636" s="71"/>
      <c r="NHR1636" s="71"/>
      <c r="NHS1636" s="71"/>
      <c r="NHT1636" s="71"/>
      <c r="NHU1636" s="71"/>
      <c r="NHV1636" s="71"/>
      <c r="NHW1636" s="71"/>
      <c r="NHX1636" s="71"/>
      <c r="NHY1636" s="71"/>
      <c r="NHZ1636" s="71"/>
      <c r="NIA1636" s="71"/>
      <c r="NIB1636" s="71"/>
      <c r="NIC1636" s="71"/>
      <c r="NID1636" s="71"/>
      <c r="NIE1636" s="71"/>
      <c r="NIF1636" s="71"/>
      <c r="NIG1636" s="71"/>
      <c r="NIH1636" s="71"/>
      <c r="NII1636" s="71"/>
      <c r="NIJ1636" s="71"/>
      <c r="NIK1636" s="71"/>
      <c r="NIL1636" s="71"/>
      <c r="NIM1636" s="71"/>
      <c r="NIN1636" s="71"/>
      <c r="NIO1636" s="71"/>
      <c r="NIP1636" s="71"/>
      <c r="NIQ1636" s="71"/>
      <c r="NIR1636" s="71"/>
      <c r="NIS1636" s="71"/>
      <c r="NIT1636" s="71"/>
      <c r="NIU1636" s="71"/>
      <c r="NIV1636" s="71"/>
      <c r="NIW1636" s="71"/>
      <c r="NIX1636" s="71"/>
      <c r="NIY1636" s="71"/>
      <c r="NIZ1636" s="71"/>
      <c r="NJA1636" s="71"/>
      <c r="NJB1636" s="71"/>
      <c r="NJC1636" s="71"/>
      <c r="NJD1636" s="71"/>
      <c r="NJE1636" s="71"/>
      <c r="NJF1636" s="71"/>
      <c r="NJG1636" s="71"/>
      <c r="NJH1636" s="71"/>
      <c r="NJI1636" s="71"/>
      <c r="NJJ1636" s="71"/>
      <c r="NJK1636" s="71"/>
      <c r="NJL1636" s="71"/>
      <c r="NJM1636" s="71"/>
      <c r="NJN1636" s="71"/>
      <c r="NJO1636" s="71"/>
      <c r="NJP1636" s="71"/>
      <c r="NJQ1636" s="71"/>
      <c r="NJR1636" s="71"/>
      <c r="NJS1636" s="71"/>
      <c r="NJT1636" s="71"/>
      <c r="NJU1636" s="71"/>
      <c r="NJV1636" s="71"/>
      <c r="NJW1636" s="71"/>
      <c r="NJX1636" s="71"/>
      <c r="NJY1636" s="71"/>
      <c r="NJZ1636" s="71"/>
      <c r="NKA1636" s="71"/>
      <c r="NKB1636" s="71"/>
      <c r="NKC1636" s="71"/>
      <c r="NKD1636" s="71"/>
      <c r="NKE1636" s="71"/>
      <c r="NKF1636" s="71"/>
      <c r="NKG1636" s="71"/>
      <c r="NKH1636" s="71"/>
      <c r="NKI1636" s="71"/>
      <c r="NKJ1636" s="71"/>
      <c r="NKK1636" s="71"/>
      <c r="NKL1636" s="71"/>
      <c r="NKM1636" s="71"/>
      <c r="NKN1636" s="71"/>
      <c r="NKO1636" s="71"/>
      <c r="NKP1636" s="71"/>
      <c r="NKQ1636" s="71"/>
      <c r="NKR1636" s="71"/>
      <c r="NKS1636" s="71"/>
      <c r="NKT1636" s="71"/>
      <c r="NKU1636" s="71"/>
      <c r="NKV1636" s="71"/>
      <c r="NKW1636" s="71"/>
      <c r="NKX1636" s="71"/>
      <c r="NKY1636" s="71"/>
      <c r="NKZ1636" s="71"/>
      <c r="NLA1636" s="71"/>
      <c r="NLB1636" s="71"/>
      <c r="NLC1636" s="71"/>
      <c r="NLD1636" s="71"/>
      <c r="NLE1636" s="71"/>
      <c r="NLF1636" s="71"/>
      <c r="NLG1636" s="71"/>
      <c r="NLH1636" s="71"/>
      <c r="NLI1636" s="71"/>
      <c r="NLJ1636" s="71"/>
      <c r="NLK1636" s="71"/>
      <c r="NLL1636" s="71"/>
      <c r="NLM1636" s="71"/>
      <c r="NLN1636" s="71"/>
      <c r="NLO1636" s="71"/>
      <c r="NLP1636" s="71"/>
      <c r="NLQ1636" s="71"/>
      <c r="NLR1636" s="71"/>
      <c r="NLS1636" s="71"/>
      <c r="NLT1636" s="71"/>
      <c r="NLU1636" s="71"/>
      <c r="NLV1636" s="71"/>
      <c r="NLW1636" s="71"/>
      <c r="NLX1636" s="71"/>
      <c r="NLY1636" s="71"/>
      <c r="NLZ1636" s="71"/>
      <c r="NMA1636" s="71"/>
      <c r="NMB1636" s="71"/>
      <c r="NMC1636" s="71"/>
      <c r="NMD1636" s="71"/>
      <c r="NME1636" s="71"/>
      <c r="NMF1636" s="71"/>
      <c r="NMG1636" s="71"/>
      <c r="NMH1636" s="71"/>
      <c r="NMI1636" s="71"/>
      <c r="NMJ1636" s="71"/>
      <c r="NMK1636" s="71"/>
      <c r="NML1636" s="71"/>
      <c r="NMM1636" s="71"/>
      <c r="NMN1636" s="71"/>
      <c r="NMO1636" s="71"/>
      <c r="NMP1636" s="71"/>
      <c r="NMQ1636" s="71"/>
      <c r="NMR1636" s="71"/>
      <c r="NMS1636" s="71"/>
      <c r="NMT1636" s="71"/>
      <c r="NMU1636" s="71"/>
      <c r="NMV1636" s="71"/>
      <c r="NMW1636" s="71"/>
      <c r="NMX1636" s="71"/>
      <c r="NMY1636" s="71"/>
      <c r="NMZ1636" s="71"/>
      <c r="NNA1636" s="71"/>
      <c r="NNB1636" s="71"/>
      <c r="NNC1636" s="71"/>
      <c r="NND1636" s="71"/>
      <c r="NNE1636" s="71"/>
      <c r="NNF1636" s="71"/>
      <c r="NNG1636" s="71"/>
      <c r="NNH1636" s="71"/>
      <c r="NNI1636" s="71"/>
      <c r="NNJ1636" s="71"/>
      <c r="NNK1636" s="71"/>
      <c r="NNL1636" s="71"/>
      <c r="NNM1636" s="71"/>
      <c r="NNN1636" s="71"/>
      <c r="NNO1636" s="71"/>
      <c r="NNP1636" s="71"/>
      <c r="NNQ1636" s="71"/>
      <c r="NNR1636" s="71"/>
      <c r="NNS1636" s="71"/>
      <c r="NNT1636" s="71"/>
      <c r="NNU1636" s="71"/>
      <c r="NNV1636" s="71"/>
      <c r="NNW1636" s="71"/>
      <c r="NNX1636" s="71"/>
      <c r="NNY1636" s="71"/>
      <c r="NNZ1636" s="71"/>
      <c r="NOA1636" s="71"/>
      <c r="NOB1636" s="71"/>
      <c r="NOC1636" s="71"/>
      <c r="NOD1636" s="71"/>
      <c r="NOE1636" s="71"/>
      <c r="NOF1636" s="71"/>
      <c r="NOG1636" s="71"/>
      <c r="NOH1636" s="71"/>
      <c r="NOI1636" s="71"/>
      <c r="NOJ1636" s="71"/>
      <c r="NOK1636" s="71"/>
      <c r="NOL1636" s="71"/>
      <c r="NOM1636" s="71"/>
      <c r="NON1636" s="71"/>
      <c r="NOO1636" s="71"/>
      <c r="NOP1636" s="71"/>
      <c r="NOQ1636" s="71"/>
      <c r="NOR1636" s="71"/>
      <c r="NOS1636" s="71"/>
      <c r="NOT1636" s="71"/>
      <c r="NOU1636" s="71"/>
      <c r="NOV1636" s="71"/>
      <c r="NOW1636" s="71"/>
      <c r="NOX1636" s="71"/>
      <c r="NOY1636" s="71"/>
      <c r="NOZ1636" s="71"/>
      <c r="NPA1636" s="71"/>
      <c r="NPB1636" s="71"/>
      <c r="NPC1636" s="71"/>
      <c r="NPD1636" s="71"/>
      <c r="NPE1636" s="71"/>
      <c r="NPF1636" s="71"/>
      <c r="NPG1636" s="71"/>
      <c r="NPH1636" s="71"/>
      <c r="NPI1636" s="71"/>
      <c r="NPJ1636" s="71"/>
      <c r="NPK1636" s="71"/>
      <c r="NPL1636" s="71"/>
      <c r="NPM1636" s="71"/>
      <c r="NPN1636" s="71"/>
      <c r="NPO1636" s="71"/>
      <c r="NPP1636" s="71"/>
      <c r="NPQ1636" s="71"/>
      <c r="NPR1636" s="71"/>
      <c r="NPS1636" s="71"/>
      <c r="NPT1636" s="71"/>
      <c r="NPU1636" s="71"/>
      <c r="NPV1636" s="71"/>
      <c r="NPW1636" s="71"/>
      <c r="NPX1636" s="71"/>
      <c r="NPY1636" s="71"/>
      <c r="NPZ1636" s="71"/>
      <c r="NQA1636" s="71"/>
      <c r="NQB1636" s="71"/>
      <c r="NQC1636" s="71"/>
      <c r="NQD1636" s="71"/>
      <c r="NQE1636" s="71"/>
      <c r="NQF1636" s="71"/>
      <c r="NQG1636" s="71"/>
      <c r="NQH1636" s="71"/>
      <c r="NQI1636" s="71"/>
      <c r="NQJ1636" s="71"/>
      <c r="NQK1636" s="71"/>
      <c r="NQL1636" s="71"/>
      <c r="NQM1636" s="71"/>
      <c r="NQN1636" s="71"/>
      <c r="NQO1636" s="71"/>
      <c r="NQP1636" s="71"/>
      <c r="NQQ1636" s="71"/>
      <c r="NQR1636" s="71"/>
      <c r="NQS1636" s="71"/>
      <c r="NQT1636" s="71"/>
      <c r="NQU1636" s="71"/>
      <c r="NQV1636" s="71"/>
      <c r="NQW1636" s="71"/>
      <c r="NQX1636" s="71"/>
      <c r="NQY1636" s="71"/>
      <c r="NQZ1636" s="71"/>
      <c r="NRA1636" s="71"/>
      <c r="NRB1636" s="71"/>
      <c r="NRC1636" s="71"/>
      <c r="NRD1636" s="71"/>
      <c r="NRE1636" s="71"/>
      <c r="NRF1636" s="71"/>
      <c r="NRG1636" s="71"/>
      <c r="NRH1636" s="71"/>
      <c r="NRI1636" s="71"/>
      <c r="NRJ1636" s="71"/>
      <c r="NRK1636" s="71"/>
      <c r="NRL1636" s="71"/>
      <c r="NRM1636" s="71"/>
      <c r="NRN1636" s="71"/>
      <c r="NRO1636" s="71"/>
      <c r="NRP1636" s="71"/>
      <c r="NRQ1636" s="71"/>
      <c r="NRR1636" s="71"/>
      <c r="NRS1636" s="71"/>
      <c r="NRT1636" s="71"/>
      <c r="NRU1636" s="71"/>
      <c r="NRV1636" s="71"/>
      <c r="NRW1636" s="71"/>
      <c r="NRX1636" s="71"/>
      <c r="NRY1636" s="71"/>
      <c r="NRZ1636" s="71"/>
      <c r="NSA1636" s="71"/>
      <c r="NSB1636" s="71"/>
      <c r="NSC1636" s="71"/>
      <c r="NSD1636" s="71"/>
      <c r="NSE1636" s="71"/>
      <c r="NSF1636" s="71"/>
      <c r="NSG1636" s="71"/>
      <c r="NSH1636" s="71"/>
      <c r="NSI1636" s="71"/>
      <c r="NSJ1636" s="71"/>
      <c r="NSK1636" s="71"/>
      <c r="NSL1636" s="71"/>
      <c r="NSM1636" s="71"/>
      <c r="NSN1636" s="71"/>
      <c r="NSO1636" s="71"/>
      <c r="NSP1636" s="71"/>
      <c r="NSQ1636" s="71"/>
      <c r="NSR1636" s="71"/>
      <c r="NSS1636" s="71"/>
      <c r="NST1636" s="71"/>
      <c r="NSU1636" s="71"/>
      <c r="NSV1636" s="71"/>
      <c r="NSW1636" s="71"/>
      <c r="NSX1636" s="71"/>
      <c r="NSY1636" s="71"/>
      <c r="NSZ1636" s="71"/>
      <c r="NTA1636" s="71"/>
      <c r="NTB1636" s="71"/>
      <c r="NTC1636" s="71"/>
      <c r="NTD1636" s="71"/>
      <c r="NTE1636" s="71"/>
      <c r="NTF1636" s="71"/>
      <c r="NTG1636" s="71"/>
      <c r="NTH1636" s="71"/>
      <c r="NTI1636" s="71"/>
      <c r="NTJ1636" s="71"/>
      <c r="NTK1636" s="71"/>
      <c r="NTL1636" s="71"/>
      <c r="NTM1636" s="71"/>
      <c r="NTN1636" s="71"/>
      <c r="NTO1636" s="71"/>
      <c r="NTP1636" s="71"/>
      <c r="NTQ1636" s="71"/>
      <c r="NTR1636" s="71"/>
      <c r="NTS1636" s="71"/>
      <c r="NTT1636" s="71"/>
      <c r="NTU1636" s="71"/>
      <c r="NTV1636" s="71"/>
      <c r="NTW1636" s="71"/>
      <c r="NTX1636" s="71"/>
      <c r="NTY1636" s="71"/>
      <c r="NTZ1636" s="71"/>
      <c r="NUA1636" s="71"/>
      <c r="NUB1636" s="71"/>
      <c r="NUC1636" s="71"/>
      <c r="NUD1636" s="71"/>
      <c r="NUE1636" s="71"/>
      <c r="NUF1636" s="71"/>
      <c r="NUG1636" s="71"/>
      <c r="NUH1636" s="71"/>
      <c r="NUI1636" s="71"/>
      <c r="NUJ1636" s="71"/>
      <c r="NUK1636" s="71"/>
      <c r="NUL1636" s="71"/>
      <c r="NUM1636" s="71"/>
      <c r="NUN1636" s="71"/>
      <c r="NUO1636" s="71"/>
      <c r="NUP1636" s="71"/>
      <c r="NUQ1636" s="71"/>
      <c r="NUR1636" s="71"/>
      <c r="NUS1636" s="71"/>
      <c r="NUT1636" s="71"/>
      <c r="NUU1636" s="71"/>
      <c r="NUV1636" s="71"/>
      <c r="NUW1636" s="71"/>
      <c r="NUX1636" s="71"/>
      <c r="NUY1636" s="71"/>
      <c r="NUZ1636" s="71"/>
      <c r="NVA1636" s="71"/>
      <c r="NVB1636" s="71"/>
      <c r="NVC1636" s="71"/>
      <c r="NVD1636" s="71"/>
      <c r="NVE1636" s="71"/>
      <c r="NVF1636" s="71"/>
      <c r="NVG1636" s="71"/>
      <c r="NVH1636" s="71"/>
      <c r="NVI1636" s="71"/>
      <c r="NVJ1636" s="71"/>
      <c r="NVK1636" s="71"/>
      <c r="NVL1636" s="71"/>
      <c r="NVM1636" s="71"/>
      <c r="NVN1636" s="71"/>
      <c r="NVO1636" s="71"/>
      <c r="NVP1636" s="71"/>
      <c r="NVQ1636" s="71"/>
      <c r="NVR1636" s="71"/>
      <c r="NVS1636" s="71"/>
      <c r="NVT1636" s="71"/>
      <c r="NVU1636" s="71"/>
      <c r="NVV1636" s="71"/>
      <c r="NVW1636" s="71"/>
      <c r="NVX1636" s="71"/>
      <c r="NVY1636" s="71"/>
      <c r="NVZ1636" s="71"/>
      <c r="NWA1636" s="71"/>
      <c r="NWB1636" s="71"/>
      <c r="NWC1636" s="71"/>
      <c r="NWD1636" s="71"/>
      <c r="NWE1636" s="71"/>
      <c r="NWF1636" s="71"/>
      <c r="NWG1636" s="71"/>
      <c r="NWH1636" s="71"/>
      <c r="NWI1636" s="71"/>
      <c r="NWJ1636" s="71"/>
      <c r="NWK1636" s="71"/>
      <c r="NWL1636" s="71"/>
      <c r="NWM1636" s="71"/>
      <c r="NWN1636" s="71"/>
      <c r="NWO1636" s="71"/>
      <c r="NWP1636" s="71"/>
      <c r="NWQ1636" s="71"/>
      <c r="NWR1636" s="71"/>
      <c r="NWS1636" s="71"/>
      <c r="NWT1636" s="71"/>
      <c r="NWU1636" s="71"/>
      <c r="NWV1636" s="71"/>
      <c r="NWW1636" s="71"/>
      <c r="NWX1636" s="71"/>
      <c r="NWY1636" s="71"/>
      <c r="NWZ1636" s="71"/>
      <c r="NXA1636" s="71"/>
      <c r="NXB1636" s="71"/>
      <c r="NXC1636" s="71"/>
      <c r="NXD1636" s="71"/>
      <c r="NXE1636" s="71"/>
      <c r="NXF1636" s="71"/>
      <c r="NXG1636" s="71"/>
      <c r="NXH1636" s="71"/>
      <c r="NXI1636" s="71"/>
      <c r="NXJ1636" s="71"/>
      <c r="NXK1636" s="71"/>
      <c r="NXL1636" s="71"/>
      <c r="NXM1636" s="71"/>
      <c r="NXN1636" s="71"/>
      <c r="NXO1636" s="71"/>
      <c r="NXP1636" s="71"/>
      <c r="NXQ1636" s="71"/>
      <c r="NXR1636" s="71"/>
      <c r="NXS1636" s="71"/>
      <c r="NXT1636" s="71"/>
      <c r="NXU1636" s="71"/>
      <c r="NXV1636" s="71"/>
      <c r="NXW1636" s="71"/>
      <c r="NXX1636" s="71"/>
      <c r="NXY1636" s="71"/>
      <c r="NXZ1636" s="71"/>
      <c r="NYA1636" s="71"/>
      <c r="NYB1636" s="71"/>
      <c r="NYC1636" s="71"/>
      <c r="NYD1636" s="71"/>
      <c r="NYE1636" s="71"/>
      <c r="NYF1636" s="71"/>
      <c r="NYG1636" s="71"/>
      <c r="NYH1636" s="71"/>
      <c r="NYI1636" s="71"/>
      <c r="NYJ1636" s="71"/>
      <c r="NYK1636" s="71"/>
      <c r="NYL1636" s="71"/>
      <c r="NYM1636" s="71"/>
      <c r="NYN1636" s="71"/>
      <c r="NYO1636" s="71"/>
      <c r="NYP1636" s="71"/>
      <c r="NYQ1636" s="71"/>
      <c r="NYR1636" s="71"/>
      <c r="NYS1636" s="71"/>
      <c r="NYT1636" s="71"/>
      <c r="NYU1636" s="71"/>
      <c r="NYV1636" s="71"/>
      <c r="NYW1636" s="71"/>
      <c r="NYX1636" s="71"/>
      <c r="NYY1636" s="71"/>
      <c r="NYZ1636" s="71"/>
      <c r="NZA1636" s="71"/>
      <c r="NZB1636" s="71"/>
      <c r="NZC1636" s="71"/>
      <c r="NZD1636" s="71"/>
      <c r="NZE1636" s="71"/>
      <c r="NZF1636" s="71"/>
      <c r="NZG1636" s="71"/>
      <c r="NZH1636" s="71"/>
      <c r="NZI1636" s="71"/>
      <c r="NZJ1636" s="71"/>
      <c r="NZK1636" s="71"/>
      <c r="NZL1636" s="71"/>
      <c r="NZM1636" s="71"/>
      <c r="NZN1636" s="71"/>
      <c r="NZO1636" s="71"/>
      <c r="NZP1636" s="71"/>
      <c r="NZQ1636" s="71"/>
      <c r="NZR1636" s="71"/>
      <c r="NZS1636" s="71"/>
      <c r="NZT1636" s="71"/>
      <c r="NZU1636" s="71"/>
      <c r="NZV1636" s="71"/>
      <c r="NZW1636" s="71"/>
      <c r="NZX1636" s="71"/>
      <c r="NZY1636" s="71"/>
      <c r="NZZ1636" s="71"/>
      <c r="OAA1636" s="71"/>
      <c r="OAB1636" s="71"/>
      <c r="OAC1636" s="71"/>
      <c r="OAD1636" s="71"/>
      <c r="OAE1636" s="71"/>
      <c r="OAF1636" s="71"/>
      <c r="OAG1636" s="71"/>
      <c r="OAH1636" s="71"/>
      <c r="OAI1636" s="71"/>
      <c r="OAJ1636" s="71"/>
      <c r="OAK1636" s="71"/>
      <c r="OAL1636" s="71"/>
      <c r="OAM1636" s="71"/>
      <c r="OAN1636" s="71"/>
      <c r="OAO1636" s="71"/>
      <c r="OAP1636" s="71"/>
      <c r="OAQ1636" s="71"/>
      <c r="OAR1636" s="71"/>
      <c r="OAS1636" s="71"/>
      <c r="OAT1636" s="71"/>
      <c r="OAU1636" s="71"/>
      <c r="OAV1636" s="71"/>
      <c r="OAW1636" s="71"/>
      <c r="OAX1636" s="71"/>
      <c r="OAY1636" s="71"/>
      <c r="OAZ1636" s="71"/>
      <c r="OBA1636" s="71"/>
      <c r="OBB1636" s="71"/>
      <c r="OBC1636" s="71"/>
      <c r="OBD1636" s="71"/>
      <c r="OBE1636" s="71"/>
      <c r="OBF1636" s="71"/>
      <c r="OBG1636" s="71"/>
      <c r="OBH1636" s="71"/>
      <c r="OBI1636" s="71"/>
      <c r="OBJ1636" s="71"/>
      <c r="OBK1636" s="71"/>
      <c r="OBL1636" s="71"/>
      <c r="OBM1636" s="71"/>
      <c r="OBN1636" s="71"/>
      <c r="OBO1636" s="71"/>
      <c r="OBP1636" s="71"/>
      <c r="OBQ1636" s="71"/>
      <c r="OBR1636" s="71"/>
      <c r="OBS1636" s="71"/>
      <c r="OBT1636" s="71"/>
      <c r="OBU1636" s="71"/>
      <c r="OBV1636" s="71"/>
      <c r="OBW1636" s="71"/>
      <c r="OBX1636" s="71"/>
      <c r="OBY1636" s="71"/>
      <c r="OBZ1636" s="71"/>
      <c r="OCA1636" s="71"/>
      <c r="OCB1636" s="71"/>
      <c r="OCC1636" s="71"/>
      <c r="OCD1636" s="71"/>
      <c r="OCE1636" s="71"/>
      <c r="OCF1636" s="71"/>
      <c r="OCG1636" s="71"/>
      <c r="OCH1636" s="71"/>
      <c r="OCI1636" s="71"/>
      <c r="OCJ1636" s="71"/>
      <c r="OCK1636" s="71"/>
      <c r="OCL1636" s="71"/>
      <c r="OCM1636" s="71"/>
      <c r="OCN1636" s="71"/>
      <c r="OCO1636" s="71"/>
      <c r="OCP1636" s="71"/>
      <c r="OCQ1636" s="71"/>
      <c r="OCR1636" s="71"/>
      <c r="OCS1636" s="71"/>
      <c r="OCT1636" s="71"/>
      <c r="OCU1636" s="71"/>
      <c r="OCV1636" s="71"/>
      <c r="OCW1636" s="71"/>
      <c r="OCX1636" s="71"/>
      <c r="OCY1636" s="71"/>
      <c r="OCZ1636" s="71"/>
      <c r="ODA1636" s="71"/>
      <c r="ODB1636" s="71"/>
      <c r="ODC1636" s="71"/>
      <c r="ODD1636" s="71"/>
      <c r="ODE1636" s="71"/>
      <c r="ODF1636" s="71"/>
      <c r="ODG1636" s="71"/>
      <c r="ODH1636" s="71"/>
      <c r="ODI1636" s="71"/>
      <c r="ODJ1636" s="71"/>
      <c r="ODK1636" s="71"/>
      <c r="ODL1636" s="71"/>
      <c r="ODM1636" s="71"/>
      <c r="ODN1636" s="71"/>
      <c r="ODO1636" s="71"/>
      <c r="ODP1636" s="71"/>
      <c r="ODQ1636" s="71"/>
      <c r="ODR1636" s="71"/>
      <c r="ODS1636" s="71"/>
      <c r="ODT1636" s="71"/>
      <c r="ODU1636" s="71"/>
      <c r="ODV1636" s="71"/>
      <c r="ODW1636" s="71"/>
      <c r="ODX1636" s="71"/>
      <c r="ODY1636" s="71"/>
      <c r="ODZ1636" s="71"/>
      <c r="OEA1636" s="71"/>
      <c r="OEB1636" s="71"/>
      <c r="OEC1636" s="71"/>
      <c r="OED1636" s="71"/>
      <c r="OEE1636" s="71"/>
      <c r="OEF1636" s="71"/>
      <c r="OEG1636" s="71"/>
      <c r="OEH1636" s="71"/>
      <c r="OEI1636" s="71"/>
      <c r="OEJ1636" s="71"/>
      <c r="OEK1636" s="71"/>
      <c r="OEL1636" s="71"/>
      <c r="OEM1636" s="71"/>
      <c r="OEN1636" s="71"/>
      <c r="OEO1636" s="71"/>
      <c r="OEP1636" s="71"/>
      <c r="OEQ1636" s="71"/>
      <c r="OER1636" s="71"/>
      <c r="OES1636" s="71"/>
      <c r="OET1636" s="71"/>
      <c r="OEU1636" s="71"/>
      <c r="OEV1636" s="71"/>
      <c r="OEW1636" s="71"/>
      <c r="OEX1636" s="71"/>
      <c r="OEY1636" s="71"/>
      <c r="OEZ1636" s="71"/>
      <c r="OFA1636" s="71"/>
      <c r="OFB1636" s="71"/>
      <c r="OFC1636" s="71"/>
      <c r="OFD1636" s="71"/>
      <c r="OFE1636" s="71"/>
      <c r="OFF1636" s="71"/>
      <c r="OFG1636" s="71"/>
      <c r="OFH1636" s="71"/>
      <c r="OFI1636" s="71"/>
      <c r="OFJ1636" s="71"/>
      <c r="OFK1636" s="71"/>
      <c r="OFL1636" s="71"/>
      <c r="OFM1636" s="71"/>
      <c r="OFN1636" s="71"/>
      <c r="OFO1636" s="71"/>
      <c r="OFP1636" s="71"/>
      <c r="OFQ1636" s="71"/>
      <c r="OFR1636" s="71"/>
      <c r="OFS1636" s="71"/>
      <c r="OFT1636" s="71"/>
      <c r="OFU1636" s="71"/>
      <c r="OFV1636" s="71"/>
      <c r="OFW1636" s="71"/>
      <c r="OFX1636" s="71"/>
      <c r="OFY1636" s="71"/>
      <c r="OFZ1636" s="71"/>
      <c r="OGA1636" s="71"/>
      <c r="OGB1636" s="71"/>
      <c r="OGC1636" s="71"/>
      <c r="OGD1636" s="71"/>
      <c r="OGE1636" s="71"/>
      <c r="OGF1636" s="71"/>
      <c r="OGG1636" s="71"/>
      <c r="OGH1636" s="71"/>
      <c r="OGI1636" s="71"/>
      <c r="OGJ1636" s="71"/>
      <c r="OGK1636" s="71"/>
      <c r="OGL1636" s="71"/>
      <c r="OGM1636" s="71"/>
      <c r="OGN1636" s="71"/>
      <c r="OGO1636" s="71"/>
      <c r="OGP1636" s="71"/>
      <c r="OGQ1636" s="71"/>
      <c r="OGR1636" s="71"/>
      <c r="OGS1636" s="71"/>
      <c r="OGT1636" s="71"/>
      <c r="OGU1636" s="71"/>
      <c r="OGV1636" s="71"/>
      <c r="OGW1636" s="71"/>
      <c r="OGX1636" s="71"/>
      <c r="OGY1636" s="71"/>
      <c r="OGZ1636" s="71"/>
      <c r="OHA1636" s="71"/>
      <c r="OHB1636" s="71"/>
      <c r="OHC1636" s="71"/>
      <c r="OHD1636" s="71"/>
      <c r="OHE1636" s="71"/>
      <c r="OHF1636" s="71"/>
      <c r="OHG1636" s="71"/>
      <c r="OHH1636" s="71"/>
      <c r="OHI1636" s="71"/>
      <c r="OHJ1636" s="71"/>
      <c r="OHK1636" s="71"/>
      <c r="OHL1636" s="71"/>
      <c r="OHM1636" s="71"/>
      <c r="OHN1636" s="71"/>
      <c r="OHO1636" s="71"/>
      <c r="OHP1636" s="71"/>
      <c r="OHQ1636" s="71"/>
      <c r="OHR1636" s="71"/>
      <c r="OHS1636" s="71"/>
      <c r="OHT1636" s="71"/>
      <c r="OHU1636" s="71"/>
      <c r="OHV1636" s="71"/>
      <c r="OHW1636" s="71"/>
      <c r="OHX1636" s="71"/>
      <c r="OHY1636" s="71"/>
      <c r="OHZ1636" s="71"/>
      <c r="OIA1636" s="71"/>
      <c r="OIB1636" s="71"/>
      <c r="OIC1636" s="71"/>
      <c r="OID1636" s="71"/>
      <c r="OIE1636" s="71"/>
      <c r="OIF1636" s="71"/>
      <c r="OIG1636" s="71"/>
      <c r="OIH1636" s="71"/>
      <c r="OII1636" s="71"/>
      <c r="OIJ1636" s="71"/>
      <c r="OIK1636" s="71"/>
      <c r="OIL1636" s="71"/>
      <c r="OIM1636" s="71"/>
      <c r="OIN1636" s="71"/>
      <c r="OIO1636" s="71"/>
      <c r="OIP1636" s="71"/>
      <c r="OIQ1636" s="71"/>
      <c r="OIR1636" s="71"/>
      <c r="OIS1636" s="71"/>
      <c r="OIT1636" s="71"/>
      <c r="OIU1636" s="71"/>
      <c r="OIV1636" s="71"/>
      <c r="OIW1636" s="71"/>
      <c r="OIX1636" s="71"/>
      <c r="OIY1636" s="71"/>
      <c r="OIZ1636" s="71"/>
      <c r="OJA1636" s="71"/>
      <c r="OJB1636" s="71"/>
      <c r="OJC1636" s="71"/>
      <c r="OJD1636" s="71"/>
      <c r="OJE1636" s="71"/>
      <c r="OJF1636" s="71"/>
      <c r="OJG1636" s="71"/>
      <c r="OJH1636" s="71"/>
      <c r="OJI1636" s="71"/>
      <c r="OJJ1636" s="71"/>
      <c r="OJK1636" s="71"/>
      <c r="OJL1636" s="71"/>
      <c r="OJM1636" s="71"/>
      <c r="OJN1636" s="71"/>
      <c r="OJO1636" s="71"/>
      <c r="OJP1636" s="71"/>
      <c r="OJQ1636" s="71"/>
      <c r="OJR1636" s="71"/>
      <c r="OJS1636" s="71"/>
      <c r="OJT1636" s="71"/>
      <c r="OJU1636" s="71"/>
      <c r="OJV1636" s="71"/>
      <c r="OJW1636" s="71"/>
      <c r="OJX1636" s="71"/>
      <c r="OJY1636" s="71"/>
      <c r="OJZ1636" s="71"/>
      <c r="OKA1636" s="71"/>
      <c r="OKB1636" s="71"/>
      <c r="OKC1636" s="71"/>
      <c r="OKD1636" s="71"/>
      <c r="OKE1636" s="71"/>
      <c r="OKF1636" s="71"/>
      <c r="OKG1636" s="71"/>
      <c r="OKH1636" s="71"/>
      <c r="OKI1636" s="71"/>
      <c r="OKJ1636" s="71"/>
      <c r="OKK1636" s="71"/>
      <c r="OKL1636" s="71"/>
      <c r="OKM1636" s="71"/>
      <c r="OKN1636" s="71"/>
      <c r="OKO1636" s="71"/>
      <c r="OKP1636" s="71"/>
      <c r="OKQ1636" s="71"/>
      <c r="OKR1636" s="71"/>
      <c r="OKS1636" s="71"/>
      <c r="OKT1636" s="71"/>
      <c r="OKU1636" s="71"/>
      <c r="OKV1636" s="71"/>
      <c r="OKW1636" s="71"/>
      <c r="OKX1636" s="71"/>
      <c r="OKY1636" s="71"/>
      <c r="OKZ1636" s="71"/>
      <c r="OLA1636" s="71"/>
      <c r="OLB1636" s="71"/>
      <c r="OLC1636" s="71"/>
      <c r="OLD1636" s="71"/>
      <c r="OLE1636" s="71"/>
      <c r="OLF1636" s="71"/>
      <c r="OLG1636" s="71"/>
      <c r="OLH1636" s="71"/>
      <c r="OLI1636" s="71"/>
      <c r="OLJ1636" s="71"/>
      <c r="OLK1636" s="71"/>
      <c r="OLL1636" s="71"/>
      <c r="OLM1636" s="71"/>
      <c r="OLN1636" s="71"/>
      <c r="OLO1636" s="71"/>
      <c r="OLP1636" s="71"/>
      <c r="OLQ1636" s="71"/>
      <c r="OLR1636" s="71"/>
      <c r="OLS1636" s="71"/>
      <c r="OLT1636" s="71"/>
      <c r="OLU1636" s="71"/>
      <c r="OLV1636" s="71"/>
      <c r="OLW1636" s="71"/>
      <c r="OLX1636" s="71"/>
      <c r="OLY1636" s="71"/>
      <c r="OLZ1636" s="71"/>
      <c r="OMA1636" s="71"/>
      <c r="OMB1636" s="71"/>
      <c r="OMC1636" s="71"/>
      <c r="OMD1636" s="71"/>
      <c r="OME1636" s="71"/>
      <c r="OMF1636" s="71"/>
      <c r="OMG1636" s="71"/>
      <c r="OMH1636" s="71"/>
      <c r="OMI1636" s="71"/>
      <c r="OMJ1636" s="71"/>
      <c r="OMK1636" s="71"/>
      <c r="OML1636" s="71"/>
      <c r="OMM1636" s="71"/>
      <c r="OMN1636" s="71"/>
      <c r="OMO1636" s="71"/>
      <c r="OMP1636" s="71"/>
      <c r="OMQ1636" s="71"/>
      <c r="OMR1636" s="71"/>
      <c r="OMS1636" s="71"/>
      <c r="OMT1636" s="71"/>
      <c r="OMU1636" s="71"/>
      <c r="OMV1636" s="71"/>
      <c r="OMW1636" s="71"/>
      <c r="OMX1636" s="71"/>
      <c r="OMY1636" s="71"/>
      <c r="OMZ1636" s="71"/>
      <c r="ONA1636" s="71"/>
      <c r="ONB1636" s="71"/>
      <c r="ONC1636" s="71"/>
      <c r="OND1636" s="71"/>
      <c r="ONE1636" s="71"/>
      <c r="ONF1636" s="71"/>
      <c r="ONG1636" s="71"/>
      <c r="ONH1636" s="71"/>
      <c r="ONI1636" s="71"/>
      <c r="ONJ1636" s="71"/>
      <c r="ONK1636" s="71"/>
      <c r="ONL1636" s="71"/>
      <c r="ONM1636" s="71"/>
      <c r="ONN1636" s="71"/>
      <c r="ONO1636" s="71"/>
      <c r="ONP1636" s="71"/>
      <c r="ONQ1636" s="71"/>
      <c r="ONR1636" s="71"/>
      <c r="ONS1636" s="71"/>
      <c r="ONT1636" s="71"/>
      <c r="ONU1636" s="71"/>
      <c r="ONV1636" s="71"/>
      <c r="ONW1636" s="71"/>
      <c r="ONX1636" s="71"/>
      <c r="ONY1636" s="71"/>
      <c r="ONZ1636" s="71"/>
      <c r="OOA1636" s="71"/>
      <c r="OOB1636" s="71"/>
      <c r="OOC1636" s="71"/>
      <c r="OOD1636" s="71"/>
      <c r="OOE1636" s="71"/>
      <c r="OOF1636" s="71"/>
      <c r="OOG1636" s="71"/>
      <c r="OOH1636" s="71"/>
      <c r="OOI1636" s="71"/>
      <c r="OOJ1636" s="71"/>
      <c r="OOK1636" s="71"/>
      <c r="OOL1636" s="71"/>
      <c r="OOM1636" s="71"/>
      <c r="OON1636" s="71"/>
      <c r="OOO1636" s="71"/>
      <c r="OOP1636" s="71"/>
      <c r="OOQ1636" s="71"/>
      <c r="OOR1636" s="71"/>
      <c r="OOS1636" s="71"/>
      <c r="OOT1636" s="71"/>
      <c r="OOU1636" s="71"/>
      <c r="OOV1636" s="71"/>
      <c r="OOW1636" s="71"/>
      <c r="OOX1636" s="71"/>
      <c r="OOY1636" s="71"/>
      <c r="OOZ1636" s="71"/>
      <c r="OPA1636" s="71"/>
      <c r="OPB1636" s="71"/>
      <c r="OPC1636" s="71"/>
      <c r="OPD1636" s="71"/>
      <c r="OPE1636" s="71"/>
      <c r="OPF1636" s="71"/>
      <c r="OPG1636" s="71"/>
      <c r="OPH1636" s="71"/>
      <c r="OPI1636" s="71"/>
      <c r="OPJ1636" s="71"/>
      <c r="OPK1636" s="71"/>
      <c r="OPL1636" s="71"/>
      <c r="OPM1636" s="71"/>
      <c r="OPN1636" s="71"/>
      <c r="OPO1636" s="71"/>
      <c r="OPP1636" s="71"/>
      <c r="OPQ1636" s="71"/>
      <c r="OPR1636" s="71"/>
      <c r="OPS1636" s="71"/>
      <c r="OPT1636" s="71"/>
      <c r="OPU1636" s="71"/>
      <c r="OPV1636" s="71"/>
      <c r="OPW1636" s="71"/>
      <c r="OPX1636" s="71"/>
      <c r="OPY1636" s="71"/>
      <c r="OPZ1636" s="71"/>
      <c r="OQA1636" s="71"/>
      <c r="OQB1636" s="71"/>
      <c r="OQC1636" s="71"/>
      <c r="OQD1636" s="71"/>
      <c r="OQE1636" s="71"/>
      <c r="OQF1636" s="71"/>
      <c r="OQG1636" s="71"/>
      <c r="OQH1636" s="71"/>
      <c r="OQI1636" s="71"/>
      <c r="OQJ1636" s="71"/>
      <c r="OQK1636" s="71"/>
      <c r="OQL1636" s="71"/>
      <c r="OQM1636" s="71"/>
      <c r="OQN1636" s="71"/>
      <c r="OQO1636" s="71"/>
      <c r="OQP1636" s="71"/>
      <c r="OQQ1636" s="71"/>
      <c r="OQR1636" s="71"/>
      <c r="OQS1636" s="71"/>
      <c r="OQT1636" s="71"/>
      <c r="OQU1636" s="71"/>
      <c r="OQV1636" s="71"/>
      <c r="OQW1636" s="71"/>
      <c r="OQX1636" s="71"/>
      <c r="OQY1636" s="71"/>
      <c r="OQZ1636" s="71"/>
      <c r="ORA1636" s="71"/>
      <c r="ORB1636" s="71"/>
      <c r="ORC1636" s="71"/>
      <c r="ORD1636" s="71"/>
      <c r="ORE1636" s="71"/>
      <c r="ORF1636" s="71"/>
      <c r="ORG1636" s="71"/>
      <c r="ORH1636" s="71"/>
      <c r="ORI1636" s="71"/>
      <c r="ORJ1636" s="71"/>
      <c r="ORK1636" s="71"/>
      <c r="ORL1636" s="71"/>
      <c r="ORM1636" s="71"/>
      <c r="ORN1636" s="71"/>
      <c r="ORO1636" s="71"/>
      <c r="ORP1636" s="71"/>
      <c r="ORQ1636" s="71"/>
      <c r="ORR1636" s="71"/>
      <c r="ORS1636" s="71"/>
      <c r="ORT1636" s="71"/>
      <c r="ORU1636" s="71"/>
      <c r="ORV1636" s="71"/>
      <c r="ORW1636" s="71"/>
      <c r="ORX1636" s="71"/>
      <c r="ORY1636" s="71"/>
      <c r="ORZ1636" s="71"/>
      <c r="OSA1636" s="71"/>
      <c r="OSB1636" s="71"/>
      <c r="OSC1636" s="71"/>
      <c r="OSD1636" s="71"/>
      <c r="OSE1636" s="71"/>
      <c r="OSF1636" s="71"/>
      <c r="OSG1636" s="71"/>
      <c r="OSH1636" s="71"/>
      <c r="OSI1636" s="71"/>
      <c r="OSJ1636" s="71"/>
      <c r="OSK1636" s="71"/>
      <c r="OSL1636" s="71"/>
      <c r="OSM1636" s="71"/>
      <c r="OSN1636" s="71"/>
      <c r="OSO1636" s="71"/>
      <c r="OSP1636" s="71"/>
      <c r="OSQ1636" s="71"/>
      <c r="OSR1636" s="71"/>
      <c r="OSS1636" s="71"/>
      <c r="OST1636" s="71"/>
      <c r="OSU1636" s="71"/>
      <c r="OSV1636" s="71"/>
      <c r="OSW1636" s="71"/>
      <c r="OSX1636" s="71"/>
      <c r="OSY1636" s="71"/>
      <c r="OSZ1636" s="71"/>
      <c r="OTA1636" s="71"/>
      <c r="OTB1636" s="71"/>
      <c r="OTC1636" s="71"/>
      <c r="OTD1636" s="71"/>
      <c r="OTE1636" s="71"/>
      <c r="OTF1636" s="71"/>
      <c r="OTG1636" s="71"/>
      <c r="OTH1636" s="71"/>
      <c r="OTI1636" s="71"/>
      <c r="OTJ1636" s="71"/>
      <c r="OTK1636" s="71"/>
      <c r="OTL1636" s="71"/>
      <c r="OTM1636" s="71"/>
      <c r="OTN1636" s="71"/>
      <c r="OTO1636" s="71"/>
      <c r="OTP1636" s="71"/>
      <c r="OTQ1636" s="71"/>
      <c r="OTR1636" s="71"/>
      <c r="OTS1636" s="71"/>
      <c r="OTT1636" s="71"/>
      <c r="OTU1636" s="71"/>
      <c r="OTV1636" s="71"/>
      <c r="OTW1636" s="71"/>
      <c r="OTX1636" s="71"/>
      <c r="OTY1636" s="71"/>
      <c r="OTZ1636" s="71"/>
      <c r="OUA1636" s="71"/>
      <c r="OUB1636" s="71"/>
      <c r="OUC1636" s="71"/>
      <c r="OUD1636" s="71"/>
      <c r="OUE1636" s="71"/>
      <c r="OUF1636" s="71"/>
      <c r="OUG1636" s="71"/>
      <c r="OUH1636" s="71"/>
      <c r="OUI1636" s="71"/>
      <c r="OUJ1636" s="71"/>
      <c r="OUK1636" s="71"/>
      <c r="OUL1636" s="71"/>
      <c r="OUM1636" s="71"/>
      <c r="OUN1636" s="71"/>
      <c r="OUO1636" s="71"/>
      <c r="OUP1636" s="71"/>
      <c r="OUQ1636" s="71"/>
      <c r="OUR1636" s="71"/>
      <c r="OUS1636" s="71"/>
      <c r="OUT1636" s="71"/>
      <c r="OUU1636" s="71"/>
      <c r="OUV1636" s="71"/>
      <c r="OUW1636" s="71"/>
      <c r="OUX1636" s="71"/>
      <c r="OUY1636" s="71"/>
      <c r="OUZ1636" s="71"/>
      <c r="OVA1636" s="71"/>
      <c r="OVB1636" s="71"/>
      <c r="OVC1636" s="71"/>
      <c r="OVD1636" s="71"/>
      <c r="OVE1636" s="71"/>
      <c r="OVF1636" s="71"/>
      <c r="OVG1636" s="71"/>
      <c r="OVH1636" s="71"/>
      <c r="OVI1636" s="71"/>
      <c r="OVJ1636" s="71"/>
      <c r="OVK1636" s="71"/>
      <c r="OVL1636" s="71"/>
      <c r="OVM1636" s="71"/>
      <c r="OVN1636" s="71"/>
      <c r="OVO1636" s="71"/>
      <c r="OVP1636" s="71"/>
      <c r="OVQ1636" s="71"/>
      <c r="OVR1636" s="71"/>
      <c r="OVS1636" s="71"/>
      <c r="OVT1636" s="71"/>
      <c r="OVU1636" s="71"/>
      <c r="OVV1636" s="71"/>
      <c r="OVW1636" s="71"/>
      <c r="OVX1636" s="71"/>
      <c r="OVY1636" s="71"/>
      <c r="OVZ1636" s="71"/>
      <c r="OWA1636" s="71"/>
      <c r="OWB1636" s="71"/>
      <c r="OWC1636" s="71"/>
      <c r="OWD1636" s="71"/>
      <c r="OWE1636" s="71"/>
      <c r="OWF1636" s="71"/>
      <c r="OWG1636" s="71"/>
      <c r="OWH1636" s="71"/>
      <c r="OWI1636" s="71"/>
      <c r="OWJ1636" s="71"/>
      <c r="OWK1636" s="71"/>
      <c r="OWL1636" s="71"/>
      <c r="OWM1636" s="71"/>
      <c r="OWN1636" s="71"/>
      <c r="OWO1636" s="71"/>
      <c r="OWP1636" s="71"/>
      <c r="OWQ1636" s="71"/>
      <c r="OWR1636" s="71"/>
      <c r="OWS1636" s="71"/>
      <c r="OWT1636" s="71"/>
      <c r="OWU1636" s="71"/>
      <c r="OWV1636" s="71"/>
      <c r="OWW1636" s="71"/>
      <c r="OWX1636" s="71"/>
      <c r="OWY1636" s="71"/>
      <c r="OWZ1636" s="71"/>
      <c r="OXA1636" s="71"/>
      <c r="OXB1636" s="71"/>
      <c r="OXC1636" s="71"/>
      <c r="OXD1636" s="71"/>
      <c r="OXE1636" s="71"/>
      <c r="OXF1636" s="71"/>
      <c r="OXG1636" s="71"/>
      <c r="OXH1636" s="71"/>
      <c r="OXI1636" s="71"/>
      <c r="OXJ1636" s="71"/>
      <c r="OXK1636" s="71"/>
      <c r="OXL1636" s="71"/>
      <c r="OXM1636" s="71"/>
      <c r="OXN1636" s="71"/>
      <c r="OXO1636" s="71"/>
      <c r="OXP1636" s="71"/>
      <c r="OXQ1636" s="71"/>
      <c r="OXR1636" s="71"/>
      <c r="OXS1636" s="71"/>
      <c r="OXT1636" s="71"/>
      <c r="OXU1636" s="71"/>
      <c r="OXV1636" s="71"/>
      <c r="OXW1636" s="71"/>
      <c r="OXX1636" s="71"/>
      <c r="OXY1636" s="71"/>
      <c r="OXZ1636" s="71"/>
      <c r="OYA1636" s="71"/>
      <c r="OYB1636" s="71"/>
      <c r="OYC1636" s="71"/>
      <c r="OYD1636" s="71"/>
      <c r="OYE1636" s="71"/>
      <c r="OYF1636" s="71"/>
      <c r="OYG1636" s="71"/>
      <c r="OYH1636" s="71"/>
      <c r="OYI1636" s="71"/>
      <c r="OYJ1636" s="71"/>
      <c r="OYK1636" s="71"/>
      <c r="OYL1636" s="71"/>
      <c r="OYM1636" s="71"/>
      <c r="OYN1636" s="71"/>
      <c r="OYO1636" s="71"/>
      <c r="OYP1636" s="71"/>
      <c r="OYQ1636" s="71"/>
      <c r="OYR1636" s="71"/>
      <c r="OYS1636" s="71"/>
      <c r="OYT1636" s="71"/>
      <c r="OYU1636" s="71"/>
      <c r="OYV1636" s="71"/>
      <c r="OYW1636" s="71"/>
      <c r="OYX1636" s="71"/>
      <c r="OYY1636" s="71"/>
      <c r="OYZ1636" s="71"/>
      <c r="OZA1636" s="71"/>
      <c r="OZB1636" s="71"/>
      <c r="OZC1636" s="71"/>
      <c r="OZD1636" s="71"/>
      <c r="OZE1636" s="71"/>
      <c r="OZF1636" s="71"/>
      <c r="OZG1636" s="71"/>
      <c r="OZH1636" s="71"/>
      <c r="OZI1636" s="71"/>
      <c r="OZJ1636" s="71"/>
      <c r="OZK1636" s="71"/>
      <c r="OZL1636" s="71"/>
      <c r="OZM1636" s="71"/>
      <c r="OZN1636" s="71"/>
      <c r="OZO1636" s="71"/>
      <c r="OZP1636" s="71"/>
      <c r="OZQ1636" s="71"/>
      <c r="OZR1636" s="71"/>
      <c r="OZS1636" s="71"/>
      <c r="OZT1636" s="71"/>
      <c r="OZU1636" s="71"/>
      <c r="OZV1636" s="71"/>
      <c r="OZW1636" s="71"/>
      <c r="OZX1636" s="71"/>
      <c r="OZY1636" s="71"/>
      <c r="OZZ1636" s="71"/>
      <c r="PAA1636" s="71"/>
      <c r="PAB1636" s="71"/>
      <c r="PAC1636" s="71"/>
      <c r="PAD1636" s="71"/>
      <c r="PAE1636" s="71"/>
      <c r="PAF1636" s="71"/>
      <c r="PAG1636" s="71"/>
      <c r="PAH1636" s="71"/>
      <c r="PAI1636" s="71"/>
      <c r="PAJ1636" s="71"/>
      <c r="PAK1636" s="71"/>
      <c r="PAL1636" s="71"/>
      <c r="PAM1636" s="71"/>
      <c r="PAN1636" s="71"/>
      <c r="PAO1636" s="71"/>
      <c r="PAP1636" s="71"/>
      <c r="PAQ1636" s="71"/>
      <c r="PAR1636" s="71"/>
      <c r="PAS1636" s="71"/>
      <c r="PAT1636" s="71"/>
      <c r="PAU1636" s="71"/>
      <c r="PAV1636" s="71"/>
      <c r="PAW1636" s="71"/>
      <c r="PAX1636" s="71"/>
      <c r="PAY1636" s="71"/>
      <c r="PAZ1636" s="71"/>
      <c r="PBA1636" s="71"/>
      <c r="PBB1636" s="71"/>
      <c r="PBC1636" s="71"/>
      <c r="PBD1636" s="71"/>
      <c r="PBE1636" s="71"/>
      <c r="PBF1636" s="71"/>
      <c r="PBG1636" s="71"/>
      <c r="PBH1636" s="71"/>
      <c r="PBI1636" s="71"/>
      <c r="PBJ1636" s="71"/>
      <c r="PBK1636" s="71"/>
      <c r="PBL1636" s="71"/>
      <c r="PBM1636" s="71"/>
      <c r="PBN1636" s="71"/>
      <c r="PBO1636" s="71"/>
      <c r="PBP1636" s="71"/>
      <c r="PBQ1636" s="71"/>
      <c r="PBR1636" s="71"/>
      <c r="PBS1636" s="71"/>
      <c r="PBT1636" s="71"/>
      <c r="PBU1636" s="71"/>
      <c r="PBV1636" s="71"/>
      <c r="PBW1636" s="71"/>
      <c r="PBX1636" s="71"/>
      <c r="PBY1636" s="71"/>
      <c r="PBZ1636" s="71"/>
      <c r="PCA1636" s="71"/>
      <c r="PCB1636" s="71"/>
      <c r="PCC1636" s="71"/>
      <c r="PCD1636" s="71"/>
      <c r="PCE1636" s="71"/>
      <c r="PCF1636" s="71"/>
      <c r="PCG1636" s="71"/>
      <c r="PCH1636" s="71"/>
      <c r="PCI1636" s="71"/>
      <c r="PCJ1636" s="71"/>
      <c r="PCK1636" s="71"/>
      <c r="PCL1636" s="71"/>
      <c r="PCM1636" s="71"/>
      <c r="PCN1636" s="71"/>
      <c r="PCO1636" s="71"/>
      <c r="PCP1636" s="71"/>
      <c r="PCQ1636" s="71"/>
      <c r="PCR1636" s="71"/>
      <c r="PCS1636" s="71"/>
      <c r="PCT1636" s="71"/>
      <c r="PCU1636" s="71"/>
      <c r="PCV1636" s="71"/>
      <c r="PCW1636" s="71"/>
      <c r="PCX1636" s="71"/>
      <c r="PCY1636" s="71"/>
      <c r="PCZ1636" s="71"/>
      <c r="PDA1636" s="71"/>
      <c r="PDB1636" s="71"/>
      <c r="PDC1636" s="71"/>
      <c r="PDD1636" s="71"/>
      <c r="PDE1636" s="71"/>
      <c r="PDF1636" s="71"/>
      <c r="PDG1636" s="71"/>
      <c r="PDH1636" s="71"/>
      <c r="PDI1636" s="71"/>
      <c r="PDJ1636" s="71"/>
      <c r="PDK1636" s="71"/>
      <c r="PDL1636" s="71"/>
      <c r="PDM1636" s="71"/>
      <c r="PDN1636" s="71"/>
      <c r="PDO1636" s="71"/>
      <c r="PDP1636" s="71"/>
      <c r="PDQ1636" s="71"/>
      <c r="PDR1636" s="71"/>
      <c r="PDS1636" s="71"/>
      <c r="PDT1636" s="71"/>
      <c r="PDU1636" s="71"/>
      <c r="PDV1636" s="71"/>
      <c r="PDW1636" s="71"/>
      <c r="PDX1636" s="71"/>
      <c r="PDY1636" s="71"/>
      <c r="PDZ1636" s="71"/>
      <c r="PEA1636" s="71"/>
      <c r="PEB1636" s="71"/>
      <c r="PEC1636" s="71"/>
      <c r="PED1636" s="71"/>
      <c r="PEE1636" s="71"/>
      <c r="PEF1636" s="71"/>
      <c r="PEG1636" s="71"/>
      <c r="PEH1636" s="71"/>
      <c r="PEI1636" s="71"/>
      <c r="PEJ1636" s="71"/>
      <c r="PEK1636" s="71"/>
      <c r="PEL1636" s="71"/>
      <c r="PEM1636" s="71"/>
      <c r="PEN1636" s="71"/>
      <c r="PEO1636" s="71"/>
      <c r="PEP1636" s="71"/>
      <c r="PEQ1636" s="71"/>
      <c r="PER1636" s="71"/>
      <c r="PES1636" s="71"/>
      <c r="PET1636" s="71"/>
      <c r="PEU1636" s="71"/>
      <c r="PEV1636" s="71"/>
      <c r="PEW1636" s="71"/>
      <c r="PEX1636" s="71"/>
      <c r="PEY1636" s="71"/>
      <c r="PEZ1636" s="71"/>
      <c r="PFA1636" s="71"/>
      <c r="PFB1636" s="71"/>
      <c r="PFC1636" s="71"/>
      <c r="PFD1636" s="71"/>
      <c r="PFE1636" s="71"/>
      <c r="PFF1636" s="71"/>
      <c r="PFG1636" s="71"/>
      <c r="PFH1636" s="71"/>
      <c r="PFI1636" s="71"/>
      <c r="PFJ1636" s="71"/>
      <c r="PFK1636" s="71"/>
      <c r="PFL1636" s="71"/>
      <c r="PFM1636" s="71"/>
      <c r="PFN1636" s="71"/>
      <c r="PFO1636" s="71"/>
      <c r="PFP1636" s="71"/>
      <c r="PFQ1636" s="71"/>
      <c r="PFR1636" s="71"/>
      <c r="PFS1636" s="71"/>
      <c r="PFT1636" s="71"/>
      <c r="PFU1636" s="71"/>
      <c r="PFV1636" s="71"/>
      <c r="PFW1636" s="71"/>
      <c r="PFX1636" s="71"/>
      <c r="PFY1636" s="71"/>
      <c r="PFZ1636" s="71"/>
      <c r="PGA1636" s="71"/>
      <c r="PGB1636" s="71"/>
      <c r="PGC1636" s="71"/>
      <c r="PGD1636" s="71"/>
      <c r="PGE1636" s="71"/>
      <c r="PGF1636" s="71"/>
      <c r="PGG1636" s="71"/>
      <c r="PGH1636" s="71"/>
      <c r="PGI1636" s="71"/>
      <c r="PGJ1636" s="71"/>
      <c r="PGK1636" s="71"/>
      <c r="PGL1636" s="71"/>
      <c r="PGM1636" s="71"/>
      <c r="PGN1636" s="71"/>
      <c r="PGO1636" s="71"/>
      <c r="PGP1636" s="71"/>
      <c r="PGQ1636" s="71"/>
      <c r="PGR1636" s="71"/>
      <c r="PGS1636" s="71"/>
      <c r="PGT1636" s="71"/>
      <c r="PGU1636" s="71"/>
      <c r="PGV1636" s="71"/>
      <c r="PGW1636" s="71"/>
      <c r="PGX1636" s="71"/>
      <c r="PGY1636" s="71"/>
      <c r="PGZ1636" s="71"/>
      <c r="PHA1636" s="71"/>
      <c r="PHB1636" s="71"/>
      <c r="PHC1636" s="71"/>
      <c r="PHD1636" s="71"/>
      <c r="PHE1636" s="71"/>
      <c r="PHF1636" s="71"/>
      <c r="PHG1636" s="71"/>
      <c r="PHH1636" s="71"/>
      <c r="PHI1636" s="71"/>
      <c r="PHJ1636" s="71"/>
      <c r="PHK1636" s="71"/>
      <c r="PHL1636" s="71"/>
      <c r="PHM1636" s="71"/>
      <c r="PHN1636" s="71"/>
      <c r="PHO1636" s="71"/>
      <c r="PHP1636" s="71"/>
      <c r="PHQ1636" s="71"/>
      <c r="PHR1636" s="71"/>
      <c r="PHS1636" s="71"/>
      <c r="PHT1636" s="71"/>
      <c r="PHU1636" s="71"/>
      <c r="PHV1636" s="71"/>
      <c r="PHW1636" s="71"/>
      <c r="PHX1636" s="71"/>
      <c r="PHY1636" s="71"/>
      <c r="PHZ1636" s="71"/>
      <c r="PIA1636" s="71"/>
      <c r="PIB1636" s="71"/>
      <c r="PIC1636" s="71"/>
      <c r="PID1636" s="71"/>
      <c r="PIE1636" s="71"/>
      <c r="PIF1636" s="71"/>
      <c r="PIG1636" s="71"/>
      <c r="PIH1636" s="71"/>
      <c r="PII1636" s="71"/>
      <c r="PIJ1636" s="71"/>
      <c r="PIK1636" s="71"/>
      <c r="PIL1636" s="71"/>
      <c r="PIM1636" s="71"/>
      <c r="PIN1636" s="71"/>
      <c r="PIO1636" s="71"/>
      <c r="PIP1636" s="71"/>
      <c r="PIQ1636" s="71"/>
      <c r="PIR1636" s="71"/>
      <c r="PIS1636" s="71"/>
      <c r="PIT1636" s="71"/>
      <c r="PIU1636" s="71"/>
      <c r="PIV1636" s="71"/>
      <c r="PIW1636" s="71"/>
      <c r="PIX1636" s="71"/>
      <c r="PIY1636" s="71"/>
      <c r="PIZ1636" s="71"/>
      <c r="PJA1636" s="71"/>
      <c r="PJB1636" s="71"/>
      <c r="PJC1636" s="71"/>
      <c r="PJD1636" s="71"/>
      <c r="PJE1636" s="71"/>
      <c r="PJF1636" s="71"/>
      <c r="PJG1636" s="71"/>
      <c r="PJH1636" s="71"/>
      <c r="PJI1636" s="71"/>
      <c r="PJJ1636" s="71"/>
      <c r="PJK1636" s="71"/>
      <c r="PJL1636" s="71"/>
      <c r="PJM1636" s="71"/>
      <c r="PJN1636" s="71"/>
      <c r="PJO1636" s="71"/>
      <c r="PJP1636" s="71"/>
      <c r="PJQ1636" s="71"/>
      <c r="PJR1636" s="71"/>
      <c r="PJS1636" s="71"/>
      <c r="PJT1636" s="71"/>
      <c r="PJU1636" s="71"/>
      <c r="PJV1636" s="71"/>
      <c r="PJW1636" s="71"/>
      <c r="PJX1636" s="71"/>
      <c r="PJY1636" s="71"/>
      <c r="PJZ1636" s="71"/>
      <c r="PKA1636" s="71"/>
      <c r="PKB1636" s="71"/>
      <c r="PKC1636" s="71"/>
      <c r="PKD1636" s="71"/>
      <c r="PKE1636" s="71"/>
      <c r="PKF1636" s="71"/>
      <c r="PKG1636" s="71"/>
      <c r="PKH1636" s="71"/>
      <c r="PKI1636" s="71"/>
      <c r="PKJ1636" s="71"/>
      <c r="PKK1636" s="71"/>
      <c r="PKL1636" s="71"/>
      <c r="PKM1636" s="71"/>
      <c r="PKN1636" s="71"/>
      <c r="PKO1636" s="71"/>
      <c r="PKP1636" s="71"/>
      <c r="PKQ1636" s="71"/>
      <c r="PKR1636" s="71"/>
      <c r="PKS1636" s="71"/>
      <c r="PKT1636" s="71"/>
      <c r="PKU1636" s="71"/>
      <c r="PKV1636" s="71"/>
      <c r="PKW1636" s="71"/>
      <c r="PKX1636" s="71"/>
      <c r="PKY1636" s="71"/>
      <c r="PKZ1636" s="71"/>
      <c r="PLA1636" s="71"/>
      <c r="PLB1636" s="71"/>
      <c r="PLC1636" s="71"/>
      <c r="PLD1636" s="71"/>
      <c r="PLE1636" s="71"/>
      <c r="PLF1636" s="71"/>
      <c r="PLG1636" s="71"/>
      <c r="PLH1636" s="71"/>
      <c r="PLI1636" s="71"/>
      <c r="PLJ1636" s="71"/>
      <c r="PLK1636" s="71"/>
      <c r="PLL1636" s="71"/>
      <c r="PLM1636" s="71"/>
      <c r="PLN1636" s="71"/>
      <c r="PLO1636" s="71"/>
      <c r="PLP1636" s="71"/>
      <c r="PLQ1636" s="71"/>
      <c r="PLR1636" s="71"/>
      <c r="PLS1636" s="71"/>
      <c r="PLT1636" s="71"/>
      <c r="PLU1636" s="71"/>
      <c r="PLV1636" s="71"/>
      <c r="PLW1636" s="71"/>
      <c r="PLX1636" s="71"/>
      <c r="PLY1636" s="71"/>
      <c r="PLZ1636" s="71"/>
      <c r="PMA1636" s="71"/>
      <c r="PMB1636" s="71"/>
      <c r="PMC1636" s="71"/>
      <c r="PMD1636" s="71"/>
      <c r="PME1636" s="71"/>
      <c r="PMF1636" s="71"/>
      <c r="PMG1636" s="71"/>
      <c r="PMH1636" s="71"/>
      <c r="PMI1636" s="71"/>
      <c r="PMJ1636" s="71"/>
      <c r="PMK1636" s="71"/>
      <c r="PML1636" s="71"/>
      <c r="PMM1636" s="71"/>
      <c r="PMN1636" s="71"/>
      <c r="PMO1636" s="71"/>
      <c r="PMP1636" s="71"/>
      <c r="PMQ1636" s="71"/>
      <c r="PMR1636" s="71"/>
      <c r="PMS1636" s="71"/>
      <c r="PMT1636" s="71"/>
      <c r="PMU1636" s="71"/>
      <c r="PMV1636" s="71"/>
      <c r="PMW1636" s="71"/>
      <c r="PMX1636" s="71"/>
      <c r="PMY1636" s="71"/>
      <c r="PMZ1636" s="71"/>
      <c r="PNA1636" s="71"/>
      <c r="PNB1636" s="71"/>
      <c r="PNC1636" s="71"/>
      <c r="PND1636" s="71"/>
      <c r="PNE1636" s="71"/>
      <c r="PNF1636" s="71"/>
      <c r="PNG1636" s="71"/>
      <c r="PNH1636" s="71"/>
      <c r="PNI1636" s="71"/>
      <c r="PNJ1636" s="71"/>
      <c r="PNK1636" s="71"/>
      <c r="PNL1636" s="71"/>
      <c r="PNM1636" s="71"/>
      <c r="PNN1636" s="71"/>
      <c r="PNO1636" s="71"/>
      <c r="PNP1636" s="71"/>
      <c r="PNQ1636" s="71"/>
      <c r="PNR1636" s="71"/>
      <c r="PNS1636" s="71"/>
      <c r="PNT1636" s="71"/>
      <c r="PNU1636" s="71"/>
      <c r="PNV1636" s="71"/>
      <c r="PNW1636" s="71"/>
      <c r="PNX1636" s="71"/>
      <c r="PNY1636" s="71"/>
      <c r="PNZ1636" s="71"/>
      <c r="POA1636" s="71"/>
      <c r="POB1636" s="71"/>
      <c r="POC1636" s="71"/>
      <c r="POD1636" s="71"/>
      <c r="POE1636" s="71"/>
      <c r="POF1636" s="71"/>
      <c r="POG1636" s="71"/>
      <c r="POH1636" s="71"/>
      <c r="POI1636" s="71"/>
      <c r="POJ1636" s="71"/>
      <c r="POK1636" s="71"/>
      <c r="POL1636" s="71"/>
      <c r="POM1636" s="71"/>
      <c r="PON1636" s="71"/>
      <c r="POO1636" s="71"/>
      <c r="POP1636" s="71"/>
      <c r="POQ1636" s="71"/>
      <c r="POR1636" s="71"/>
      <c r="POS1636" s="71"/>
      <c r="POT1636" s="71"/>
      <c r="POU1636" s="71"/>
      <c r="POV1636" s="71"/>
      <c r="POW1636" s="71"/>
      <c r="POX1636" s="71"/>
      <c r="POY1636" s="71"/>
      <c r="POZ1636" s="71"/>
      <c r="PPA1636" s="71"/>
      <c r="PPB1636" s="71"/>
      <c r="PPC1636" s="71"/>
      <c r="PPD1636" s="71"/>
      <c r="PPE1636" s="71"/>
      <c r="PPF1636" s="71"/>
      <c r="PPG1636" s="71"/>
      <c r="PPH1636" s="71"/>
      <c r="PPI1636" s="71"/>
      <c r="PPJ1636" s="71"/>
      <c r="PPK1636" s="71"/>
      <c r="PPL1636" s="71"/>
      <c r="PPM1636" s="71"/>
      <c r="PPN1636" s="71"/>
      <c r="PPO1636" s="71"/>
      <c r="PPP1636" s="71"/>
      <c r="PPQ1636" s="71"/>
      <c r="PPR1636" s="71"/>
      <c r="PPS1636" s="71"/>
      <c r="PPT1636" s="71"/>
      <c r="PPU1636" s="71"/>
      <c r="PPV1636" s="71"/>
      <c r="PPW1636" s="71"/>
      <c r="PPX1636" s="71"/>
      <c r="PPY1636" s="71"/>
      <c r="PPZ1636" s="71"/>
      <c r="PQA1636" s="71"/>
      <c r="PQB1636" s="71"/>
      <c r="PQC1636" s="71"/>
      <c r="PQD1636" s="71"/>
      <c r="PQE1636" s="71"/>
      <c r="PQF1636" s="71"/>
      <c r="PQG1636" s="71"/>
      <c r="PQH1636" s="71"/>
      <c r="PQI1636" s="71"/>
      <c r="PQJ1636" s="71"/>
      <c r="PQK1636" s="71"/>
      <c r="PQL1636" s="71"/>
      <c r="PQM1636" s="71"/>
      <c r="PQN1636" s="71"/>
      <c r="PQO1636" s="71"/>
      <c r="PQP1636" s="71"/>
      <c r="PQQ1636" s="71"/>
      <c r="PQR1636" s="71"/>
      <c r="PQS1636" s="71"/>
      <c r="PQT1636" s="71"/>
      <c r="PQU1636" s="71"/>
      <c r="PQV1636" s="71"/>
      <c r="PQW1636" s="71"/>
      <c r="PQX1636" s="71"/>
      <c r="PQY1636" s="71"/>
      <c r="PQZ1636" s="71"/>
      <c r="PRA1636" s="71"/>
      <c r="PRB1636" s="71"/>
      <c r="PRC1636" s="71"/>
      <c r="PRD1636" s="71"/>
      <c r="PRE1636" s="71"/>
      <c r="PRF1636" s="71"/>
      <c r="PRG1636" s="71"/>
      <c r="PRH1636" s="71"/>
      <c r="PRI1636" s="71"/>
      <c r="PRJ1636" s="71"/>
      <c r="PRK1636" s="71"/>
      <c r="PRL1636" s="71"/>
      <c r="PRM1636" s="71"/>
      <c r="PRN1636" s="71"/>
      <c r="PRO1636" s="71"/>
      <c r="PRP1636" s="71"/>
      <c r="PRQ1636" s="71"/>
      <c r="PRR1636" s="71"/>
      <c r="PRS1636" s="71"/>
      <c r="PRT1636" s="71"/>
      <c r="PRU1636" s="71"/>
      <c r="PRV1636" s="71"/>
      <c r="PRW1636" s="71"/>
      <c r="PRX1636" s="71"/>
      <c r="PRY1636" s="71"/>
      <c r="PRZ1636" s="71"/>
      <c r="PSA1636" s="71"/>
      <c r="PSB1636" s="71"/>
      <c r="PSC1636" s="71"/>
      <c r="PSD1636" s="71"/>
      <c r="PSE1636" s="71"/>
      <c r="PSF1636" s="71"/>
      <c r="PSG1636" s="71"/>
      <c r="PSH1636" s="71"/>
      <c r="PSI1636" s="71"/>
      <c r="PSJ1636" s="71"/>
      <c r="PSK1636" s="71"/>
      <c r="PSL1636" s="71"/>
      <c r="PSM1636" s="71"/>
      <c r="PSN1636" s="71"/>
      <c r="PSO1636" s="71"/>
      <c r="PSP1636" s="71"/>
      <c r="PSQ1636" s="71"/>
      <c r="PSR1636" s="71"/>
      <c r="PSS1636" s="71"/>
      <c r="PST1636" s="71"/>
      <c r="PSU1636" s="71"/>
      <c r="PSV1636" s="71"/>
      <c r="PSW1636" s="71"/>
      <c r="PSX1636" s="71"/>
      <c r="PSY1636" s="71"/>
      <c r="PSZ1636" s="71"/>
      <c r="PTA1636" s="71"/>
      <c r="PTB1636" s="71"/>
      <c r="PTC1636" s="71"/>
      <c r="PTD1636" s="71"/>
      <c r="PTE1636" s="71"/>
      <c r="PTF1636" s="71"/>
      <c r="PTG1636" s="71"/>
      <c r="PTH1636" s="71"/>
      <c r="PTI1636" s="71"/>
      <c r="PTJ1636" s="71"/>
      <c r="PTK1636" s="71"/>
      <c r="PTL1636" s="71"/>
      <c r="PTM1636" s="71"/>
      <c r="PTN1636" s="71"/>
      <c r="PTO1636" s="71"/>
      <c r="PTP1636" s="71"/>
      <c r="PTQ1636" s="71"/>
      <c r="PTR1636" s="71"/>
      <c r="PTS1636" s="71"/>
      <c r="PTT1636" s="71"/>
      <c r="PTU1636" s="71"/>
      <c r="PTV1636" s="71"/>
      <c r="PTW1636" s="71"/>
      <c r="PTX1636" s="71"/>
      <c r="PTY1636" s="71"/>
      <c r="PTZ1636" s="71"/>
      <c r="PUA1636" s="71"/>
      <c r="PUB1636" s="71"/>
      <c r="PUC1636" s="71"/>
      <c r="PUD1636" s="71"/>
      <c r="PUE1636" s="71"/>
      <c r="PUF1636" s="71"/>
      <c r="PUG1636" s="71"/>
      <c r="PUH1636" s="71"/>
      <c r="PUI1636" s="71"/>
      <c r="PUJ1636" s="71"/>
      <c r="PUK1636" s="71"/>
      <c r="PUL1636" s="71"/>
      <c r="PUM1636" s="71"/>
      <c r="PUN1636" s="71"/>
      <c r="PUO1636" s="71"/>
      <c r="PUP1636" s="71"/>
      <c r="PUQ1636" s="71"/>
      <c r="PUR1636" s="71"/>
      <c r="PUS1636" s="71"/>
      <c r="PUT1636" s="71"/>
      <c r="PUU1636" s="71"/>
      <c r="PUV1636" s="71"/>
      <c r="PUW1636" s="71"/>
      <c r="PUX1636" s="71"/>
      <c r="PUY1636" s="71"/>
      <c r="PUZ1636" s="71"/>
      <c r="PVA1636" s="71"/>
      <c r="PVB1636" s="71"/>
      <c r="PVC1636" s="71"/>
      <c r="PVD1636" s="71"/>
      <c r="PVE1636" s="71"/>
      <c r="PVF1636" s="71"/>
      <c r="PVG1636" s="71"/>
      <c r="PVH1636" s="71"/>
      <c r="PVI1636" s="71"/>
      <c r="PVJ1636" s="71"/>
      <c r="PVK1636" s="71"/>
      <c r="PVL1636" s="71"/>
      <c r="PVM1636" s="71"/>
      <c r="PVN1636" s="71"/>
      <c r="PVO1636" s="71"/>
      <c r="PVP1636" s="71"/>
      <c r="PVQ1636" s="71"/>
      <c r="PVR1636" s="71"/>
      <c r="PVS1636" s="71"/>
      <c r="PVT1636" s="71"/>
      <c r="PVU1636" s="71"/>
      <c r="PVV1636" s="71"/>
      <c r="PVW1636" s="71"/>
      <c r="PVX1636" s="71"/>
      <c r="PVY1636" s="71"/>
      <c r="PVZ1636" s="71"/>
      <c r="PWA1636" s="71"/>
      <c r="PWB1636" s="71"/>
      <c r="PWC1636" s="71"/>
      <c r="PWD1636" s="71"/>
      <c r="PWE1636" s="71"/>
      <c r="PWF1636" s="71"/>
      <c r="PWG1636" s="71"/>
      <c r="PWH1636" s="71"/>
      <c r="PWI1636" s="71"/>
      <c r="PWJ1636" s="71"/>
      <c r="PWK1636" s="71"/>
      <c r="PWL1636" s="71"/>
      <c r="PWM1636" s="71"/>
      <c r="PWN1636" s="71"/>
      <c r="PWO1636" s="71"/>
      <c r="PWP1636" s="71"/>
      <c r="PWQ1636" s="71"/>
      <c r="PWR1636" s="71"/>
      <c r="PWS1636" s="71"/>
      <c r="PWT1636" s="71"/>
      <c r="PWU1636" s="71"/>
      <c r="PWV1636" s="71"/>
      <c r="PWW1636" s="71"/>
      <c r="PWX1636" s="71"/>
      <c r="PWY1636" s="71"/>
      <c r="PWZ1636" s="71"/>
      <c r="PXA1636" s="71"/>
      <c r="PXB1636" s="71"/>
      <c r="PXC1636" s="71"/>
      <c r="PXD1636" s="71"/>
      <c r="PXE1636" s="71"/>
      <c r="PXF1636" s="71"/>
      <c r="PXG1636" s="71"/>
      <c r="PXH1636" s="71"/>
      <c r="PXI1636" s="71"/>
      <c r="PXJ1636" s="71"/>
      <c r="PXK1636" s="71"/>
      <c r="PXL1636" s="71"/>
      <c r="PXM1636" s="71"/>
      <c r="PXN1636" s="71"/>
      <c r="PXO1636" s="71"/>
      <c r="PXP1636" s="71"/>
      <c r="PXQ1636" s="71"/>
      <c r="PXR1636" s="71"/>
      <c r="PXS1636" s="71"/>
      <c r="PXT1636" s="71"/>
      <c r="PXU1636" s="71"/>
      <c r="PXV1636" s="71"/>
      <c r="PXW1636" s="71"/>
      <c r="PXX1636" s="71"/>
      <c r="PXY1636" s="71"/>
      <c r="PXZ1636" s="71"/>
      <c r="PYA1636" s="71"/>
      <c r="PYB1636" s="71"/>
      <c r="PYC1636" s="71"/>
      <c r="PYD1636" s="71"/>
      <c r="PYE1636" s="71"/>
      <c r="PYF1636" s="71"/>
      <c r="PYG1636" s="71"/>
      <c r="PYH1636" s="71"/>
      <c r="PYI1636" s="71"/>
      <c r="PYJ1636" s="71"/>
      <c r="PYK1636" s="71"/>
      <c r="PYL1636" s="71"/>
      <c r="PYM1636" s="71"/>
      <c r="PYN1636" s="71"/>
      <c r="PYO1636" s="71"/>
      <c r="PYP1636" s="71"/>
      <c r="PYQ1636" s="71"/>
      <c r="PYR1636" s="71"/>
      <c r="PYS1636" s="71"/>
      <c r="PYT1636" s="71"/>
      <c r="PYU1636" s="71"/>
      <c r="PYV1636" s="71"/>
      <c r="PYW1636" s="71"/>
      <c r="PYX1636" s="71"/>
      <c r="PYY1636" s="71"/>
      <c r="PYZ1636" s="71"/>
      <c r="PZA1636" s="71"/>
      <c r="PZB1636" s="71"/>
      <c r="PZC1636" s="71"/>
      <c r="PZD1636" s="71"/>
      <c r="PZE1636" s="71"/>
      <c r="PZF1636" s="71"/>
      <c r="PZG1636" s="71"/>
      <c r="PZH1636" s="71"/>
      <c r="PZI1636" s="71"/>
      <c r="PZJ1636" s="71"/>
      <c r="PZK1636" s="71"/>
      <c r="PZL1636" s="71"/>
      <c r="PZM1636" s="71"/>
      <c r="PZN1636" s="71"/>
      <c r="PZO1636" s="71"/>
      <c r="PZP1636" s="71"/>
      <c r="PZQ1636" s="71"/>
      <c r="PZR1636" s="71"/>
      <c r="PZS1636" s="71"/>
      <c r="PZT1636" s="71"/>
      <c r="PZU1636" s="71"/>
      <c r="PZV1636" s="71"/>
      <c r="PZW1636" s="71"/>
      <c r="PZX1636" s="71"/>
      <c r="PZY1636" s="71"/>
      <c r="PZZ1636" s="71"/>
      <c r="QAA1636" s="71"/>
      <c r="QAB1636" s="71"/>
      <c r="QAC1636" s="71"/>
      <c r="QAD1636" s="71"/>
      <c r="QAE1636" s="71"/>
      <c r="QAF1636" s="71"/>
      <c r="QAG1636" s="71"/>
      <c r="QAH1636" s="71"/>
      <c r="QAI1636" s="71"/>
      <c r="QAJ1636" s="71"/>
      <c r="QAK1636" s="71"/>
      <c r="QAL1636" s="71"/>
      <c r="QAM1636" s="71"/>
      <c r="QAN1636" s="71"/>
      <c r="QAO1636" s="71"/>
      <c r="QAP1636" s="71"/>
      <c r="QAQ1636" s="71"/>
      <c r="QAR1636" s="71"/>
      <c r="QAS1636" s="71"/>
      <c r="QAT1636" s="71"/>
      <c r="QAU1636" s="71"/>
      <c r="QAV1636" s="71"/>
      <c r="QAW1636" s="71"/>
      <c r="QAX1636" s="71"/>
      <c r="QAY1636" s="71"/>
      <c r="QAZ1636" s="71"/>
      <c r="QBA1636" s="71"/>
      <c r="QBB1636" s="71"/>
      <c r="QBC1636" s="71"/>
      <c r="QBD1636" s="71"/>
      <c r="QBE1636" s="71"/>
      <c r="QBF1636" s="71"/>
      <c r="QBG1636" s="71"/>
      <c r="QBH1636" s="71"/>
      <c r="QBI1636" s="71"/>
      <c r="QBJ1636" s="71"/>
      <c r="QBK1636" s="71"/>
      <c r="QBL1636" s="71"/>
      <c r="QBM1636" s="71"/>
      <c r="QBN1636" s="71"/>
      <c r="QBO1636" s="71"/>
      <c r="QBP1636" s="71"/>
      <c r="QBQ1636" s="71"/>
      <c r="QBR1636" s="71"/>
      <c r="QBS1636" s="71"/>
      <c r="QBT1636" s="71"/>
      <c r="QBU1636" s="71"/>
      <c r="QBV1636" s="71"/>
      <c r="QBW1636" s="71"/>
      <c r="QBX1636" s="71"/>
      <c r="QBY1636" s="71"/>
      <c r="QBZ1636" s="71"/>
      <c r="QCA1636" s="71"/>
      <c r="QCB1636" s="71"/>
      <c r="QCC1636" s="71"/>
      <c r="QCD1636" s="71"/>
      <c r="QCE1636" s="71"/>
      <c r="QCF1636" s="71"/>
      <c r="QCG1636" s="71"/>
      <c r="QCH1636" s="71"/>
      <c r="QCI1636" s="71"/>
      <c r="QCJ1636" s="71"/>
      <c r="QCK1636" s="71"/>
      <c r="QCL1636" s="71"/>
      <c r="QCM1636" s="71"/>
      <c r="QCN1636" s="71"/>
      <c r="QCO1636" s="71"/>
      <c r="QCP1636" s="71"/>
      <c r="QCQ1636" s="71"/>
      <c r="QCR1636" s="71"/>
      <c r="QCS1636" s="71"/>
      <c r="QCT1636" s="71"/>
      <c r="QCU1636" s="71"/>
      <c r="QCV1636" s="71"/>
      <c r="QCW1636" s="71"/>
      <c r="QCX1636" s="71"/>
      <c r="QCY1636" s="71"/>
      <c r="QCZ1636" s="71"/>
      <c r="QDA1636" s="71"/>
      <c r="QDB1636" s="71"/>
      <c r="QDC1636" s="71"/>
      <c r="QDD1636" s="71"/>
      <c r="QDE1636" s="71"/>
      <c r="QDF1636" s="71"/>
      <c r="QDG1636" s="71"/>
      <c r="QDH1636" s="71"/>
      <c r="QDI1636" s="71"/>
      <c r="QDJ1636" s="71"/>
      <c r="QDK1636" s="71"/>
      <c r="QDL1636" s="71"/>
      <c r="QDM1636" s="71"/>
      <c r="QDN1636" s="71"/>
      <c r="QDO1636" s="71"/>
      <c r="QDP1636" s="71"/>
      <c r="QDQ1636" s="71"/>
      <c r="QDR1636" s="71"/>
      <c r="QDS1636" s="71"/>
      <c r="QDT1636" s="71"/>
      <c r="QDU1636" s="71"/>
      <c r="QDV1636" s="71"/>
      <c r="QDW1636" s="71"/>
      <c r="QDX1636" s="71"/>
      <c r="QDY1636" s="71"/>
      <c r="QDZ1636" s="71"/>
      <c r="QEA1636" s="71"/>
      <c r="QEB1636" s="71"/>
      <c r="QEC1636" s="71"/>
      <c r="QED1636" s="71"/>
      <c r="QEE1636" s="71"/>
      <c r="QEF1636" s="71"/>
      <c r="QEG1636" s="71"/>
      <c r="QEH1636" s="71"/>
      <c r="QEI1636" s="71"/>
      <c r="QEJ1636" s="71"/>
      <c r="QEK1636" s="71"/>
      <c r="QEL1636" s="71"/>
      <c r="QEM1636" s="71"/>
      <c r="QEN1636" s="71"/>
      <c r="QEO1636" s="71"/>
      <c r="QEP1636" s="71"/>
      <c r="QEQ1636" s="71"/>
      <c r="QER1636" s="71"/>
      <c r="QES1636" s="71"/>
      <c r="QET1636" s="71"/>
      <c r="QEU1636" s="71"/>
      <c r="QEV1636" s="71"/>
      <c r="QEW1636" s="71"/>
      <c r="QEX1636" s="71"/>
      <c r="QEY1636" s="71"/>
      <c r="QEZ1636" s="71"/>
      <c r="QFA1636" s="71"/>
      <c r="QFB1636" s="71"/>
      <c r="QFC1636" s="71"/>
      <c r="QFD1636" s="71"/>
      <c r="QFE1636" s="71"/>
      <c r="QFF1636" s="71"/>
      <c r="QFG1636" s="71"/>
      <c r="QFH1636" s="71"/>
      <c r="QFI1636" s="71"/>
      <c r="QFJ1636" s="71"/>
      <c r="QFK1636" s="71"/>
      <c r="QFL1636" s="71"/>
      <c r="QFM1636" s="71"/>
      <c r="QFN1636" s="71"/>
      <c r="QFO1636" s="71"/>
      <c r="QFP1636" s="71"/>
      <c r="QFQ1636" s="71"/>
      <c r="QFR1636" s="71"/>
      <c r="QFS1636" s="71"/>
      <c r="QFT1636" s="71"/>
      <c r="QFU1636" s="71"/>
      <c r="QFV1636" s="71"/>
      <c r="QFW1636" s="71"/>
      <c r="QFX1636" s="71"/>
      <c r="QFY1636" s="71"/>
      <c r="QFZ1636" s="71"/>
      <c r="QGA1636" s="71"/>
      <c r="QGB1636" s="71"/>
      <c r="QGC1636" s="71"/>
      <c r="QGD1636" s="71"/>
      <c r="QGE1636" s="71"/>
      <c r="QGF1636" s="71"/>
      <c r="QGG1636" s="71"/>
      <c r="QGH1636" s="71"/>
      <c r="QGI1636" s="71"/>
      <c r="QGJ1636" s="71"/>
      <c r="QGK1636" s="71"/>
      <c r="QGL1636" s="71"/>
      <c r="QGM1636" s="71"/>
      <c r="QGN1636" s="71"/>
      <c r="QGO1636" s="71"/>
      <c r="QGP1636" s="71"/>
      <c r="QGQ1636" s="71"/>
      <c r="QGR1636" s="71"/>
      <c r="QGS1636" s="71"/>
      <c r="QGT1636" s="71"/>
      <c r="QGU1636" s="71"/>
      <c r="QGV1636" s="71"/>
      <c r="QGW1636" s="71"/>
      <c r="QGX1636" s="71"/>
      <c r="QGY1636" s="71"/>
      <c r="QGZ1636" s="71"/>
      <c r="QHA1636" s="71"/>
      <c r="QHB1636" s="71"/>
      <c r="QHC1636" s="71"/>
      <c r="QHD1636" s="71"/>
      <c r="QHE1636" s="71"/>
      <c r="QHF1636" s="71"/>
      <c r="QHG1636" s="71"/>
      <c r="QHH1636" s="71"/>
      <c r="QHI1636" s="71"/>
      <c r="QHJ1636" s="71"/>
      <c r="QHK1636" s="71"/>
      <c r="QHL1636" s="71"/>
      <c r="QHM1636" s="71"/>
      <c r="QHN1636" s="71"/>
      <c r="QHO1636" s="71"/>
      <c r="QHP1636" s="71"/>
      <c r="QHQ1636" s="71"/>
      <c r="QHR1636" s="71"/>
      <c r="QHS1636" s="71"/>
      <c r="QHT1636" s="71"/>
      <c r="QHU1636" s="71"/>
      <c r="QHV1636" s="71"/>
      <c r="QHW1636" s="71"/>
      <c r="QHX1636" s="71"/>
      <c r="QHY1636" s="71"/>
      <c r="QHZ1636" s="71"/>
      <c r="QIA1636" s="71"/>
      <c r="QIB1636" s="71"/>
      <c r="QIC1636" s="71"/>
      <c r="QID1636" s="71"/>
      <c r="QIE1636" s="71"/>
      <c r="QIF1636" s="71"/>
      <c r="QIG1636" s="71"/>
      <c r="QIH1636" s="71"/>
      <c r="QII1636" s="71"/>
      <c r="QIJ1636" s="71"/>
      <c r="QIK1636" s="71"/>
      <c r="QIL1636" s="71"/>
      <c r="QIM1636" s="71"/>
      <c r="QIN1636" s="71"/>
      <c r="QIO1636" s="71"/>
      <c r="QIP1636" s="71"/>
      <c r="QIQ1636" s="71"/>
      <c r="QIR1636" s="71"/>
      <c r="QIS1636" s="71"/>
      <c r="QIT1636" s="71"/>
      <c r="QIU1636" s="71"/>
      <c r="QIV1636" s="71"/>
      <c r="QIW1636" s="71"/>
      <c r="QIX1636" s="71"/>
      <c r="QIY1636" s="71"/>
      <c r="QIZ1636" s="71"/>
      <c r="QJA1636" s="71"/>
      <c r="QJB1636" s="71"/>
      <c r="QJC1636" s="71"/>
      <c r="QJD1636" s="71"/>
      <c r="QJE1636" s="71"/>
      <c r="QJF1636" s="71"/>
      <c r="QJG1636" s="71"/>
      <c r="QJH1636" s="71"/>
      <c r="QJI1636" s="71"/>
      <c r="QJJ1636" s="71"/>
      <c r="QJK1636" s="71"/>
      <c r="QJL1636" s="71"/>
      <c r="QJM1636" s="71"/>
      <c r="QJN1636" s="71"/>
      <c r="QJO1636" s="71"/>
      <c r="QJP1636" s="71"/>
      <c r="QJQ1636" s="71"/>
      <c r="QJR1636" s="71"/>
      <c r="QJS1636" s="71"/>
      <c r="QJT1636" s="71"/>
      <c r="QJU1636" s="71"/>
      <c r="QJV1636" s="71"/>
      <c r="QJW1636" s="71"/>
      <c r="QJX1636" s="71"/>
      <c r="QJY1636" s="71"/>
      <c r="QJZ1636" s="71"/>
      <c r="QKA1636" s="71"/>
      <c r="QKB1636" s="71"/>
      <c r="QKC1636" s="71"/>
      <c r="QKD1636" s="71"/>
      <c r="QKE1636" s="71"/>
      <c r="QKF1636" s="71"/>
      <c r="QKG1636" s="71"/>
      <c r="QKH1636" s="71"/>
      <c r="QKI1636" s="71"/>
      <c r="QKJ1636" s="71"/>
      <c r="QKK1636" s="71"/>
      <c r="QKL1636" s="71"/>
      <c r="QKM1636" s="71"/>
      <c r="QKN1636" s="71"/>
      <c r="QKO1636" s="71"/>
      <c r="QKP1636" s="71"/>
      <c r="QKQ1636" s="71"/>
      <c r="QKR1636" s="71"/>
      <c r="QKS1636" s="71"/>
      <c r="QKT1636" s="71"/>
      <c r="QKU1636" s="71"/>
      <c r="QKV1636" s="71"/>
      <c r="QKW1636" s="71"/>
      <c r="QKX1636" s="71"/>
      <c r="QKY1636" s="71"/>
      <c r="QKZ1636" s="71"/>
      <c r="QLA1636" s="71"/>
      <c r="QLB1636" s="71"/>
      <c r="QLC1636" s="71"/>
      <c r="QLD1636" s="71"/>
      <c r="QLE1636" s="71"/>
      <c r="QLF1636" s="71"/>
      <c r="QLG1636" s="71"/>
      <c r="QLH1636" s="71"/>
      <c r="QLI1636" s="71"/>
      <c r="QLJ1636" s="71"/>
      <c r="QLK1636" s="71"/>
      <c r="QLL1636" s="71"/>
      <c r="QLM1636" s="71"/>
      <c r="QLN1636" s="71"/>
      <c r="QLO1636" s="71"/>
      <c r="QLP1636" s="71"/>
      <c r="QLQ1636" s="71"/>
      <c r="QLR1636" s="71"/>
      <c r="QLS1636" s="71"/>
      <c r="QLT1636" s="71"/>
      <c r="QLU1636" s="71"/>
      <c r="QLV1636" s="71"/>
      <c r="QLW1636" s="71"/>
      <c r="QLX1636" s="71"/>
      <c r="QLY1636" s="71"/>
      <c r="QLZ1636" s="71"/>
      <c r="QMA1636" s="71"/>
      <c r="QMB1636" s="71"/>
      <c r="QMC1636" s="71"/>
      <c r="QMD1636" s="71"/>
      <c r="QME1636" s="71"/>
      <c r="QMF1636" s="71"/>
      <c r="QMG1636" s="71"/>
      <c r="QMH1636" s="71"/>
      <c r="QMI1636" s="71"/>
      <c r="QMJ1636" s="71"/>
      <c r="QMK1636" s="71"/>
      <c r="QML1636" s="71"/>
      <c r="QMM1636" s="71"/>
      <c r="QMN1636" s="71"/>
      <c r="QMO1636" s="71"/>
      <c r="QMP1636" s="71"/>
      <c r="QMQ1636" s="71"/>
      <c r="QMR1636" s="71"/>
      <c r="QMS1636" s="71"/>
      <c r="QMT1636" s="71"/>
      <c r="QMU1636" s="71"/>
      <c r="QMV1636" s="71"/>
      <c r="QMW1636" s="71"/>
      <c r="QMX1636" s="71"/>
      <c r="QMY1636" s="71"/>
      <c r="QMZ1636" s="71"/>
      <c r="QNA1636" s="71"/>
      <c r="QNB1636" s="71"/>
      <c r="QNC1636" s="71"/>
      <c r="QND1636" s="71"/>
      <c r="QNE1636" s="71"/>
      <c r="QNF1636" s="71"/>
      <c r="QNG1636" s="71"/>
      <c r="QNH1636" s="71"/>
      <c r="QNI1636" s="71"/>
      <c r="QNJ1636" s="71"/>
      <c r="QNK1636" s="71"/>
      <c r="QNL1636" s="71"/>
      <c r="QNM1636" s="71"/>
      <c r="QNN1636" s="71"/>
      <c r="QNO1636" s="71"/>
      <c r="QNP1636" s="71"/>
      <c r="QNQ1636" s="71"/>
      <c r="QNR1636" s="71"/>
      <c r="QNS1636" s="71"/>
      <c r="QNT1636" s="71"/>
      <c r="QNU1636" s="71"/>
      <c r="QNV1636" s="71"/>
      <c r="QNW1636" s="71"/>
      <c r="QNX1636" s="71"/>
      <c r="QNY1636" s="71"/>
      <c r="QNZ1636" s="71"/>
      <c r="QOA1636" s="71"/>
      <c r="QOB1636" s="71"/>
      <c r="QOC1636" s="71"/>
      <c r="QOD1636" s="71"/>
      <c r="QOE1636" s="71"/>
      <c r="QOF1636" s="71"/>
      <c r="QOG1636" s="71"/>
      <c r="QOH1636" s="71"/>
      <c r="QOI1636" s="71"/>
      <c r="QOJ1636" s="71"/>
      <c r="QOK1636" s="71"/>
      <c r="QOL1636" s="71"/>
      <c r="QOM1636" s="71"/>
      <c r="QON1636" s="71"/>
      <c r="QOO1636" s="71"/>
      <c r="QOP1636" s="71"/>
      <c r="QOQ1636" s="71"/>
      <c r="QOR1636" s="71"/>
      <c r="QOS1636" s="71"/>
      <c r="QOT1636" s="71"/>
      <c r="QOU1636" s="71"/>
      <c r="QOV1636" s="71"/>
      <c r="QOW1636" s="71"/>
      <c r="QOX1636" s="71"/>
      <c r="QOY1636" s="71"/>
      <c r="QOZ1636" s="71"/>
      <c r="QPA1636" s="71"/>
      <c r="QPB1636" s="71"/>
      <c r="QPC1636" s="71"/>
      <c r="QPD1636" s="71"/>
      <c r="QPE1636" s="71"/>
      <c r="QPF1636" s="71"/>
      <c r="QPG1636" s="71"/>
      <c r="QPH1636" s="71"/>
      <c r="QPI1636" s="71"/>
      <c r="QPJ1636" s="71"/>
      <c r="QPK1636" s="71"/>
      <c r="QPL1636" s="71"/>
      <c r="QPM1636" s="71"/>
      <c r="QPN1636" s="71"/>
      <c r="QPO1636" s="71"/>
      <c r="QPP1636" s="71"/>
      <c r="QPQ1636" s="71"/>
      <c r="QPR1636" s="71"/>
      <c r="QPS1636" s="71"/>
      <c r="QPT1636" s="71"/>
      <c r="QPU1636" s="71"/>
      <c r="QPV1636" s="71"/>
      <c r="QPW1636" s="71"/>
      <c r="QPX1636" s="71"/>
      <c r="QPY1636" s="71"/>
      <c r="QPZ1636" s="71"/>
      <c r="QQA1636" s="71"/>
      <c r="QQB1636" s="71"/>
      <c r="QQC1636" s="71"/>
      <c r="QQD1636" s="71"/>
      <c r="QQE1636" s="71"/>
      <c r="QQF1636" s="71"/>
      <c r="QQG1636" s="71"/>
      <c r="QQH1636" s="71"/>
      <c r="QQI1636" s="71"/>
      <c r="QQJ1636" s="71"/>
      <c r="QQK1636" s="71"/>
      <c r="QQL1636" s="71"/>
      <c r="QQM1636" s="71"/>
      <c r="QQN1636" s="71"/>
      <c r="QQO1636" s="71"/>
      <c r="QQP1636" s="71"/>
      <c r="QQQ1636" s="71"/>
      <c r="QQR1636" s="71"/>
      <c r="QQS1636" s="71"/>
      <c r="QQT1636" s="71"/>
      <c r="QQU1636" s="71"/>
      <c r="QQV1636" s="71"/>
      <c r="QQW1636" s="71"/>
      <c r="QQX1636" s="71"/>
      <c r="QQY1636" s="71"/>
      <c r="QQZ1636" s="71"/>
      <c r="QRA1636" s="71"/>
      <c r="QRB1636" s="71"/>
      <c r="QRC1636" s="71"/>
      <c r="QRD1636" s="71"/>
      <c r="QRE1636" s="71"/>
      <c r="QRF1636" s="71"/>
      <c r="QRG1636" s="71"/>
      <c r="QRH1636" s="71"/>
      <c r="QRI1636" s="71"/>
      <c r="QRJ1636" s="71"/>
      <c r="QRK1636" s="71"/>
      <c r="QRL1636" s="71"/>
      <c r="QRM1636" s="71"/>
      <c r="QRN1636" s="71"/>
      <c r="QRO1636" s="71"/>
      <c r="QRP1636" s="71"/>
      <c r="QRQ1636" s="71"/>
      <c r="QRR1636" s="71"/>
      <c r="QRS1636" s="71"/>
      <c r="QRT1636" s="71"/>
      <c r="QRU1636" s="71"/>
      <c r="QRV1636" s="71"/>
      <c r="QRW1636" s="71"/>
      <c r="QRX1636" s="71"/>
      <c r="QRY1636" s="71"/>
      <c r="QRZ1636" s="71"/>
      <c r="QSA1636" s="71"/>
      <c r="QSB1636" s="71"/>
      <c r="QSC1636" s="71"/>
      <c r="QSD1636" s="71"/>
      <c r="QSE1636" s="71"/>
      <c r="QSF1636" s="71"/>
      <c r="QSG1636" s="71"/>
      <c r="QSH1636" s="71"/>
      <c r="QSI1636" s="71"/>
      <c r="QSJ1636" s="71"/>
      <c r="QSK1636" s="71"/>
      <c r="QSL1636" s="71"/>
      <c r="QSM1636" s="71"/>
      <c r="QSN1636" s="71"/>
      <c r="QSO1636" s="71"/>
      <c r="QSP1636" s="71"/>
      <c r="QSQ1636" s="71"/>
      <c r="QSR1636" s="71"/>
      <c r="QSS1636" s="71"/>
      <c r="QST1636" s="71"/>
      <c r="QSU1636" s="71"/>
      <c r="QSV1636" s="71"/>
      <c r="QSW1636" s="71"/>
      <c r="QSX1636" s="71"/>
      <c r="QSY1636" s="71"/>
      <c r="QSZ1636" s="71"/>
      <c r="QTA1636" s="71"/>
      <c r="QTB1636" s="71"/>
      <c r="QTC1636" s="71"/>
      <c r="QTD1636" s="71"/>
      <c r="QTE1636" s="71"/>
      <c r="QTF1636" s="71"/>
      <c r="QTG1636" s="71"/>
      <c r="QTH1636" s="71"/>
      <c r="QTI1636" s="71"/>
      <c r="QTJ1636" s="71"/>
      <c r="QTK1636" s="71"/>
      <c r="QTL1636" s="71"/>
      <c r="QTM1636" s="71"/>
      <c r="QTN1636" s="71"/>
      <c r="QTO1636" s="71"/>
      <c r="QTP1636" s="71"/>
      <c r="QTQ1636" s="71"/>
      <c r="QTR1636" s="71"/>
      <c r="QTS1636" s="71"/>
      <c r="QTT1636" s="71"/>
      <c r="QTU1636" s="71"/>
      <c r="QTV1636" s="71"/>
      <c r="QTW1636" s="71"/>
      <c r="QTX1636" s="71"/>
      <c r="QTY1636" s="71"/>
      <c r="QTZ1636" s="71"/>
      <c r="QUA1636" s="71"/>
      <c r="QUB1636" s="71"/>
      <c r="QUC1636" s="71"/>
      <c r="QUD1636" s="71"/>
      <c r="QUE1636" s="71"/>
      <c r="QUF1636" s="71"/>
      <c r="QUG1636" s="71"/>
      <c r="QUH1636" s="71"/>
      <c r="QUI1636" s="71"/>
      <c r="QUJ1636" s="71"/>
      <c r="QUK1636" s="71"/>
      <c r="QUL1636" s="71"/>
      <c r="QUM1636" s="71"/>
      <c r="QUN1636" s="71"/>
      <c r="QUO1636" s="71"/>
      <c r="QUP1636" s="71"/>
      <c r="QUQ1636" s="71"/>
      <c r="QUR1636" s="71"/>
      <c r="QUS1636" s="71"/>
      <c r="QUT1636" s="71"/>
      <c r="QUU1636" s="71"/>
      <c r="QUV1636" s="71"/>
      <c r="QUW1636" s="71"/>
      <c r="QUX1636" s="71"/>
      <c r="QUY1636" s="71"/>
      <c r="QUZ1636" s="71"/>
      <c r="QVA1636" s="71"/>
      <c r="QVB1636" s="71"/>
      <c r="QVC1636" s="71"/>
      <c r="QVD1636" s="71"/>
      <c r="QVE1636" s="71"/>
      <c r="QVF1636" s="71"/>
      <c r="QVG1636" s="71"/>
      <c r="QVH1636" s="71"/>
      <c r="QVI1636" s="71"/>
      <c r="QVJ1636" s="71"/>
      <c r="QVK1636" s="71"/>
      <c r="QVL1636" s="71"/>
      <c r="QVM1636" s="71"/>
      <c r="QVN1636" s="71"/>
      <c r="QVO1636" s="71"/>
      <c r="QVP1636" s="71"/>
      <c r="QVQ1636" s="71"/>
      <c r="QVR1636" s="71"/>
      <c r="QVS1636" s="71"/>
      <c r="QVT1636" s="71"/>
      <c r="QVU1636" s="71"/>
      <c r="QVV1636" s="71"/>
      <c r="QVW1636" s="71"/>
      <c r="QVX1636" s="71"/>
      <c r="QVY1636" s="71"/>
      <c r="QVZ1636" s="71"/>
      <c r="QWA1636" s="71"/>
      <c r="QWB1636" s="71"/>
      <c r="QWC1636" s="71"/>
      <c r="QWD1636" s="71"/>
      <c r="QWE1636" s="71"/>
      <c r="QWF1636" s="71"/>
      <c r="QWG1636" s="71"/>
      <c r="QWH1636" s="71"/>
      <c r="QWI1636" s="71"/>
      <c r="QWJ1636" s="71"/>
      <c r="QWK1636" s="71"/>
      <c r="QWL1636" s="71"/>
      <c r="QWM1636" s="71"/>
      <c r="QWN1636" s="71"/>
      <c r="QWO1636" s="71"/>
      <c r="QWP1636" s="71"/>
      <c r="QWQ1636" s="71"/>
      <c r="QWR1636" s="71"/>
      <c r="QWS1636" s="71"/>
      <c r="QWT1636" s="71"/>
      <c r="QWU1636" s="71"/>
      <c r="QWV1636" s="71"/>
      <c r="QWW1636" s="71"/>
      <c r="QWX1636" s="71"/>
      <c r="QWY1636" s="71"/>
      <c r="QWZ1636" s="71"/>
      <c r="QXA1636" s="71"/>
      <c r="QXB1636" s="71"/>
      <c r="QXC1636" s="71"/>
      <c r="QXD1636" s="71"/>
      <c r="QXE1636" s="71"/>
      <c r="QXF1636" s="71"/>
      <c r="QXG1636" s="71"/>
      <c r="QXH1636" s="71"/>
      <c r="QXI1636" s="71"/>
      <c r="QXJ1636" s="71"/>
      <c r="QXK1636" s="71"/>
      <c r="QXL1636" s="71"/>
      <c r="QXM1636" s="71"/>
      <c r="QXN1636" s="71"/>
      <c r="QXO1636" s="71"/>
      <c r="QXP1636" s="71"/>
      <c r="QXQ1636" s="71"/>
      <c r="QXR1636" s="71"/>
      <c r="QXS1636" s="71"/>
      <c r="QXT1636" s="71"/>
      <c r="QXU1636" s="71"/>
      <c r="QXV1636" s="71"/>
      <c r="QXW1636" s="71"/>
      <c r="QXX1636" s="71"/>
      <c r="QXY1636" s="71"/>
      <c r="QXZ1636" s="71"/>
      <c r="QYA1636" s="71"/>
      <c r="QYB1636" s="71"/>
      <c r="QYC1636" s="71"/>
      <c r="QYD1636" s="71"/>
      <c r="QYE1636" s="71"/>
      <c r="QYF1636" s="71"/>
      <c r="QYG1636" s="71"/>
      <c r="QYH1636" s="71"/>
      <c r="QYI1636" s="71"/>
      <c r="QYJ1636" s="71"/>
      <c r="QYK1636" s="71"/>
      <c r="QYL1636" s="71"/>
      <c r="QYM1636" s="71"/>
      <c r="QYN1636" s="71"/>
      <c r="QYO1636" s="71"/>
      <c r="QYP1636" s="71"/>
      <c r="QYQ1636" s="71"/>
      <c r="QYR1636" s="71"/>
      <c r="QYS1636" s="71"/>
      <c r="QYT1636" s="71"/>
      <c r="QYU1636" s="71"/>
      <c r="QYV1636" s="71"/>
      <c r="QYW1636" s="71"/>
      <c r="QYX1636" s="71"/>
      <c r="QYY1636" s="71"/>
      <c r="QYZ1636" s="71"/>
      <c r="QZA1636" s="71"/>
      <c r="QZB1636" s="71"/>
      <c r="QZC1636" s="71"/>
      <c r="QZD1636" s="71"/>
      <c r="QZE1636" s="71"/>
      <c r="QZF1636" s="71"/>
      <c r="QZG1636" s="71"/>
      <c r="QZH1636" s="71"/>
      <c r="QZI1636" s="71"/>
      <c r="QZJ1636" s="71"/>
      <c r="QZK1636" s="71"/>
      <c r="QZL1636" s="71"/>
      <c r="QZM1636" s="71"/>
      <c r="QZN1636" s="71"/>
      <c r="QZO1636" s="71"/>
      <c r="QZP1636" s="71"/>
      <c r="QZQ1636" s="71"/>
      <c r="QZR1636" s="71"/>
      <c r="QZS1636" s="71"/>
      <c r="QZT1636" s="71"/>
      <c r="QZU1636" s="71"/>
      <c r="QZV1636" s="71"/>
      <c r="QZW1636" s="71"/>
      <c r="QZX1636" s="71"/>
      <c r="QZY1636" s="71"/>
      <c r="QZZ1636" s="71"/>
      <c r="RAA1636" s="71"/>
      <c r="RAB1636" s="71"/>
      <c r="RAC1636" s="71"/>
      <c r="RAD1636" s="71"/>
      <c r="RAE1636" s="71"/>
      <c r="RAF1636" s="71"/>
      <c r="RAG1636" s="71"/>
      <c r="RAH1636" s="71"/>
      <c r="RAI1636" s="71"/>
      <c r="RAJ1636" s="71"/>
      <c r="RAK1636" s="71"/>
      <c r="RAL1636" s="71"/>
      <c r="RAM1636" s="71"/>
      <c r="RAN1636" s="71"/>
      <c r="RAO1636" s="71"/>
      <c r="RAP1636" s="71"/>
      <c r="RAQ1636" s="71"/>
      <c r="RAR1636" s="71"/>
      <c r="RAS1636" s="71"/>
      <c r="RAT1636" s="71"/>
      <c r="RAU1636" s="71"/>
      <c r="RAV1636" s="71"/>
      <c r="RAW1636" s="71"/>
      <c r="RAX1636" s="71"/>
      <c r="RAY1636" s="71"/>
      <c r="RAZ1636" s="71"/>
      <c r="RBA1636" s="71"/>
      <c r="RBB1636" s="71"/>
      <c r="RBC1636" s="71"/>
      <c r="RBD1636" s="71"/>
      <c r="RBE1636" s="71"/>
      <c r="RBF1636" s="71"/>
      <c r="RBG1636" s="71"/>
      <c r="RBH1636" s="71"/>
      <c r="RBI1636" s="71"/>
      <c r="RBJ1636" s="71"/>
      <c r="RBK1636" s="71"/>
      <c r="RBL1636" s="71"/>
      <c r="RBM1636" s="71"/>
      <c r="RBN1636" s="71"/>
      <c r="RBO1636" s="71"/>
      <c r="RBP1636" s="71"/>
      <c r="RBQ1636" s="71"/>
      <c r="RBR1636" s="71"/>
      <c r="RBS1636" s="71"/>
      <c r="RBT1636" s="71"/>
      <c r="RBU1636" s="71"/>
      <c r="RBV1636" s="71"/>
      <c r="RBW1636" s="71"/>
      <c r="RBX1636" s="71"/>
      <c r="RBY1636" s="71"/>
      <c r="RBZ1636" s="71"/>
      <c r="RCA1636" s="71"/>
      <c r="RCB1636" s="71"/>
      <c r="RCC1636" s="71"/>
      <c r="RCD1636" s="71"/>
      <c r="RCE1636" s="71"/>
      <c r="RCF1636" s="71"/>
      <c r="RCG1636" s="71"/>
      <c r="RCH1636" s="71"/>
      <c r="RCI1636" s="71"/>
      <c r="RCJ1636" s="71"/>
      <c r="RCK1636" s="71"/>
      <c r="RCL1636" s="71"/>
      <c r="RCM1636" s="71"/>
      <c r="RCN1636" s="71"/>
      <c r="RCO1636" s="71"/>
      <c r="RCP1636" s="71"/>
      <c r="RCQ1636" s="71"/>
      <c r="RCR1636" s="71"/>
      <c r="RCS1636" s="71"/>
      <c r="RCT1636" s="71"/>
      <c r="RCU1636" s="71"/>
      <c r="RCV1636" s="71"/>
      <c r="RCW1636" s="71"/>
      <c r="RCX1636" s="71"/>
      <c r="RCY1636" s="71"/>
      <c r="RCZ1636" s="71"/>
      <c r="RDA1636" s="71"/>
      <c r="RDB1636" s="71"/>
      <c r="RDC1636" s="71"/>
      <c r="RDD1636" s="71"/>
      <c r="RDE1636" s="71"/>
      <c r="RDF1636" s="71"/>
      <c r="RDG1636" s="71"/>
      <c r="RDH1636" s="71"/>
      <c r="RDI1636" s="71"/>
      <c r="RDJ1636" s="71"/>
      <c r="RDK1636" s="71"/>
      <c r="RDL1636" s="71"/>
      <c r="RDM1636" s="71"/>
      <c r="RDN1636" s="71"/>
      <c r="RDO1636" s="71"/>
      <c r="RDP1636" s="71"/>
      <c r="RDQ1636" s="71"/>
      <c r="RDR1636" s="71"/>
      <c r="RDS1636" s="71"/>
      <c r="RDT1636" s="71"/>
      <c r="RDU1636" s="71"/>
      <c r="RDV1636" s="71"/>
      <c r="RDW1636" s="71"/>
      <c r="RDX1636" s="71"/>
      <c r="RDY1636" s="71"/>
      <c r="RDZ1636" s="71"/>
      <c r="REA1636" s="71"/>
      <c r="REB1636" s="71"/>
      <c r="REC1636" s="71"/>
      <c r="RED1636" s="71"/>
      <c r="REE1636" s="71"/>
      <c r="REF1636" s="71"/>
      <c r="REG1636" s="71"/>
      <c r="REH1636" s="71"/>
      <c r="REI1636" s="71"/>
      <c r="REJ1636" s="71"/>
      <c r="REK1636" s="71"/>
      <c r="REL1636" s="71"/>
      <c r="REM1636" s="71"/>
      <c r="REN1636" s="71"/>
      <c r="REO1636" s="71"/>
      <c r="REP1636" s="71"/>
      <c r="REQ1636" s="71"/>
      <c r="RER1636" s="71"/>
      <c r="RES1636" s="71"/>
      <c r="RET1636" s="71"/>
      <c r="REU1636" s="71"/>
      <c r="REV1636" s="71"/>
      <c r="REW1636" s="71"/>
      <c r="REX1636" s="71"/>
      <c r="REY1636" s="71"/>
      <c r="REZ1636" s="71"/>
      <c r="RFA1636" s="71"/>
      <c r="RFB1636" s="71"/>
      <c r="RFC1636" s="71"/>
      <c r="RFD1636" s="71"/>
      <c r="RFE1636" s="71"/>
      <c r="RFF1636" s="71"/>
      <c r="RFG1636" s="71"/>
      <c r="RFH1636" s="71"/>
      <c r="RFI1636" s="71"/>
      <c r="RFJ1636" s="71"/>
      <c r="RFK1636" s="71"/>
      <c r="RFL1636" s="71"/>
      <c r="RFM1636" s="71"/>
      <c r="RFN1636" s="71"/>
      <c r="RFO1636" s="71"/>
      <c r="RFP1636" s="71"/>
      <c r="RFQ1636" s="71"/>
      <c r="RFR1636" s="71"/>
      <c r="RFS1636" s="71"/>
      <c r="RFT1636" s="71"/>
      <c r="RFU1636" s="71"/>
      <c r="RFV1636" s="71"/>
      <c r="RFW1636" s="71"/>
      <c r="RFX1636" s="71"/>
      <c r="RFY1636" s="71"/>
      <c r="RFZ1636" s="71"/>
      <c r="RGA1636" s="71"/>
      <c r="RGB1636" s="71"/>
      <c r="RGC1636" s="71"/>
      <c r="RGD1636" s="71"/>
      <c r="RGE1636" s="71"/>
      <c r="RGF1636" s="71"/>
      <c r="RGG1636" s="71"/>
      <c r="RGH1636" s="71"/>
      <c r="RGI1636" s="71"/>
      <c r="RGJ1636" s="71"/>
      <c r="RGK1636" s="71"/>
      <c r="RGL1636" s="71"/>
      <c r="RGM1636" s="71"/>
      <c r="RGN1636" s="71"/>
      <c r="RGO1636" s="71"/>
      <c r="RGP1636" s="71"/>
      <c r="RGQ1636" s="71"/>
      <c r="RGR1636" s="71"/>
      <c r="RGS1636" s="71"/>
      <c r="RGT1636" s="71"/>
      <c r="RGU1636" s="71"/>
      <c r="RGV1636" s="71"/>
      <c r="RGW1636" s="71"/>
      <c r="RGX1636" s="71"/>
      <c r="RGY1636" s="71"/>
      <c r="RGZ1636" s="71"/>
      <c r="RHA1636" s="71"/>
      <c r="RHB1636" s="71"/>
      <c r="RHC1636" s="71"/>
      <c r="RHD1636" s="71"/>
      <c r="RHE1636" s="71"/>
      <c r="RHF1636" s="71"/>
      <c r="RHG1636" s="71"/>
      <c r="RHH1636" s="71"/>
      <c r="RHI1636" s="71"/>
      <c r="RHJ1636" s="71"/>
      <c r="RHK1636" s="71"/>
      <c r="RHL1636" s="71"/>
      <c r="RHM1636" s="71"/>
      <c r="RHN1636" s="71"/>
      <c r="RHO1636" s="71"/>
      <c r="RHP1636" s="71"/>
      <c r="RHQ1636" s="71"/>
      <c r="RHR1636" s="71"/>
      <c r="RHS1636" s="71"/>
      <c r="RHT1636" s="71"/>
      <c r="RHU1636" s="71"/>
      <c r="RHV1636" s="71"/>
      <c r="RHW1636" s="71"/>
      <c r="RHX1636" s="71"/>
      <c r="RHY1636" s="71"/>
      <c r="RHZ1636" s="71"/>
      <c r="RIA1636" s="71"/>
      <c r="RIB1636" s="71"/>
      <c r="RIC1636" s="71"/>
      <c r="RID1636" s="71"/>
      <c r="RIE1636" s="71"/>
      <c r="RIF1636" s="71"/>
      <c r="RIG1636" s="71"/>
      <c r="RIH1636" s="71"/>
      <c r="RII1636" s="71"/>
      <c r="RIJ1636" s="71"/>
      <c r="RIK1636" s="71"/>
      <c r="RIL1636" s="71"/>
      <c r="RIM1636" s="71"/>
      <c r="RIN1636" s="71"/>
      <c r="RIO1636" s="71"/>
      <c r="RIP1636" s="71"/>
      <c r="RIQ1636" s="71"/>
      <c r="RIR1636" s="71"/>
      <c r="RIS1636" s="71"/>
      <c r="RIT1636" s="71"/>
      <c r="RIU1636" s="71"/>
      <c r="RIV1636" s="71"/>
      <c r="RIW1636" s="71"/>
      <c r="RIX1636" s="71"/>
      <c r="RIY1636" s="71"/>
      <c r="RIZ1636" s="71"/>
      <c r="RJA1636" s="71"/>
      <c r="RJB1636" s="71"/>
      <c r="RJC1636" s="71"/>
      <c r="RJD1636" s="71"/>
      <c r="RJE1636" s="71"/>
      <c r="RJF1636" s="71"/>
      <c r="RJG1636" s="71"/>
      <c r="RJH1636" s="71"/>
      <c r="RJI1636" s="71"/>
      <c r="RJJ1636" s="71"/>
      <c r="RJK1636" s="71"/>
      <c r="RJL1636" s="71"/>
      <c r="RJM1636" s="71"/>
      <c r="RJN1636" s="71"/>
      <c r="RJO1636" s="71"/>
      <c r="RJP1636" s="71"/>
      <c r="RJQ1636" s="71"/>
      <c r="RJR1636" s="71"/>
      <c r="RJS1636" s="71"/>
      <c r="RJT1636" s="71"/>
      <c r="RJU1636" s="71"/>
      <c r="RJV1636" s="71"/>
      <c r="RJW1636" s="71"/>
      <c r="RJX1636" s="71"/>
      <c r="RJY1636" s="71"/>
      <c r="RJZ1636" s="71"/>
      <c r="RKA1636" s="71"/>
      <c r="RKB1636" s="71"/>
      <c r="RKC1636" s="71"/>
      <c r="RKD1636" s="71"/>
      <c r="RKE1636" s="71"/>
      <c r="RKF1636" s="71"/>
      <c r="RKG1636" s="71"/>
      <c r="RKH1636" s="71"/>
      <c r="RKI1636" s="71"/>
      <c r="RKJ1636" s="71"/>
      <c r="RKK1636" s="71"/>
      <c r="RKL1636" s="71"/>
      <c r="RKM1636" s="71"/>
      <c r="RKN1636" s="71"/>
      <c r="RKO1636" s="71"/>
      <c r="RKP1636" s="71"/>
      <c r="RKQ1636" s="71"/>
      <c r="RKR1636" s="71"/>
      <c r="RKS1636" s="71"/>
      <c r="RKT1636" s="71"/>
      <c r="RKU1636" s="71"/>
      <c r="RKV1636" s="71"/>
      <c r="RKW1636" s="71"/>
      <c r="RKX1636" s="71"/>
      <c r="RKY1636" s="71"/>
      <c r="RKZ1636" s="71"/>
      <c r="RLA1636" s="71"/>
      <c r="RLB1636" s="71"/>
      <c r="RLC1636" s="71"/>
      <c r="RLD1636" s="71"/>
      <c r="RLE1636" s="71"/>
      <c r="RLF1636" s="71"/>
      <c r="RLG1636" s="71"/>
      <c r="RLH1636" s="71"/>
      <c r="RLI1636" s="71"/>
      <c r="RLJ1636" s="71"/>
      <c r="RLK1636" s="71"/>
      <c r="RLL1636" s="71"/>
      <c r="RLM1636" s="71"/>
      <c r="RLN1636" s="71"/>
      <c r="RLO1636" s="71"/>
      <c r="RLP1636" s="71"/>
      <c r="RLQ1636" s="71"/>
      <c r="RLR1636" s="71"/>
      <c r="RLS1636" s="71"/>
      <c r="RLT1636" s="71"/>
      <c r="RLU1636" s="71"/>
      <c r="RLV1636" s="71"/>
      <c r="RLW1636" s="71"/>
      <c r="RLX1636" s="71"/>
      <c r="RLY1636" s="71"/>
      <c r="RLZ1636" s="71"/>
      <c r="RMA1636" s="71"/>
      <c r="RMB1636" s="71"/>
      <c r="RMC1636" s="71"/>
      <c r="RMD1636" s="71"/>
      <c r="RME1636" s="71"/>
      <c r="RMF1636" s="71"/>
      <c r="RMG1636" s="71"/>
      <c r="RMH1636" s="71"/>
      <c r="RMI1636" s="71"/>
      <c r="RMJ1636" s="71"/>
      <c r="RMK1636" s="71"/>
      <c r="RML1636" s="71"/>
      <c r="RMM1636" s="71"/>
      <c r="RMN1636" s="71"/>
      <c r="RMO1636" s="71"/>
      <c r="RMP1636" s="71"/>
      <c r="RMQ1636" s="71"/>
      <c r="RMR1636" s="71"/>
      <c r="RMS1636" s="71"/>
      <c r="RMT1636" s="71"/>
      <c r="RMU1636" s="71"/>
      <c r="RMV1636" s="71"/>
      <c r="RMW1636" s="71"/>
      <c r="RMX1636" s="71"/>
      <c r="RMY1636" s="71"/>
      <c r="RMZ1636" s="71"/>
      <c r="RNA1636" s="71"/>
      <c r="RNB1636" s="71"/>
      <c r="RNC1636" s="71"/>
      <c r="RND1636" s="71"/>
      <c r="RNE1636" s="71"/>
      <c r="RNF1636" s="71"/>
      <c r="RNG1636" s="71"/>
      <c r="RNH1636" s="71"/>
      <c r="RNI1636" s="71"/>
      <c r="RNJ1636" s="71"/>
      <c r="RNK1636" s="71"/>
      <c r="RNL1636" s="71"/>
      <c r="RNM1636" s="71"/>
      <c r="RNN1636" s="71"/>
      <c r="RNO1636" s="71"/>
      <c r="RNP1636" s="71"/>
      <c r="RNQ1636" s="71"/>
      <c r="RNR1636" s="71"/>
      <c r="RNS1636" s="71"/>
      <c r="RNT1636" s="71"/>
      <c r="RNU1636" s="71"/>
      <c r="RNV1636" s="71"/>
      <c r="RNW1636" s="71"/>
      <c r="RNX1636" s="71"/>
      <c r="RNY1636" s="71"/>
      <c r="RNZ1636" s="71"/>
      <c r="ROA1636" s="71"/>
      <c r="ROB1636" s="71"/>
      <c r="ROC1636" s="71"/>
      <c r="ROD1636" s="71"/>
      <c r="ROE1636" s="71"/>
      <c r="ROF1636" s="71"/>
      <c r="ROG1636" s="71"/>
      <c r="ROH1636" s="71"/>
      <c r="ROI1636" s="71"/>
      <c r="ROJ1636" s="71"/>
      <c r="ROK1636" s="71"/>
      <c r="ROL1636" s="71"/>
      <c r="ROM1636" s="71"/>
      <c r="RON1636" s="71"/>
      <c r="ROO1636" s="71"/>
      <c r="ROP1636" s="71"/>
      <c r="ROQ1636" s="71"/>
      <c r="ROR1636" s="71"/>
      <c r="ROS1636" s="71"/>
      <c r="ROT1636" s="71"/>
      <c r="ROU1636" s="71"/>
      <c r="ROV1636" s="71"/>
      <c r="ROW1636" s="71"/>
      <c r="ROX1636" s="71"/>
      <c r="ROY1636" s="71"/>
      <c r="ROZ1636" s="71"/>
      <c r="RPA1636" s="71"/>
      <c r="RPB1636" s="71"/>
      <c r="RPC1636" s="71"/>
      <c r="RPD1636" s="71"/>
      <c r="RPE1636" s="71"/>
      <c r="RPF1636" s="71"/>
      <c r="RPG1636" s="71"/>
      <c r="RPH1636" s="71"/>
      <c r="RPI1636" s="71"/>
      <c r="RPJ1636" s="71"/>
      <c r="RPK1636" s="71"/>
      <c r="RPL1636" s="71"/>
      <c r="RPM1636" s="71"/>
      <c r="RPN1636" s="71"/>
      <c r="RPO1636" s="71"/>
      <c r="RPP1636" s="71"/>
      <c r="RPQ1636" s="71"/>
      <c r="RPR1636" s="71"/>
      <c r="RPS1636" s="71"/>
      <c r="RPT1636" s="71"/>
      <c r="RPU1636" s="71"/>
      <c r="RPV1636" s="71"/>
      <c r="RPW1636" s="71"/>
      <c r="RPX1636" s="71"/>
      <c r="RPY1636" s="71"/>
      <c r="RPZ1636" s="71"/>
      <c r="RQA1636" s="71"/>
      <c r="RQB1636" s="71"/>
      <c r="RQC1636" s="71"/>
      <c r="RQD1636" s="71"/>
      <c r="RQE1636" s="71"/>
      <c r="RQF1636" s="71"/>
      <c r="RQG1636" s="71"/>
      <c r="RQH1636" s="71"/>
      <c r="RQI1636" s="71"/>
      <c r="RQJ1636" s="71"/>
      <c r="RQK1636" s="71"/>
      <c r="RQL1636" s="71"/>
      <c r="RQM1636" s="71"/>
      <c r="RQN1636" s="71"/>
      <c r="RQO1636" s="71"/>
      <c r="RQP1636" s="71"/>
      <c r="RQQ1636" s="71"/>
      <c r="RQR1636" s="71"/>
      <c r="RQS1636" s="71"/>
      <c r="RQT1636" s="71"/>
      <c r="RQU1636" s="71"/>
      <c r="RQV1636" s="71"/>
      <c r="RQW1636" s="71"/>
      <c r="RQX1636" s="71"/>
      <c r="RQY1636" s="71"/>
      <c r="RQZ1636" s="71"/>
      <c r="RRA1636" s="71"/>
      <c r="RRB1636" s="71"/>
      <c r="RRC1636" s="71"/>
      <c r="RRD1636" s="71"/>
      <c r="RRE1636" s="71"/>
      <c r="RRF1636" s="71"/>
      <c r="RRG1636" s="71"/>
      <c r="RRH1636" s="71"/>
      <c r="RRI1636" s="71"/>
      <c r="RRJ1636" s="71"/>
      <c r="RRK1636" s="71"/>
      <c r="RRL1636" s="71"/>
      <c r="RRM1636" s="71"/>
      <c r="RRN1636" s="71"/>
      <c r="RRO1636" s="71"/>
      <c r="RRP1636" s="71"/>
      <c r="RRQ1636" s="71"/>
      <c r="RRR1636" s="71"/>
      <c r="RRS1636" s="71"/>
      <c r="RRT1636" s="71"/>
      <c r="RRU1636" s="71"/>
      <c r="RRV1636" s="71"/>
      <c r="RRW1636" s="71"/>
      <c r="RRX1636" s="71"/>
      <c r="RRY1636" s="71"/>
      <c r="RRZ1636" s="71"/>
      <c r="RSA1636" s="71"/>
      <c r="RSB1636" s="71"/>
      <c r="RSC1636" s="71"/>
      <c r="RSD1636" s="71"/>
      <c r="RSE1636" s="71"/>
      <c r="RSF1636" s="71"/>
      <c r="RSG1636" s="71"/>
      <c r="RSH1636" s="71"/>
      <c r="RSI1636" s="71"/>
      <c r="RSJ1636" s="71"/>
      <c r="RSK1636" s="71"/>
      <c r="RSL1636" s="71"/>
      <c r="RSM1636" s="71"/>
      <c r="RSN1636" s="71"/>
      <c r="RSO1636" s="71"/>
      <c r="RSP1636" s="71"/>
      <c r="RSQ1636" s="71"/>
      <c r="RSR1636" s="71"/>
      <c r="RSS1636" s="71"/>
      <c r="RST1636" s="71"/>
      <c r="RSU1636" s="71"/>
      <c r="RSV1636" s="71"/>
      <c r="RSW1636" s="71"/>
      <c r="RSX1636" s="71"/>
      <c r="RSY1636" s="71"/>
      <c r="RSZ1636" s="71"/>
      <c r="RTA1636" s="71"/>
      <c r="RTB1636" s="71"/>
      <c r="RTC1636" s="71"/>
      <c r="RTD1636" s="71"/>
      <c r="RTE1636" s="71"/>
      <c r="RTF1636" s="71"/>
      <c r="RTG1636" s="71"/>
      <c r="RTH1636" s="71"/>
      <c r="RTI1636" s="71"/>
      <c r="RTJ1636" s="71"/>
      <c r="RTK1636" s="71"/>
      <c r="RTL1636" s="71"/>
      <c r="RTM1636" s="71"/>
      <c r="RTN1636" s="71"/>
      <c r="RTO1636" s="71"/>
      <c r="RTP1636" s="71"/>
      <c r="RTQ1636" s="71"/>
      <c r="RTR1636" s="71"/>
      <c r="RTS1636" s="71"/>
      <c r="RTT1636" s="71"/>
      <c r="RTU1636" s="71"/>
      <c r="RTV1636" s="71"/>
      <c r="RTW1636" s="71"/>
      <c r="RTX1636" s="71"/>
      <c r="RTY1636" s="71"/>
      <c r="RTZ1636" s="71"/>
      <c r="RUA1636" s="71"/>
      <c r="RUB1636" s="71"/>
      <c r="RUC1636" s="71"/>
      <c r="RUD1636" s="71"/>
      <c r="RUE1636" s="71"/>
      <c r="RUF1636" s="71"/>
      <c r="RUG1636" s="71"/>
      <c r="RUH1636" s="71"/>
      <c r="RUI1636" s="71"/>
      <c r="RUJ1636" s="71"/>
      <c r="RUK1636" s="71"/>
      <c r="RUL1636" s="71"/>
      <c r="RUM1636" s="71"/>
      <c r="RUN1636" s="71"/>
      <c r="RUO1636" s="71"/>
      <c r="RUP1636" s="71"/>
      <c r="RUQ1636" s="71"/>
      <c r="RUR1636" s="71"/>
      <c r="RUS1636" s="71"/>
      <c r="RUT1636" s="71"/>
      <c r="RUU1636" s="71"/>
      <c r="RUV1636" s="71"/>
      <c r="RUW1636" s="71"/>
      <c r="RUX1636" s="71"/>
      <c r="RUY1636" s="71"/>
      <c r="RUZ1636" s="71"/>
      <c r="RVA1636" s="71"/>
      <c r="RVB1636" s="71"/>
      <c r="RVC1636" s="71"/>
      <c r="RVD1636" s="71"/>
      <c r="RVE1636" s="71"/>
      <c r="RVF1636" s="71"/>
      <c r="RVG1636" s="71"/>
      <c r="RVH1636" s="71"/>
      <c r="RVI1636" s="71"/>
      <c r="RVJ1636" s="71"/>
      <c r="RVK1636" s="71"/>
      <c r="RVL1636" s="71"/>
      <c r="RVM1636" s="71"/>
      <c r="RVN1636" s="71"/>
      <c r="RVO1636" s="71"/>
      <c r="RVP1636" s="71"/>
      <c r="RVQ1636" s="71"/>
      <c r="RVR1636" s="71"/>
      <c r="RVS1636" s="71"/>
      <c r="RVT1636" s="71"/>
      <c r="RVU1636" s="71"/>
      <c r="RVV1636" s="71"/>
      <c r="RVW1636" s="71"/>
      <c r="RVX1636" s="71"/>
      <c r="RVY1636" s="71"/>
      <c r="RVZ1636" s="71"/>
      <c r="RWA1636" s="71"/>
      <c r="RWB1636" s="71"/>
      <c r="RWC1636" s="71"/>
      <c r="RWD1636" s="71"/>
      <c r="RWE1636" s="71"/>
      <c r="RWF1636" s="71"/>
      <c r="RWG1636" s="71"/>
      <c r="RWH1636" s="71"/>
      <c r="RWI1636" s="71"/>
      <c r="RWJ1636" s="71"/>
      <c r="RWK1636" s="71"/>
      <c r="RWL1636" s="71"/>
      <c r="RWM1636" s="71"/>
      <c r="RWN1636" s="71"/>
      <c r="RWO1636" s="71"/>
      <c r="RWP1636" s="71"/>
      <c r="RWQ1636" s="71"/>
      <c r="RWR1636" s="71"/>
      <c r="RWS1636" s="71"/>
      <c r="RWT1636" s="71"/>
      <c r="RWU1636" s="71"/>
      <c r="RWV1636" s="71"/>
      <c r="RWW1636" s="71"/>
      <c r="RWX1636" s="71"/>
      <c r="RWY1636" s="71"/>
      <c r="RWZ1636" s="71"/>
      <c r="RXA1636" s="71"/>
      <c r="RXB1636" s="71"/>
      <c r="RXC1636" s="71"/>
      <c r="RXD1636" s="71"/>
      <c r="RXE1636" s="71"/>
      <c r="RXF1636" s="71"/>
      <c r="RXG1636" s="71"/>
      <c r="RXH1636" s="71"/>
      <c r="RXI1636" s="71"/>
      <c r="RXJ1636" s="71"/>
      <c r="RXK1636" s="71"/>
      <c r="RXL1636" s="71"/>
      <c r="RXM1636" s="71"/>
      <c r="RXN1636" s="71"/>
      <c r="RXO1636" s="71"/>
      <c r="RXP1636" s="71"/>
      <c r="RXQ1636" s="71"/>
      <c r="RXR1636" s="71"/>
      <c r="RXS1636" s="71"/>
      <c r="RXT1636" s="71"/>
      <c r="RXU1636" s="71"/>
      <c r="RXV1636" s="71"/>
      <c r="RXW1636" s="71"/>
      <c r="RXX1636" s="71"/>
      <c r="RXY1636" s="71"/>
      <c r="RXZ1636" s="71"/>
      <c r="RYA1636" s="71"/>
      <c r="RYB1636" s="71"/>
      <c r="RYC1636" s="71"/>
      <c r="RYD1636" s="71"/>
      <c r="RYE1636" s="71"/>
      <c r="RYF1636" s="71"/>
      <c r="RYG1636" s="71"/>
      <c r="RYH1636" s="71"/>
      <c r="RYI1636" s="71"/>
      <c r="RYJ1636" s="71"/>
      <c r="RYK1636" s="71"/>
      <c r="RYL1636" s="71"/>
      <c r="RYM1636" s="71"/>
      <c r="RYN1636" s="71"/>
      <c r="RYO1636" s="71"/>
      <c r="RYP1636" s="71"/>
      <c r="RYQ1636" s="71"/>
      <c r="RYR1636" s="71"/>
      <c r="RYS1636" s="71"/>
      <c r="RYT1636" s="71"/>
      <c r="RYU1636" s="71"/>
      <c r="RYV1636" s="71"/>
      <c r="RYW1636" s="71"/>
      <c r="RYX1636" s="71"/>
      <c r="RYY1636" s="71"/>
      <c r="RYZ1636" s="71"/>
      <c r="RZA1636" s="71"/>
      <c r="RZB1636" s="71"/>
      <c r="RZC1636" s="71"/>
      <c r="RZD1636" s="71"/>
      <c r="RZE1636" s="71"/>
      <c r="RZF1636" s="71"/>
      <c r="RZG1636" s="71"/>
      <c r="RZH1636" s="71"/>
      <c r="RZI1636" s="71"/>
      <c r="RZJ1636" s="71"/>
      <c r="RZK1636" s="71"/>
      <c r="RZL1636" s="71"/>
      <c r="RZM1636" s="71"/>
      <c r="RZN1636" s="71"/>
      <c r="RZO1636" s="71"/>
      <c r="RZP1636" s="71"/>
      <c r="RZQ1636" s="71"/>
      <c r="RZR1636" s="71"/>
      <c r="RZS1636" s="71"/>
      <c r="RZT1636" s="71"/>
      <c r="RZU1636" s="71"/>
      <c r="RZV1636" s="71"/>
      <c r="RZW1636" s="71"/>
      <c r="RZX1636" s="71"/>
      <c r="RZY1636" s="71"/>
      <c r="RZZ1636" s="71"/>
      <c r="SAA1636" s="71"/>
      <c r="SAB1636" s="71"/>
      <c r="SAC1636" s="71"/>
      <c r="SAD1636" s="71"/>
      <c r="SAE1636" s="71"/>
      <c r="SAF1636" s="71"/>
      <c r="SAG1636" s="71"/>
      <c r="SAH1636" s="71"/>
      <c r="SAI1636" s="71"/>
      <c r="SAJ1636" s="71"/>
      <c r="SAK1636" s="71"/>
      <c r="SAL1636" s="71"/>
      <c r="SAM1636" s="71"/>
      <c r="SAN1636" s="71"/>
      <c r="SAO1636" s="71"/>
      <c r="SAP1636" s="71"/>
      <c r="SAQ1636" s="71"/>
      <c r="SAR1636" s="71"/>
      <c r="SAS1636" s="71"/>
      <c r="SAT1636" s="71"/>
      <c r="SAU1636" s="71"/>
      <c r="SAV1636" s="71"/>
      <c r="SAW1636" s="71"/>
      <c r="SAX1636" s="71"/>
      <c r="SAY1636" s="71"/>
      <c r="SAZ1636" s="71"/>
      <c r="SBA1636" s="71"/>
      <c r="SBB1636" s="71"/>
      <c r="SBC1636" s="71"/>
      <c r="SBD1636" s="71"/>
      <c r="SBE1636" s="71"/>
      <c r="SBF1636" s="71"/>
      <c r="SBG1636" s="71"/>
      <c r="SBH1636" s="71"/>
      <c r="SBI1636" s="71"/>
      <c r="SBJ1636" s="71"/>
      <c r="SBK1636" s="71"/>
      <c r="SBL1636" s="71"/>
      <c r="SBM1636" s="71"/>
      <c r="SBN1636" s="71"/>
      <c r="SBO1636" s="71"/>
      <c r="SBP1636" s="71"/>
      <c r="SBQ1636" s="71"/>
      <c r="SBR1636" s="71"/>
      <c r="SBS1636" s="71"/>
      <c r="SBT1636" s="71"/>
      <c r="SBU1636" s="71"/>
      <c r="SBV1636" s="71"/>
      <c r="SBW1636" s="71"/>
      <c r="SBX1636" s="71"/>
      <c r="SBY1636" s="71"/>
      <c r="SBZ1636" s="71"/>
      <c r="SCA1636" s="71"/>
      <c r="SCB1636" s="71"/>
      <c r="SCC1636" s="71"/>
      <c r="SCD1636" s="71"/>
      <c r="SCE1636" s="71"/>
      <c r="SCF1636" s="71"/>
      <c r="SCG1636" s="71"/>
      <c r="SCH1636" s="71"/>
      <c r="SCI1636" s="71"/>
      <c r="SCJ1636" s="71"/>
      <c r="SCK1636" s="71"/>
      <c r="SCL1636" s="71"/>
      <c r="SCM1636" s="71"/>
      <c r="SCN1636" s="71"/>
      <c r="SCO1636" s="71"/>
      <c r="SCP1636" s="71"/>
      <c r="SCQ1636" s="71"/>
      <c r="SCR1636" s="71"/>
      <c r="SCS1636" s="71"/>
      <c r="SCT1636" s="71"/>
      <c r="SCU1636" s="71"/>
      <c r="SCV1636" s="71"/>
      <c r="SCW1636" s="71"/>
      <c r="SCX1636" s="71"/>
      <c r="SCY1636" s="71"/>
      <c r="SCZ1636" s="71"/>
      <c r="SDA1636" s="71"/>
      <c r="SDB1636" s="71"/>
      <c r="SDC1636" s="71"/>
      <c r="SDD1636" s="71"/>
      <c r="SDE1636" s="71"/>
      <c r="SDF1636" s="71"/>
      <c r="SDG1636" s="71"/>
      <c r="SDH1636" s="71"/>
      <c r="SDI1636" s="71"/>
      <c r="SDJ1636" s="71"/>
      <c r="SDK1636" s="71"/>
      <c r="SDL1636" s="71"/>
      <c r="SDM1636" s="71"/>
      <c r="SDN1636" s="71"/>
      <c r="SDO1636" s="71"/>
      <c r="SDP1636" s="71"/>
      <c r="SDQ1636" s="71"/>
      <c r="SDR1636" s="71"/>
      <c r="SDS1636" s="71"/>
      <c r="SDT1636" s="71"/>
      <c r="SDU1636" s="71"/>
      <c r="SDV1636" s="71"/>
      <c r="SDW1636" s="71"/>
      <c r="SDX1636" s="71"/>
      <c r="SDY1636" s="71"/>
      <c r="SDZ1636" s="71"/>
      <c r="SEA1636" s="71"/>
      <c r="SEB1636" s="71"/>
      <c r="SEC1636" s="71"/>
      <c r="SED1636" s="71"/>
      <c r="SEE1636" s="71"/>
      <c r="SEF1636" s="71"/>
      <c r="SEG1636" s="71"/>
      <c r="SEH1636" s="71"/>
      <c r="SEI1636" s="71"/>
      <c r="SEJ1636" s="71"/>
      <c r="SEK1636" s="71"/>
      <c r="SEL1636" s="71"/>
      <c r="SEM1636" s="71"/>
      <c r="SEN1636" s="71"/>
      <c r="SEO1636" s="71"/>
      <c r="SEP1636" s="71"/>
      <c r="SEQ1636" s="71"/>
      <c r="SER1636" s="71"/>
      <c r="SES1636" s="71"/>
      <c r="SET1636" s="71"/>
      <c r="SEU1636" s="71"/>
      <c r="SEV1636" s="71"/>
      <c r="SEW1636" s="71"/>
      <c r="SEX1636" s="71"/>
      <c r="SEY1636" s="71"/>
      <c r="SEZ1636" s="71"/>
      <c r="SFA1636" s="71"/>
      <c r="SFB1636" s="71"/>
      <c r="SFC1636" s="71"/>
      <c r="SFD1636" s="71"/>
      <c r="SFE1636" s="71"/>
      <c r="SFF1636" s="71"/>
      <c r="SFG1636" s="71"/>
      <c r="SFH1636" s="71"/>
      <c r="SFI1636" s="71"/>
      <c r="SFJ1636" s="71"/>
      <c r="SFK1636" s="71"/>
      <c r="SFL1636" s="71"/>
      <c r="SFM1636" s="71"/>
      <c r="SFN1636" s="71"/>
      <c r="SFO1636" s="71"/>
      <c r="SFP1636" s="71"/>
      <c r="SFQ1636" s="71"/>
      <c r="SFR1636" s="71"/>
      <c r="SFS1636" s="71"/>
      <c r="SFT1636" s="71"/>
      <c r="SFU1636" s="71"/>
      <c r="SFV1636" s="71"/>
      <c r="SFW1636" s="71"/>
      <c r="SFX1636" s="71"/>
      <c r="SFY1636" s="71"/>
      <c r="SFZ1636" s="71"/>
      <c r="SGA1636" s="71"/>
      <c r="SGB1636" s="71"/>
      <c r="SGC1636" s="71"/>
      <c r="SGD1636" s="71"/>
      <c r="SGE1636" s="71"/>
      <c r="SGF1636" s="71"/>
      <c r="SGG1636" s="71"/>
      <c r="SGH1636" s="71"/>
      <c r="SGI1636" s="71"/>
      <c r="SGJ1636" s="71"/>
      <c r="SGK1636" s="71"/>
      <c r="SGL1636" s="71"/>
      <c r="SGM1636" s="71"/>
      <c r="SGN1636" s="71"/>
      <c r="SGO1636" s="71"/>
      <c r="SGP1636" s="71"/>
      <c r="SGQ1636" s="71"/>
      <c r="SGR1636" s="71"/>
      <c r="SGS1636" s="71"/>
      <c r="SGT1636" s="71"/>
      <c r="SGU1636" s="71"/>
      <c r="SGV1636" s="71"/>
      <c r="SGW1636" s="71"/>
      <c r="SGX1636" s="71"/>
      <c r="SGY1636" s="71"/>
      <c r="SGZ1636" s="71"/>
      <c r="SHA1636" s="71"/>
      <c r="SHB1636" s="71"/>
      <c r="SHC1636" s="71"/>
      <c r="SHD1636" s="71"/>
      <c r="SHE1636" s="71"/>
      <c r="SHF1636" s="71"/>
      <c r="SHG1636" s="71"/>
      <c r="SHH1636" s="71"/>
      <c r="SHI1636" s="71"/>
      <c r="SHJ1636" s="71"/>
      <c r="SHK1636" s="71"/>
      <c r="SHL1636" s="71"/>
      <c r="SHM1636" s="71"/>
      <c r="SHN1636" s="71"/>
      <c r="SHO1636" s="71"/>
      <c r="SHP1636" s="71"/>
      <c r="SHQ1636" s="71"/>
      <c r="SHR1636" s="71"/>
      <c r="SHS1636" s="71"/>
      <c r="SHT1636" s="71"/>
      <c r="SHU1636" s="71"/>
      <c r="SHV1636" s="71"/>
      <c r="SHW1636" s="71"/>
      <c r="SHX1636" s="71"/>
      <c r="SHY1636" s="71"/>
      <c r="SHZ1636" s="71"/>
      <c r="SIA1636" s="71"/>
      <c r="SIB1636" s="71"/>
      <c r="SIC1636" s="71"/>
      <c r="SID1636" s="71"/>
      <c r="SIE1636" s="71"/>
      <c r="SIF1636" s="71"/>
      <c r="SIG1636" s="71"/>
      <c r="SIH1636" s="71"/>
      <c r="SII1636" s="71"/>
      <c r="SIJ1636" s="71"/>
      <c r="SIK1636" s="71"/>
      <c r="SIL1636" s="71"/>
      <c r="SIM1636" s="71"/>
      <c r="SIN1636" s="71"/>
      <c r="SIO1636" s="71"/>
      <c r="SIP1636" s="71"/>
      <c r="SIQ1636" s="71"/>
      <c r="SIR1636" s="71"/>
      <c r="SIS1636" s="71"/>
      <c r="SIT1636" s="71"/>
      <c r="SIU1636" s="71"/>
      <c r="SIV1636" s="71"/>
      <c r="SIW1636" s="71"/>
      <c r="SIX1636" s="71"/>
      <c r="SIY1636" s="71"/>
      <c r="SIZ1636" s="71"/>
      <c r="SJA1636" s="71"/>
      <c r="SJB1636" s="71"/>
      <c r="SJC1636" s="71"/>
      <c r="SJD1636" s="71"/>
      <c r="SJE1636" s="71"/>
      <c r="SJF1636" s="71"/>
      <c r="SJG1636" s="71"/>
      <c r="SJH1636" s="71"/>
      <c r="SJI1636" s="71"/>
      <c r="SJJ1636" s="71"/>
      <c r="SJK1636" s="71"/>
      <c r="SJL1636" s="71"/>
      <c r="SJM1636" s="71"/>
      <c r="SJN1636" s="71"/>
      <c r="SJO1636" s="71"/>
      <c r="SJP1636" s="71"/>
      <c r="SJQ1636" s="71"/>
      <c r="SJR1636" s="71"/>
      <c r="SJS1636" s="71"/>
      <c r="SJT1636" s="71"/>
      <c r="SJU1636" s="71"/>
      <c r="SJV1636" s="71"/>
      <c r="SJW1636" s="71"/>
      <c r="SJX1636" s="71"/>
      <c r="SJY1636" s="71"/>
      <c r="SJZ1636" s="71"/>
      <c r="SKA1636" s="71"/>
      <c r="SKB1636" s="71"/>
      <c r="SKC1636" s="71"/>
      <c r="SKD1636" s="71"/>
      <c r="SKE1636" s="71"/>
      <c r="SKF1636" s="71"/>
      <c r="SKG1636" s="71"/>
      <c r="SKH1636" s="71"/>
      <c r="SKI1636" s="71"/>
      <c r="SKJ1636" s="71"/>
      <c r="SKK1636" s="71"/>
      <c r="SKL1636" s="71"/>
      <c r="SKM1636" s="71"/>
      <c r="SKN1636" s="71"/>
      <c r="SKO1636" s="71"/>
      <c r="SKP1636" s="71"/>
      <c r="SKQ1636" s="71"/>
      <c r="SKR1636" s="71"/>
      <c r="SKS1636" s="71"/>
      <c r="SKT1636" s="71"/>
      <c r="SKU1636" s="71"/>
      <c r="SKV1636" s="71"/>
      <c r="SKW1636" s="71"/>
      <c r="SKX1636" s="71"/>
      <c r="SKY1636" s="71"/>
      <c r="SKZ1636" s="71"/>
      <c r="SLA1636" s="71"/>
      <c r="SLB1636" s="71"/>
      <c r="SLC1636" s="71"/>
      <c r="SLD1636" s="71"/>
      <c r="SLE1636" s="71"/>
      <c r="SLF1636" s="71"/>
      <c r="SLG1636" s="71"/>
      <c r="SLH1636" s="71"/>
      <c r="SLI1636" s="71"/>
      <c r="SLJ1636" s="71"/>
      <c r="SLK1636" s="71"/>
      <c r="SLL1636" s="71"/>
      <c r="SLM1636" s="71"/>
      <c r="SLN1636" s="71"/>
      <c r="SLO1636" s="71"/>
      <c r="SLP1636" s="71"/>
      <c r="SLQ1636" s="71"/>
      <c r="SLR1636" s="71"/>
      <c r="SLS1636" s="71"/>
      <c r="SLT1636" s="71"/>
      <c r="SLU1636" s="71"/>
      <c r="SLV1636" s="71"/>
      <c r="SLW1636" s="71"/>
      <c r="SLX1636" s="71"/>
      <c r="SLY1636" s="71"/>
      <c r="SLZ1636" s="71"/>
      <c r="SMA1636" s="71"/>
      <c r="SMB1636" s="71"/>
      <c r="SMC1636" s="71"/>
      <c r="SMD1636" s="71"/>
      <c r="SME1636" s="71"/>
      <c r="SMF1636" s="71"/>
      <c r="SMG1636" s="71"/>
      <c r="SMH1636" s="71"/>
      <c r="SMI1636" s="71"/>
      <c r="SMJ1636" s="71"/>
      <c r="SMK1636" s="71"/>
      <c r="SML1636" s="71"/>
      <c r="SMM1636" s="71"/>
      <c r="SMN1636" s="71"/>
      <c r="SMO1636" s="71"/>
      <c r="SMP1636" s="71"/>
      <c r="SMQ1636" s="71"/>
      <c r="SMR1636" s="71"/>
      <c r="SMS1636" s="71"/>
      <c r="SMT1636" s="71"/>
      <c r="SMU1636" s="71"/>
      <c r="SMV1636" s="71"/>
      <c r="SMW1636" s="71"/>
      <c r="SMX1636" s="71"/>
      <c r="SMY1636" s="71"/>
      <c r="SMZ1636" s="71"/>
      <c r="SNA1636" s="71"/>
      <c r="SNB1636" s="71"/>
      <c r="SNC1636" s="71"/>
      <c r="SND1636" s="71"/>
      <c r="SNE1636" s="71"/>
      <c r="SNF1636" s="71"/>
      <c r="SNG1636" s="71"/>
      <c r="SNH1636" s="71"/>
      <c r="SNI1636" s="71"/>
      <c r="SNJ1636" s="71"/>
      <c r="SNK1636" s="71"/>
      <c r="SNL1636" s="71"/>
      <c r="SNM1636" s="71"/>
      <c r="SNN1636" s="71"/>
      <c r="SNO1636" s="71"/>
      <c r="SNP1636" s="71"/>
      <c r="SNQ1636" s="71"/>
      <c r="SNR1636" s="71"/>
      <c r="SNS1636" s="71"/>
      <c r="SNT1636" s="71"/>
      <c r="SNU1636" s="71"/>
      <c r="SNV1636" s="71"/>
      <c r="SNW1636" s="71"/>
      <c r="SNX1636" s="71"/>
      <c r="SNY1636" s="71"/>
      <c r="SNZ1636" s="71"/>
      <c r="SOA1636" s="71"/>
      <c r="SOB1636" s="71"/>
      <c r="SOC1636" s="71"/>
      <c r="SOD1636" s="71"/>
      <c r="SOE1636" s="71"/>
      <c r="SOF1636" s="71"/>
      <c r="SOG1636" s="71"/>
      <c r="SOH1636" s="71"/>
      <c r="SOI1636" s="71"/>
      <c r="SOJ1636" s="71"/>
      <c r="SOK1636" s="71"/>
      <c r="SOL1636" s="71"/>
      <c r="SOM1636" s="71"/>
      <c r="SON1636" s="71"/>
      <c r="SOO1636" s="71"/>
      <c r="SOP1636" s="71"/>
      <c r="SOQ1636" s="71"/>
      <c r="SOR1636" s="71"/>
      <c r="SOS1636" s="71"/>
      <c r="SOT1636" s="71"/>
      <c r="SOU1636" s="71"/>
      <c r="SOV1636" s="71"/>
      <c r="SOW1636" s="71"/>
      <c r="SOX1636" s="71"/>
      <c r="SOY1636" s="71"/>
      <c r="SOZ1636" s="71"/>
      <c r="SPA1636" s="71"/>
      <c r="SPB1636" s="71"/>
      <c r="SPC1636" s="71"/>
      <c r="SPD1636" s="71"/>
      <c r="SPE1636" s="71"/>
      <c r="SPF1636" s="71"/>
      <c r="SPG1636" s="71"/>
      <c r="SPH1636" s="71"/>
      <c r="SPI1636" s="71"/>
      <c r="SPJ1636" s="71"/>
      <c r="SPK1636" s="71"/>
      <c r="SPL1636" s="71"/>
      <c r="SPM1636" s="71"/>
      <c r="SPN1636" s="71"/>
      <c r="SPO1636" s="71"/>
      <c r="SPP1636" s="71"/>
      <c r="SPQ1636" s="71"/>
      <c r="SPR1636" s="71"/>
      <c r="SPS1636" s="71"/>
      <c r="SPT1636" s="71"/>
      <c r="SPU1636" s="71"/>
      <c r="SPV1636" s="71"/>
      <c r="SPW1636" s="71"/>
      <c r="SPX1636" s="71"/>
      <c r="SPY1636" s="71"/>
      <c r="SPZ1636" s="71"/>
      <c r="SQA1636" s="71"/>
      <c r="SQB1636" s="71"/>
      <c r="SQC1636" s="71"/>
      <c r="SQD1636" s="71"/>
      <c r="SQE1636" s="71"/>
      <c r="SQF1636" s="71"/>
      <c r="SQG1636" s="71"/>
      <c r="SQH1636" s="71"/>
      <c r="SQI1636" s="71"/>
      <c r="SQJ1636" s="71"/>
      <c r="SQK1636" s="71"/>
      <c r="SQL1636" s="71"/>
      <c r="SQM1636" s="71"/>
      <c r="SQN1636" s="71"/>
      <c r="SQO1636" s="71"/>
      <c r="SQP1636" s="71"/>
      <c r="SQQ1636" s="71"/>
      <c r="SQR1636" s="71"/>
      <c r="SQS1636" s="71"/>
      <c r="SQT1636" s="71"/>
      <c r="SQU1636" s="71"/>
      <c r="SQV1636" s="71"/>
      <c r="SQW1636" s="71"/>
      <c r="SQX1636" s="71"/>
      <c r="SQY1636" s="71"/>
      <c r="SQZ1636" s="71"/>
      <c r="SRA1636" s="71"/>
      <c r="SRB1636" s="71"/>
      <c r="SRC1636" s="71"/>
      <c r="SRD1636" s="71"/>
      <c r="SRE1636" s="71"/>
      <c r="SRF1636" s="71"/>
      <c r="SRG1636" s="71"/>
      <c r="SRH1636" s="71"/>
      <c r="SRI1636" s="71"/>
      <c r="SRJ1636" s="71"/>
      <c r="SRK1636" s="71"/>
      <c r="SRL1636" s="71"/>
      <c r="SRM1636" s="71"/>
      <c r="SRN1636" s="71"/>
      <c r="SRO1636" s="71"/>
      <c r="SRP1636" s="71"/>
      <c r="SRQ1636" s="71"/>
      <c r="SRR1636" s="71"/>
      <c r="SRS1636" s="71"/>
      <c r="SRT1636" s="71"/>
      <c r="SRU1636" s="71"/>
      <c r="SRV1636" s="71"/>
      <c r="SRW1636" s="71"/>
      <c r="SRX1636" s="71"/>
      <c r="SRY1636" s="71"/>
      <c r="SRZ1636" s="71"/>
      <c r="SSA1636" s="71"/>
      <c r="SSB1636" s="71"/>
      <c r="SSC1636" s="71"/>
      <c r="SSD1636" s="71"/>
      <c r="SSE1636" s="71"/>
      <c r="SSF1636" s="71"/>
      <c r="SSG1636" s="71"/>
      <c r="SSH1636" s="71"/>
      <c r="SSI1636" s="71"/>
      <c r="SSJ1636" s="71"/>
      <c r="SSK1636" s="71"/>
      <c r="SSL1636" s="71"/>
      <c r="SSM1636" s="71"/>
      <c r="SSN1636" s="71"/>
      <c r="SSO1636" s="71"/>
      <c r="SSP1636" s="71"/>
      <c r="SSQ1636" s="71"/>
      <c r="SSR1636" s="71"/>
      <c r="SSS1636" s="71"/>
      <c r="SST1636" s="71"/>
      <c r="SSU1636" s="71"/>
      <c r="SSV1636" s="71"/>
      <c r="SSW1636" s="71"/>
      <c r="SSX1636" s="71"/>
      <c r="SSY1636" s="71"/>
      <c r="SSZ1636" s="71"/>
      <c r="STA1636" s="71"/>
      <c r="STB1636" s="71"/>
      <c r="STC1636" s="71"/>
      <c r="STD1636" s="71"/>
      <c r="STE1636" s="71"/>
      <c r="STF1636" s="71"/>
      <c r="STG1636" s="71"/>
      <c r="STH1636" s="71"/>
      <c r="STI1636" s="71"/>
      <c r="STJ1636" s="71"/>
      <c r="STK1636" s="71"/>
      <c r="STL1636" s="71"/>
      <c r="STM1636" s="71"/>
      <c r="STN1636" s="71"/>
      <c r="STO1636" s="71"/>
      <c r="STP1636" s="71"/>
      <c r="STQ1636" s="71"/>
      <c r="STR1636" s="71"/>
      <c r="STS1636" s="71"/>
      <c r="STT1636" s="71"/>
      <c r="STU1636" s="71"/>
      <c r="STV1636" s="71"/>
      <c r="STW1636" s="71"/>
      <c r="STX1636" s="71"/>
      <c r="STY1636" s="71"/>
      <c r="STZ1636" s="71"/>
      <c r="SUA1636" s="71"/>
      <c r="SUB1636" s="71"/>
      <c r="SUC1636" s="71"/>
      <c r="SUD1636" s="71"/>
      <c r="SUE1636" s="71"/>
      <c r="SUF1636" s="71"/>
      <c r="SUG1636" s="71"/>
      <c r="SUH1636" s="71"/>
      <c r="SUI1636" s="71"/>
      <c r="SUJ1636" s="71"/>
      <c r="SUK1636" s="71"/>
      <c r="SUL1636" s="71"/>
      <c r="SUM1636" s="71"/>
      <c r="SUN1636" s="71"/>
      <c r="SUO1636" s="71"/>
      <c r="SUP1636" s="71"/>
      <c r="SUQ1636" s="71"/>
      <c r="SUR1636" s="71"/>
      <c r="SUS1636" s="71"/>
      <c r="SUT1636" s="71"/>
      <c r="SUU1636" s="71"/>
      <c r="SUV1636" s="71"/>
      <c r="SUW1636" s="71"/>
      <c r="SUX1636" s="71"/>
      <c r="SUY1636" s="71"/>
      <c r="SUZ1636" s="71"/>
      <c r="SVA1636" s="71"/>
      <c r="SVB1636" s="71"/>
      <c r="SVC1636" s="71"/>
      <c r="SVD1636" s="71"/>
      <c r="SVE1636" s="71"/>
      <c r="SVF1636" s="71"/>
      <c r="SVG1636" s="71"/>
      <c r="SVH1636" s="71"/>
      <c r="SVI1636" s="71"/>
      <c r="SVJ1636" s="71"/>
      <c r="SVK1636" s="71"/>
      <c r="SVL1636" s="71"/>
      <c r="SVM1636" s="71"/>
      <c r="SVN1636" s="71"/>
      <c r="SVO1636" s="71"/>
      <c r="SVP1636" s="71"/>
      <c r="SVQ1636" s="71"/>
      <c r="SVR1636" s="71"/>
      <c r="SVS1636" s="71"/>
      <c r="SVT1636" s="71"/>
      <c r="SVU1636" s="71"/>
      <c r="SVV1636" s="71"/>
      <c r="SVW1636" s="71"/>
      <c r="SVX1636" s="71"/>
      <c r="SVY1636" s="71"/>
      <c r="SVZ1636" s="71"/>
      <c r="SWA1636" s="71"/>
      <c r="SWB1636" s="71"/>
      <c r="SWC1636" s="71"/>
      <c r="SWD1636" s="71"/>
      <c r="SWE1636" s="71"/>
      <c r="SWF1636" s="71"/>
      <c r="SWG1636" s="71"/>
      <c r="SWH1636" s="71"/>
      <c r="SWI1636" s="71"/>
      <c r="SWJ1636" s="71"/>
      <c r="SWK1636" s="71"/>
      <c r="SWL1636" s="71"/>
      <c r="SWM1636" s="71"/>
      <c r="SWN1636" s="71"/>
      <c r="SWO1636" s="71"/>
      <c r="SWP1636" s="71"/>
      <c r="SWQ1636" s="71"/>
      <c r="SWR1636" s="71"/>
      <c r="SWS1636" s="71"/>
      <c r="SWT1636" s="71"/>
      <c r="SWU1636" s="71"/>
      <c r="SWV1636" s="71"/>
      <c r="SWW1636" s="71"/>
      <c r="SWX1636" s="71"/>
      <c r="SWY1636" s="71"/>
      <c r="SWZ1636" s="71"/>
      <c r="SXA1636" s="71"/>
      <c r="SXB1636" s="71"/>
      <c r="SXC1636" s="71"/>
      <c r="SXD1636" s="71"/>
      <c r="SXE1636" s="71"/>
      <c r="SXF1636" s="71"/>
      <c r="SXG1636" s="71"/>
      <c r="SXH1636" s="71"/>
      <c r="SXI1636" s="71"/>
      <c r="SXJ1636" s="71"/>
      <c r="SXK1636" s="71"/>
      <c r="SXL1636" s="71"/>
      <c r="SXM1636" s="71"/>
      <c r="SXN1636" s="71"/>
      <c r="SXO1636" s="71"/>
      <c r="SXP1636" s="71"/>
      <c r="SXQ1636" s="71"/>
      <c r="SXR1636" s="71"/>
      <c r="SXS1636" s="71"/>
      <c r="SXT1636" s="71"/>
      <c r="SXU1636" s="71"/>
      <c r="SXV1636" s="71"/>
      <c r="SXW1636" s="71"/>
      <c r="SXX1636" s="71"/>
      <c r="SXY1636" s="71"/>
      <c r="SXZ1636" s="71"/>
      <c r="SYA1636" s="71"/>
      <c r="SYB1636" s="71"/>
      <c r="SYC1636" s="71"/>
      <c r="SYD1636" s="71"/>
      <c r="SYE1636" s="71"/>
      <c r="SYF1636" s="71"/>
      <c r="SYG1636" s="71"/>
      <c r="SYH1636" s="71"/>
      <c r="SYI1636" s="71"/>
      <c r="SYJ1636" s="71"/>
      <c r="SYK1636" s="71"/>
      <c r="SYL1636" s="71"/>
      <c r="SYM1636" s="71"/>
      <c r="SYN1636" s="71"/>
      <c r="SYO1636" s="71"/>
      <c r="SYP1636" s="71"/>
      <c r="SYQ1636" s="71"/>
      <c r="SYR1636" s="71"/>
      <c r="SYS1636" s="71"/>
      <c r="SYT1636" s="71"/>
      <c r="SYU1636" s="71"/>
      <c r="SYV1636" s="71"/>
      <c r="SYW1636" s="71"/>
      <c r="SYX1636" s="71"/>
      <c r="SYY1636" s="71"/>
      <c r="SYZ1636" s="71"/>
      <c r="SZA1636" s="71"/>
      <c r="SZB1636" s="71"/>
      <c r="SZC1636" s="71"/>
      <c r="SZD1636" s="71"/>
      <c r="SZE1636" s="71"/>
      <c r="SZF1636" s="71"/>
      <c r="SZG1636" s="71"/>
      <c r="SZH1636" s="71"/>
      <c r="SZI1636" s="71"/>
      <c r="SZJ1636" s="71"/>
      <c r="SZK1636" s="71"/>
      <c r="SZL1636" s="71"/>
      <c r="SZM1636" s="71"/>
      <c r="SZN1636" s="71"/>
      <c r="SZO1636" s="71"/>
      <c r="SZP1636" s="71"/>
      <c r="SZQ1636" s="71"/>
      <c r="SZR1636" s="71"/>
      <c r="SZS1636" s="71"/>
      <c r="SZT1636" s="71"/>
      <c r="SZU1636" s="71"/>
      <c r="SZV1636" s="71"/>
      <c r="SZW1636" s="71"/>
      <c r="SZX1636" s="71"/>
      <c r="SZY1636" s="71"/>
      <c r="SZZ1636" s="71"/>
      <c r="TAA1636" s="71"/>
      <c r="TAB1636" s="71"/>
      <c r="TAC1636" s="71"/>
      <c r="TAD1636" s="71"/>
      <c r="TAE1636" s="71"/>
      <c r="TAF1636" s="71"/>
      <c r="TAG1636" s="71"/>
      <c r="TAH1636" s="71"/>
      <c r="TAI1636" s="71"/>
      <c r="TAJ1636" s="71"/>
      <c r="TAK1636" s="71"/>
      <c r="TAL1636" s="71"/>
      <c r="TAM1636" s="71"/>
      <c r="TAN1636" s="71"/>
      <c r="TAO1636" s="71"/>
      <c r="TAP1636" s="71"/>
      <c r="TAQ1636" s="71"/>
      <c r="TAR1636" s="71"/>
      <c r="TAS1636" s="71"/>
      <c r="TAT1636" s="71"/>
      <c r="TAU1636" s="71"/>
      <c r="TAV1636" s="71"/>
      <c r="TAW1636" s="71"/>
      <c r="TAX1636" s="71"/>
      <c r="TAY1636" s="71"/>
      <c r="TAZ1636" s="71"/>
      <c r="TBA1636" s="71"/>
      <c r="TBB1636" s="71"/>
      <c r="TBC1636" s="71"/>
      <c r="TBD1636" s="71"/>
      <c r="TBE1636" s="71"/>
      <c r="TBF1636" s="71"/>
      <c r="TBG1636" s="71"/>
      <c r="TBH1636" s="71"/>
      <c r="TBI1636" s="71"/>
      <c r="TBJ1636" s="71"/>
      <c r="TBK1636" s="71"/>
      <c r="TBL1636" s="71"/>
      <c r="TBM1636" s="71"/>
      <c r="TBN1636" s="71"/>
      <c r="TBO1636" s="71"/>
      <c r="TBP1636" s="71"/>
      <c r="TBQ1636" s="71"/>
      <c r="TBR1636" s="71"/>
      <c r="TBS1636" s="71"/>
      <c r="TBT1636" s="71"/>
      <c r="TBU1636" s="71"/>
      <c r="TBV1636" s="71"/>
      <c r="TBW1636" s="71"/>
      <c r="TBX1636" s="71"/>
      <c r="TBY1636" s="71"/>
      <c r="TBZ1636" s="71"/>
      <c r="TCA1636" s="71"/>
      <c r="TCB1636" s="71"/>
      <c r="TCC1636" s="71"/>
      <c r="TCD1636" s="71"/>
      <c r="TCE1636" s="71"/>
      <c r="TCF1636" s="71"/>
      <c r="TCG1636" s="71"/>
      <c r="TCH1636" s="71"/>
      <c r="TCI1636" s="71"/>
      <c r="TCJ1636" s="71"/>
      <c r="TCK1636" s="71"/>
      <c r="TCL1636" s="71"/>
      <c r="TCM1636" s="71"/>
      <c r="TCN1636" s="71"/>
      <c r="TCO1636" s="71"/>
      <c r="TCP1636" s="71"/>
      <c r="TCQ1636" s="71"/>
      <c r="TCR1636" s="71"/>
      <c r="TCS1636" s="71"/>
      <c r="TCT1636" s="71"/>
      <c r="TCU1636" s="71"/>
      <c r="TCV1636" s="71"/>
      <c r="TCW1636" s="71"/>
      <c r="TCX1636" s="71"/>
      <c r="TCY1636" s="71"/>
      <c r="TCZ1636" s="71"/>
      <c r="TDA1636" s="71"/>
      <c r="TDB1636" s="71"/>
      <c r="TDC1636" s="71"/>
      <c r="TDD1636" s="71"/>
      <c r="TDE1636" s="71"/>
      <c r="TDF1636" s="71"/>
      <c r="TDG1636" s="71"/>
      <c r="TDH1636" s="71"/>
      <c r="TDI1636" s="71"/>
      <c r="TDJ1636" s="71"/>
      <c r="TDK1636" s="71"/>
      <c r="TDL1636" s="71"/>
      <c r="TDM1636" s="71"/>
      <c r="TDN1636" s="71"/>
      <c r="TDO1636" s="71"/>
      <c r="TDP1636" s="71"/>
      <c r="TDQ1636" s="71"/>
      <c r="TDR1636" s="71"/>
      <c r="TDS1636" s="71"/>
      <c r="TDT1636" s="71"/>
      <c r="TDU1636" s="71"/>
      <c r="TDV1636" s="71"/>
      <c r="TDW1636" s="71"/>
      <c r="TDX1636" s="71"/>
      <c r="TDY1636" s="71"/>
      <c r="TDZ1636" s="71"/>
      <c r="TEA1636" s="71"/>
      <c r="TEB1636" s="71"/>
      <c r="TEC1636" s="71"/>
      <c r="TED1636" s="71"/>
      <c r="TEE1636" s="71"/>
      <c r="TEF1636" s="71"/>
      <c r="TEG1636" s="71"/>
      <c r="TEH1636" s="71"/>
      <c r="TEI1636" s="71"/>
      <c r="TEJ1636" s="71"/>
      <c r="TEK1636" s="71"/>
      <c r="TEL1636" s="71"/>
      <c r="TEM1636" s="71"/>
      <c r="TEN1636" s="71"/>
      <c r="TEO1636" s="71"/>
      <c r="TEP1636" s="71"/>
      <c r="TEQ1636" s="71"/>
      <c r="TER1636" s="71"/>
      <c r="TES1636" s="71"/>
      <c r="TET1636" s="71"/>
      <c r="TEU1636" s="71"/>
      <c r="TEV1636" s="71"/>
      <c r="TEW1636" s="71"/>
      <c r="TEX1636" s="71"/>
      <c r="TEY1636" s="71"/>
      <c r="TEZ1636" s="71"/>
      <c r="TFA1636" s="71"/>
      <c r="TFB1636" s="71"/>
      <c r="TFC1636" s="71"/>
      <c r="TFD1636" s="71"/>
      <c r="TFE1636" s="71"/>
      <c r="TFF1636" s="71"/>
      <c r="TFG1636" s="71"/>
      <c r="TFH1636" s="71"/>
      <c r="TFI1636" s="71"/>
      <c r="TFJ1636" s="71"/>
      <c r="TFK1636" s="71"/>
      <c r="TFL1636" s="71"/>
      <c r="TFM1636" s="71"/>
      <c r="TFN1636" s="71"/>
      <c r="TFO1636" s="71"/>
      <c r="TFP1636" s="71"/>
      <c r="TFQ1636" s="71"/>
      <c r="TFR1636" s="71"/>
      <c r="TFS1636" s="71"/>
      <c r="TFT1636" s="71"/>
      <c r="TFU1636" s="71"/>
      <c r="TFV1636" s="71"/>
      <c r="TFW1636" s="71"/>
      <c r="TFX1636" s="71"/>
      <c r="TFY1636" s="71"/>
      <c r="TFZ1636" s="71"/>
      <c r="TGA1636" s="71"/>
      <c r="TGB1636" s="71"/>
      <c r="TGC1636" s="71"/>
      <c r="TGD1636" s="71"/>
      <c r="TGE1636" s="71"/>
      <c r="TGF1636" s="71"/>
      <c r="TGG1636" s="71"/>
      <c r="TGH1636" s="71"/>
      <c r="TGI1636" s="71"/>
      <c r="TGJ1636" s="71"/>
      <c r="TGK1636" s="71"/>
      <c r="TGL1636" s="71"/>
      <c r="TGM1636" s="71"/>
      <c r="TGN1636" s="71"/>
      <c r="TGO1636" s="71"/>
      <c r="TGP1636" s="71"/>
      <c r="TGQ1636" s="71"/>
      <c r="TGR1636" s="71"/>
      <c r="TGS1636" s="71"/>
      <c r="TGT1636" s="71"/>
      <c r="TGU1636" s="71"/>
      <c r="TGV1636" s="71"/>
      <c r="TGW1636" s="71"/>
      <c r="TGX1636" s="71"/>
      <c r="TGY1636" s="71"/>
      <c r="TGZ1636" s="71"/>
      <c r="THA1636" s="71"/>
      <c r="THB1636" s="71"/>
      <c r="THC1636" s="71"/>
      <c r="THD1636" s="71"/>
      <c r="THE1636" s="71"/>
      <c r="THF1636" s="71"/>
      <c r="THG1636" s="71"/>
      <c r="THH1636" s="71"/>
      <c r="THI1636" s="71"/>
      <c r="THJ1636" s="71"/>
      <c r="THK1636" s="71"/>
      <c r="THL1636" s="71"/>
      <c r="THM1636" s="71"/>
      <c r="THN1636" s="71"/>
      <c r="THO1636" s="71"/>
      <c r="THP1636" s="71"/>
      <c r="THQ1636" s="71"/>
      <c r="THR1636" s="71"/>
      <c r="THS1636" s="71"/>
      <c r="THT1636" s="71"/>
      <c r="THU1636" s="71"/>
      <c r="THV1636" s="71"/>
      <c r="THW1636" s="71"/>
      <c r="THX1636" s="71"/>
      <c r="THY1636" s="71"/>
      <c r="THZ1636" s="71"/>
      <c r="TIA1636" s="71"/>
      <c r="TIB1636" s="71"/>
      <c r="TIC1636" s="71"/>
      <c r="TID1636" s="71"/>
      <c r="TIE1636" s="71"/>
      <c r="TIF1636" s="71"/>
      <c r="TIG1636" s="71"/>
      <c r="TIH1636" s="71"/>
      <c r="TII1636" s="71"/>
      <c r="TIJ1636" s="71"/>
      <c r="TIK1636" s="71"/>
      <c r="TIL1636" s="71"/>
      <c r="TIM1636" s="71"/>
      <c r="TIN1636" s="71"/>
      <c r="TIO1636" s="71"/>
      <c r="TIP1636" s="71"/>
      <c r="TIQ1636" s="71"/>
      <c r="TIR1636" s="71"/>
      <c r="TIS1636" s="71"/>
      <c r="TIT1636" s="71"/>
      <c r="TIU1636" s="71"/>
      <c r="TIV1636" s="71"/>
      <c r="TIW1636" s="71"/>
      <c r="TIX1636" s="71"/>
      <c r="TIY1636" s="71"/>
      <c r="TIZ1636" s="71"/>
      <c r="TJA1636" s="71"/>
      <c r="TJB1636" s="71"/>
      <c r="TJC1636" s="71"/>
      <c r="TJD1636" s="71"/>
      <c r="TJE1636" s="71"/>
      <c r="TJF1636" s="71"/>
      <c r="TJG1636" s="71"/>
      <c r="TJH1636" s="71"/>
      <c r="TJI1636" s="71"/>
      <c r="TJJ1636" s="71"/>
      <c r="TJK1636" s="71"/>
      <c r="TJL1636" s="71"/>
      <c r="TJM1636" s="71"/>
      <c r="TJN1636" s="71"/>
      <c r="TJO1636" s="71"/>
      <c r="TJP1636" s="71"/>
      <c r="TJQ1636" s="71"/>
      <c r="TJR1636" s="71"/>
      <c r="TJS1636" s="71"/>
      <c r="TJT1636" s="71"/>
      <c r="TJU1636" s="71"/>
      <c r="TJV1636" s="71"/>
      <c r="TJW1636" s="71"/>
      <c r="TJX1636" s="71"/>
      <c r="TJY1636" s="71"/>
      <c r="TJZ1636" s="71"/>
      <c r="TKA1636" s="71"/>
      <c r="TKB1636" s="71"/>
      <c r="TKC1636" s="71"/>
      <c r="TKD1636" s="71"/>
      <c r="TKE1636" s="71"/>
      <c r="TKF1636" s="71"/>
      <c r="TKG1636" s="71"/>
      <c r="TKH1636" s="71"/>
      <c r="TKI1636" s="71"/>
      <c r="TKJ1636" s="71"/>
      <c r="TKK1636" s="71"/>
      <c r="TKL1636" s="71"/>
      <c r="TKM1636" s="71"/>
      <c r="TKN1636" s="71"/>
      <c r="TKO1636" s="71"/>
      <c r="TKP1636" s="71"/>
      <c r="TKQ1636" s="71"/>
      <c r="TKR1636" s="71"/>
      <c r="TKS1636" s="71"/>
      <c r="TKT1636" s="71"/>
      <c r="TKU1636" s="71"/>
      <c r="TKV1636" s="71"/>
      <c r="TKW1636" s="71"/>
      <c r="TKX1636" s="71"/>
      <c r="TKY1636" s="71"/>
      <c r="TKZ1636" s="71"/>
      <c r="TLA1636" s="71"/>
      <c r="TLB1636" s="71"/>
      <c r="TLC1636" s="71"/>
      <c r="TLD1636" s="71"/>
      <c r="TLE1636" s="71"/>
      <c r="TLF1636" s="71"/>
      <c r="TLG1636" s="71"/>
      <c r="TLH1636" s="71"/>
      <c r="TLI1636" s="71"/>
      <c r="TLJ1636" s="71"/>
      <c r="TLK1636" s="71"/>
      <c r="TLL1636" s="71"/>
      <c r="TLM1636" s="71"/>
      <c r="TLN1636" s="71"/>
      <c r="TLO1636" s="71"/>
      <c r="TLP1636" s="71"/>
      <c r="TLQ1636" s="71"/>
      <c r="TLR1636" s="71"/>
      <c r="TLS1636" s="71"/>
      <c r="TLT1636" s="71"/>
      <c r="TLU1636" s="71"/>
      <c r="TLV1636" s="71"/>
      <c r="TLW1636" s="71"/>
      <c r="TLX1636" s="71"/>
      <c r="TLY1636" s="71"/>
      <c r="TLZ1636" s="71"/>
      <c r="TMA1636" s="71"/>
      <c r="TMB1636" s="71"/>
      <c r="TMC1636" s="71"/>
      <c r="TMD1636" s="71"/>
      <c r="TME1636" s="71"/>
      <c r="TMF1636" s="71"/>
      <c r="TMG1636" s="71"/>
      <c r="TMH1636" s="71"/>
      <c r="TMI1636" s="71"/>
      <c r="TMJ1636" s="71"/>
      <c r="TMK1636" s="71"/>
      <c r="TML1636" s="71"/>
      <c r="TMM1636" s="71"/>
      <c r="TMN1636" s="71"/>
      <c r="TMO1636" s="71"/>
      <c r="TMP1636" s="71"/>
      <c r="TMQ1636" s="71"/>
      <c r="TMR1636" s="71"/>
      <c r="TMS1636" s="71"/>
      <c r="TMT1636" s="71"/>
      <c r="TMU1636" s="71"/>
      <c r="TMV1636" s="71"/>
      <c r="TMW1636" s="71"/>
      <c r="TMX1636" s="71"/>
      <c r="TMY1636" s="71"/>
      <c r="TMZ1636" s="71"/>
      <c r="TNA1636" s="71"/>
      <c r="TNB1636" s="71"/>
      <c r="TNC1636" s="71"/>
      <c r="TND1636" s="71"/>
      <c r="TNE1636" s="71"/>
      <c r="TNF1636" s="71"/>
      <c r="TNG1636" s="71"/>
      <c r="TNH1636" s="71"/>
      <c r="TNI1636" s="71"/>
      <c r="TNJ1636" s="71"/>
      <c r="TNK1636" s="71"/>
      <c r="TNL1636" s="71"/>
      <c r="TNM1636" s="71"/>
      <c r="TNN1636" s="71"/>
      <c r="TNO1636" s="71"/>
      <c r="TNP1636" s="71"/>
      <c r="TNQ1636" s="71"/>
      <c r="TNR1636" s="71"/>
      <c r="TNS1636" s="71"/>
      <c r="TNT1636" s="71"/>
      <c r="TNU1636" s="71"/>
      <c r="TNV1636" s="71"/>
      <c r="TNW1636" s="71"/>
      <c r="TNX1636" s="71"/>
      <c r="TNY1636" s="71"/>
      <c r="TNZ1636" s="71"/>
      <c r="TOA1636" s="71"/>
      <c r="TOB1636" s="71"/>
      <c r="TOC1636" s="71"/>
      <c r="TOD1636" s="71"/>
      <c r="TOE1636" s="71"/>
      <c r="TOF1636" s="71"/>
      <c r="TOG1636" s="71"/>
      <c r="TOH1636" s="71"/>
      <c r="TOI1636" s="71"/>
      <c r="TOJ1636" s="71"/>
      <c r="TOK1636" s="71"/>
      <c r="TOL1636" s="71"/>
      <c r="TOM1636" s="71"/>
      <c r="TON1636" s="71"/>
      <c r="TOO1636" s="71"/>
      <c r="TOP1636" s="71"/>
      <c r="TOQ1636" s="71"/>
      <c r="TOR1636" s="71"/>
      <c r="TOS1636" s="71"/>
      <c r="TOT1636" s="71"/>
      <c r="TOU1636" s="71"/>
      <c r="TOV1636" s="71"/>
      <c r="TOW1636" s="71"/>
      <c r="TOX1636" s="71"/>
      <c r="TOY1636" s="71"/>
      <c r="TOZ1636" s="71"/>
      <c r="TPA1636" s="71"/>
      <c r="TPB1636" s="71"/>
      <c r="TPC1636" s="71"/>
      <c r="TPD1636" s="71"/>
      <c r="TPE1636" s="71"/>
      <c r="TPF1636" s="71"/>
      <c r="TPG1636" s="71"/>
      <c r="TPH1636" s="71"/>
      <c r="TPI1636" s="71"/>
      <c r="TPJ1636" s="71"/>
      <c r="TPK1636" s="71"/>
      <c r="TPL1636" s="71"/>
      <c r="TPM1636" s="71"/>
      <c r="TPN1636" s="71"/>
      <c r="TPO1636" s="71"/>
      <c r="TPP1636" s="71"/>
      <c r="TPQ1636" s="71"/>
      <c r="TPR1636" s="71"/>
      <c r="TPS1636" s="71"/>
      <c r="TPT1636" s="71"/>
      <c r="TPU1636" s="71"/>
      <c r="TPV1636" s="71"/>
      <c r="TPW1636" s="71"/>
      <c r="TPX1636" s="71"/>
      <c r="TPY1636" s="71"/>
      <c r="TPZ1636" s="71"/>
      <c r="TQA1636" s="71"/>
      <c r="TQB1636" s="71"/>
      <c r="TQC1636" s="71"/>
      <c r="TQD1636" s="71"/>
      <c r="TQE1636" s="71"/>
      <c r="TQF1636" s="71"/>
      <c r="TQG1636" s="71"/>
      <c r="TQH1636" s="71"/>
      <c r="TQI1636" s="71"/>
      <c r="TQJ1636" s="71"/>
      <c r="TQK1636" s="71"/>
      <c r="TQL1636" s="71"/>
      <c r="TQM1636" s="71"/>
      <c r="TQN1636" s="71"/>
      <c r="TQO1636" s="71"/>
      <c r="TQP1636" s="71"/>
      <c r="TQQ1636" s="71"/>
      <c r="TQR1636" s="71"/>
      <c r="TQS1636" s="71"/>
      <c r="TQT1636" s="71"/>
      <c r="TQU1636" s="71"/>
      <c r="TQV1636" s="71"/>
      <c r="TQW1636" s="71"/>
      <c r="TQX1636" s="71"/>
      <c r="TQY1636" s="71"/>
      <c r="TQZ1636" s="71"/>
      <c r="TRA1636" s="71"/>
      <c r="TRB1636" s="71"/>
      <c r="TRC1636" s="71"/>
      <c r="TRD1636" s="71"/>
      <c r="TRE1636" s="71"/>
      <c r="TRF1636" s="71"/>
      <c r="TRG1636" s="71"/>
      <c r="TRH1636" s="71"/>
      <c r="TRI1636" s="71"/>
      <c r="TRJ1636" s="71"/>
      <c r="TRK1636" s="71"/>
      <c r="TRL1636" s="71"/>
      <c r="TRM1636" s="71"/>
      <c r="TRN1636" s="71"/>
      <c r="TRO1636" s="71"/>
      <c r="TRP1636" s="71"/>
      <c r="TRQ1636" s="71"/>
      <c r="TRR1636" s="71"/>
      <c r="TRS1636" s="71"/>
      <c r="TRT1636" s="71"/>
      <c r="TRU1636" s="71"/>
      <c r="TRV1636" s="71"/>
      <c r="TRW1636" s="71"/>
      <c r="TRX1636" s="71"/>
      <c r="TRY1636" s="71"/>
      <c r="TRZ1636" s="71"/>
      <c r="TSA1636" s="71"/>
      <c r="TSB1636" s="71"/>
      <c r="TSC1636" s="71"/>
      <c r="TSD1636" s="71"/>
      <c r="TSE1636" s="71"/>
      <c r="TSF1636" s="71"/>
      <c r="TSG1636" s="71"/>
      <c r="TSH1636" s="71"/>
      <c r="TSI1636" s="71"/>
      <c r="TSJ1636" s="71"/>
      <c r="TSK1636" s="71"/>
      <c r="TSL1636" s="71"/>
      <c r="TSM1636" s="71"/>
      <c r="TSN1636" s="71"/>
      <c r="TSO1636" s="71"/>
      <c r="TSP1636" s="71"/>
      <c r="TSQ1636" s="71"/>
      <c r="TSR1636" s="71"/>
      <c r="TSS1636" s="71"/>
      <c r="TST1636" s="71"/>
      <c r="TSU1636" s="71"/>
      <c r="TSV1636" s="71"/>
      <c r="TSW1636" s="71"/>
      <c r="TSX1636" s="71"/>
      <c r="TSY1636" s="71"/>
      <c r="TSZ1636" s="71"/>
      <c r="TTA1636" s="71"/>
      <c r="TTB1636" s="71"/>
      <c r="TTC1636" s="71"/>
      <c r="TTD1636" s="71"/>
      <c r="TTE1636" s="71"/>
      <c r="TTF1636" s="71"/>
      <c r="TTG1636" s="71"/>
      <c r="TTH1636" s="71"/>
      <c r="TTI1636" s="71"/>
      <c r="TTJ1636" s="71"/>
      <c r="TTK1636" s="71"/>
      <c r="TTL1636" s="71"/>
      <c r="TTM1636" s="71"/>
      <c r="TTN1636" s="71"/>
      <c r="TTO1636" s="71"/>
      <c r="TTP1636" s="71"/>
      <c r="TTQ1636" s="71"/>
      <c r="TTR1636" s="71"/>
      <c r="TTS1636" s="71"/>
      <c r="TTT1636" s="71"/>
      <c r="TTU1636" s="71"/>
      <c r="TTV1636" s="71"/>
      <c r="TTW1636" s="71"/>
      <c r="TTX1636" s="71"/>
      <c r="TTY1636" s="71"/>
      <c r="TTZ1636" s="71"/>
      <c r="TUA1636" s="71"/>
      <c r="TUB1636" s="71"/>
      <c r="TUC1636" s="71"/>
      <c r="TUD1636" s="71"/>
      <c r="TUE1636" s="71"/>
      <c r="TUF1636" s="71"/>
      <c r="TUG1636" s="71"/>
      <c r="TUH1636" s="71"/>
      <c r="TUI1636" s="71"/>
      <c r="TUJ1636" s="71"/>
      <c r="TUK1636" s="71"/>
      <c r="TUL1636" s="71"/>
      <c r="TUM1636" s="71"/>
      <c r="TUN1636" s="71"/>
      <c r="TUO1636" s="71"/>
      <c r="TUP1636" s="71"/>
      <c r="TUQ1636" s="71"/>
      <c r="TUR1636" s="71"/>
      <c r="TUS1636" s="71"/>
      <c r="TUT1636" s="71"/>
      <c r="TUU1636" s="71"/>
      <c r="TUV1636" s="71"/>
      <c r="TUW1636" s="71"/>
      <c r="TUX1636" s="71"/>
      <c r="TUY1636" s="71"/>
      <c r="TUZ1636" s="71"/>
      <c r="TVA1636" s="71"/>
      <c r="TVB1636" s="71"/>
      <c r="TVC1636" s="71"/>
      <c r="TVD1636" s="71"/>
      <c r="TVE1636" s="71"/>
      <c r="TVF1636" s="71"/>
      <c r="TVG1636" s="71"/>
      <c r="TVH1636" s="71"/>
      <c r="TVI1636" s="71"/>
      <c r="TVJ1636" s="71"/>
      <c r="TVK1636" s="71"/>
      <c r="TVL1636" s="71"/>
      <c r="TVM1636" s="71"/>
      <c r="TVN1636" s="71"/>
      <c r="TVO1636" s="71"/>
      <c r="TVP1636" s="71"/>
      <c r="TVQ1636" s="71"/>
      <c r="TVR1636" s="71"/>
      <c r="TVS1636" s="71"/>
      <c r="TVT1636" s="71"/>
      <c r="TVU1636" s="71"/>
      <c r="TVV1636" s="71"/>
      <c r="TVW1636" s="71"/>
      <c r="TVX1636" s="71"/>
      <c r="TVY1636" s="71"/>
      <c r="TVZ1636" s="71"/>
      <c r="TWA1636" s="71"/>
      <c r="TWB1636" s="71"/>
      <c r="TWC1636" s="71"/>
      <c r="TWD1636" s="71"/>
      <c r="TWE1636" s="71"/>
      <c r="TWF1636" s="71"/>
      <c r="TWG1636" s="71"/>
      <c r="TWH1636" s="71"/>
      <c r="TWI1636" s="71"/>
      <c r="TWJ1636" s="71"/>
      <c r="TWK1636" s="71"/>
      <c r="TWL1636" s="71"/>
      <c r="TWM1636" s="71"/>
      <c r="TWN1636" s="71"/>
      <c r="TWO1636" s="71"/>
      <c r="TWP1636" s="71"/>
      <c r="TWQ1636" s="71"/>
      <c r="TWR1636" s="71"/>
      <c r="TWS1636" s="71"/>
      <c r="TWT1636" s="71"/>
      <c r="TWU1636" s="71"/>
      <c r="TWV1636" s="71"/>
      <c r="TWW1636" s="71"/>
      <c r="TWX1636" s="71"/>
      <c r="TWY1636" s="71"/>
      <c r="TWZ1636" s="71"/>
      <c r="TXA1636" s="71"/>
      <c r="TXB1636" s="71"/>
      <c r="TXC1636" s="71"/>
      <c r="TXD1636" s="71"/>
      <c r="TXE1636" s="71"/>
      <c r="TXF1636" s="71"/>
      <c r="TXG1636" s="71"/>
      <c r="TXH1636" s="71"/>
      <c r="TXI1636" s="71"/>
      <c r="TXJ1636" s="71"/>
      <c r="TXK1636" s="71"/>
      <c r="TXL1636" s="71"/>
      <c r="TXM1636" s="71"/>
      <c r="TXN1636" s="71"/>
      <c r="TXO1636" s="71"/>
      <c r="TXP1636" s="71"/>
      <c r="TXQ1636" s="71"/>
      <c r="TXR1636" s="71"/>
      <c r="TXS1636" s="71"/>
      <c r="TXT1636" s="71"/>
      <c r="TXU1636" s="71"/>
      <c r="TXV1636" s="71"/>
      <c r="TXW1636" s="71"/>
      <c r="TXX1636" s="71"/>
      <c r="TXY1636" s="71"/>
      <c r="TXZ1636" s="71"/>
      <c r="TYA1636" s="71"/>
      <c r="TYB1636" s="71"/>
      <c r="TYC1636" s="71"/>
      <c r="TYD1636" s="71"/>
      <c r="TYE1636" s="71"/>
      <c r="TYF1636" s="71"/>
      <c r="TYG1636" s="71"/>
      <c r="TYH1636" s="71"/>
      <c r="TYI1636" s="71"/>
      <c r="TYJ1636" s="71"/>
      <c r="TYK1636" s="71"/>
      <c r="TYL1636" s="71"/>
      <c r="TYM1636" s="71"/>
      <c r="TYN1636" s="71"/>
      <c r="TYO1636" s="71"/>
      <c r="TYP1636" s="71"/>
      <c r="TYQ1636" s="71"/>
      <c r="TYR1636" s="71"/>
      <c r="TYS1636" s="71"/>
      <c r="TYT1636" s="71"/>
      <c r="TYU1636" s="71"/>
      <c r="TYV1636" s="71"/>
      <c r="TYW1636" s="71"/>
      <c r="TYX1636" s="71"/>
      <c r="TYY1636" s="71"/>
      <c r="TYZ1636" s="71"/>
      <c r="TZA1636" s="71"/>
      <c r="TZB1636" s="71"/>
      <c r="TZC1636" s="71"/>
      <c r="TZD1636" s="71"/>
      <c r="TZE1636" s="71"/>
      <c r="TZF1636" s="71"/>
      <c r="TZG1636" s="71"/>
      <c r="TZH1636" s="71"/>
      <c r="TZI1636" s="71"/>
      <c r="TZJ1636" s="71"/>
      <c r="TZK1636" s="71"/>
      <c r="TZL1636" s="71"/>
      <c r="TZM1636" s="71"/>
      <c r="TZN1636" s="71"/>
      <c r="TZO1636" s="71"/>
      <c r="TZP1636" s="71"/>
      <c r="TZQ1636" s="71"/>
      <c r="TZR1636" s="71"/>
      <c r="TZS1636" s="71"/>
      <c r="TZT1636" s="71"/>
      <c r="TZU1636" s="71"/>
      <c r="TZV1636" s="71"/>
      <c r="TZW1636" s="71"/>
      <c r="TZX1636" s="71"/>
      <c r="TZY1636" s="71"/>
      <c r="TZZ1636" s="71"/>
      <c r="UAA1636" s="71"/>
      <c r="UAB1636" s="71"/>
      <c r="UAC1636" s="71"/>
      <c r="UAD1636" s="71"/>
      <c r="UAE1636" s="71"/>
      <c r="UAF1636" s="71"/>
      <c r="UAG1636" s="71"/>
      <c r="UAH1636" s="71"/>
      <c r="UAI1636" s="71"/>
      <c r="UAJ1636" s="71"/>
      <c r="UAK1636" s="71"/>
      <c r="UAL1636" s="71"/>
      <c r="UAM1636" s="71"/>
      <c r="UAN1636" s="71"/>
      <c r="UAO1636" s="71"/>
      <c r="UAP1636" s="71"/>
      <c r="UAQ1636" s="71"/>
      <c r="UAR1636" s="71"/>
      <c r="UAS1636" s="71"/>
      <c r="UAT1636" s="71"/>
      <c r="UAU1636" s="71"/>
      <c r="UAV1636" s="71"/>
      <c r="UAW1636" s="71"/>
      <c r="UAX1636" s="71"/>
      <c r="UAY1636" s="71"/>
      <c r="UAZ1636" s="71"/>
      <c r="UBA1636" s="71"/>
      <c r="UBB1636" s="71"/>
      <c r="UBC1636" s="71"/>
      <c r="UBD1636" s="71"/>
      <c r="UBE1636" s="71"/>
      <c r="UBF1636" s="71"/>
      <c r="UBG1636" s="71"/>
      <c r="UBH1636" s="71"/>
      <c r="UBI1636" s="71"/>
      <c r="UBJ1636" s="71"/>
      <c r="UBK1636" s="71"/>
      <c r="UBL1636" s="71"/>
      <c r="UBM1636" s="71"/>
      <c r="UBN1636" s="71"/>
      <c r="UBO1636" s="71"/>
      <c r="UBP1636" s="71"/>
      <c r="UBQ1636" s="71"/>
      <c r="UBR1636" s="71"/>
      <c r="UBS1636" s="71"/>
      <c r="UBT1636" s="71"/>
      <c r="UBU1636" s="71"/>
      <c r="UBV1636" s="71"/>
      <c r="UBW1636" s="71"/>
      <c r="UBX1636" s="71"/>
      <c r="UBY1636" s="71"/>
      <c r="UBZ1636" s="71"/>
      <c r="UCA1636" s="71"/>
      <c r="UCB1636" s="71"/>
      <c r="UCC1636" s="71"/>
      <c r="UCD1636" s="71"/>
      <c r="UCE1636" s="71"/>
      <c r="UCF1636" s="71"/>
      <c r="UCG1636" s="71"/>
      <c r="UCH1636" s="71"/>
      <c r="UCI1636" s="71"/>
      <c r="UCJ1636" s="71"/>
      <c r="UCK1636" s="71"/>
      <c r="UCL1636" s="71"/>
      <c r="UCM1636" s="71"/>
      <c r="UCN1636" s="71"/>
      <c r="UCO1636" s="71"/>
      <c r="UCP1636" s="71"/>
      <c r="UCQ1636" s="71"/>
      <c r="UCR1636" s="71"/>
      <c r="UCS1636" s="71"/>
      <c r="UCT1636" s="71"/>
      <c r="UCU1636" s="71"/>
      <c r="UCV1636" s="71"/>
      <c r="UCW1636" s="71"/>
      <c r="UCX1636" s="71"/>
      <c r="UCY1636" s="71"/>
      <c r="UCZ1636" s="71"/>
      <c r="UDA1636" s="71"/>
      <c r="UDB1636" s="71"/>
      <c r="UDC1636" s="71"/>
      <c r="UDD1636" s="71"/>
      <c r="UDE1636" s="71"/>
      <c r="UDF1636" s="71"/>
      <c r="UDG1636" s="71"/>
      <c r="UDH1636" s="71"/>
      <c r="UDI1636" s="71"/>
      <c r="UDJ1636" s="71"/>
      <c r="UDK1636" s="71"/>
      <c r="UDL1636" s="71"/>
      <c r="UDM1636" s="71"/>
      <c r="UDN1636" s="71"/>
      <c r="UDO1636" s="71"/>
      <c r="UDP1636" s="71"/>
      <c r="UDQ1636" s="71"/>
      <c r="UDR1636" s="71"/>
      <c r="UDS1636" s="71"/>
      <c r="UDT1636" s="71"/>
      <c r="UDU1636" s="71"/>
      <c r="UDV1636" s="71"/>
      <c r="UDW1636" s="71"/>
      <c r="UDX1636" s="71"/>
      <c r="UDY1636" s="71"/>
      <c r="UDZ1636" s="71"/>
      <c r="UEA1636" s="71"/>
      <c r="UEB1636" s="71"/>
      <c r="UEC1636" s="71"/>
      <c r="UED1636" s="71"/>
      <c r="UEE1636" s="71"/>
      <c r="UEF1636" s="71"/>
      <c r="UEG1636" s="71"/>
      <c r="UEH1636" s="71"/>
      <c r="UEI1636" s="71"/>
      <c r="UEJ1636" s="71"/>
      <c r="UEK1636" s="71"/>
      <c r="UEL1636" s="71"/>
      <c r="UEM1636" s="71"/>
      <c r="UEN1636" s="71"/>
      <c r="UEO1636" s="71"/>
      <c r="UEP1636" s="71"/>
      <c r="UEQ1636" s="71"/>
      <c r="UER1636" s="71"/>
      <c r="UES1636" s="71"/>
      <c r="UET1636" s="71"/>
      <c r="UEU1636" s="71"/>
      <c r="UEV1636" s="71"/>
      <c r="UEW1636" s="71"/>
      <c r="UEX1636" s="71"/>
      <c r="UEY1636" s="71"/>
      <c r="UEZ1636" s="71"/>
      <c r="UFA1636" s="71"/>
      <c r="UFB1636" s="71"/>
      <c r="UFC1636" s="71"/>
      <c r="UFD1636" s="71"/>
      <c r="UFE1636" s="71"/>
      <c r="UFF1636" s="71"/>
      <c r="UFG1636" s="71"/>
      <c r="UFH1636" s="71"/>
      <c r="UFI1636" s="71"/>
      <c r="UFJ1636" s="71"/>
      <c r="UFK1636" s="71"/>
      <c r="UFL1636" s="71"/>
      <c r="UFM1636" s="71"/>
      <c r="UFN1636" s="71"/>
      <c r="UFO1636" s="71"/>
      <c r="UFP1636" s="71"/>
      <c r="UFQ1636" s="71"/>
      <c r="UFR1636" s="71"/>
      <c r="UFS1636" s="71"/>
      <c r="UFT1636" s="71"/>
      <c r="UFU1636" s="71"/>
      <c r="UFV1636" s="71"/>
      <c r="UFW1636" s="71"/>
      <c r="UFX1636" s="71"/>
      <c r="UFY1636" s="71"/>
      <c r="UFZ1636" s="71"/>
      <c r="UGA1636" s="71"/>
      <c r="UGB1636" s="71"/>
      <c r="UGC1636" s="71"/>
      <c r="UGD1636" s="71"/>
      <c r="UGE1636" s="71"/>
      <c r="UGF1636" s="71"/>
      <c r="UGG1636" s="71"/>
      <c r="UGH1636" s="71"/>
      <c r="UGI1636" s="71"/>
      <c r="UGJ1636" s="71"/>
      <c r="UGK1636" s="71"/>
      <c r="UGL1636" s="71"/>
      <c r="UGM1636" s="71"/>
      <c r="UGN1636" s="71"/>
      <c r="UGO1636" s="71"/>
      <c r="UGP1636" s="71"/>
      <c r="UGQ1636" s="71"/>
      <c r="UGR1636" s="71"/>
      <c r="UGS1636" s="71"/>
      <c r="UGT1636" s="71"/>
      <c r="UGU1636" s="71"/>
      <c r="UGV1636" s="71"/>
      <c r="UGW1636" s="71"/>
      <c r="UGX1636" s="71"/>
      <c r="UGY1636" s="71"/>
      <c r="UGZ1636" s="71"/>
      <c r="UHA1636" s="71"/>
      <c r="UHB1636" s="71"/>
      <c r="UHC1636" s="71"/>
      <c r="UHD1636" s="71"/>
      <c r="UHE1636" s="71"/>
      <c r="UHF1636" s="71"/>
      <c r="UHG1636" s="71"/>
      <c r="UHH1636" s="71"/>
      <c r="UHI1636" s="71"/>
      <c r="UHJ1636" s="71"/>
      <c r="UHK1636" s="71"/>
      <c r="UHL1636" s="71"/>
      <c r="UHM1636" s="71"/>
      <c r="UHN1636" s="71"/>
      <c r="UHO1636" s="71"/>
      <c r="UHP1636" s="71"/>
      <c r="UHQ1636" s="71"/>
      <c r="UHR1636" s="71"/>
      <c r="UHS1636" s="71"/>
      <c r="UHT1636" s="71"/>
      <c r="UHU1636" s="71"/>
      <c r="UHV1636" s="71"/>
      <c r="UHW1636" s="71"/>
      <c r="UHX1636" s="71"/>
      <c r="UHY1636" s="71"/>
      <c r="UHZ1636" s="71"/>
      <c r="UIA1636" s="71"/>
      <c r="UIB1636" s="71"/>
      <c r="UIC1636" s="71"/>
      <c r="UID1636" s="71"/>
      <c r="UIE1636" s="71"/>
      <c r="UIF1636" s="71"/>
      <c r="UIG1636" s="71"/>
      <c r="UIH1636" s="71"/>
      <c r="UII1636" s="71"/>
      <c r="UIJ1636" s="71"/>
      <c r="UIK1636" s="71"/>
      <c r="UIL1636" s="71"/>
      <c r="UIM1636" s="71"/>
      <c r="UIN1636" s="71"/>
      <c r="UIO1636" s="71"/>
      <c r="UIP1636" s="71"/>
      <c r="UIQ1636" s="71"/>
      <c r="UIR1636" s="71"/>
      <c r="UIS1636" s="71"/>
      <c r="UIT1636" s="71"/>
      <c r="UIU1636" s="71"/>
      <c r="UIV1636" s="71"/>
      <c r="UIW1636" s="71"/>
      <c r="UIX1636" s="71"/>
      <c r="UIY1636" s="71"/>
      <c r="UIZ1636" s="71"/>
      <c r="UJA1636" s="71"/>
      <c r="UJB1636" s="71"/>
      <c r="UJC1636" s="71"/>
      <c r="UJD1636" s="71"/>
      <c r="UJE1636" s="71"/>
      <c r="UJF1636" s="71"/>
      <c r="UJG1636" s="71"/>
      <c r="UJH1636" s="71"/>
      <c r="UJI1636" s="71"/>
      <c r="UJJ1636" s="71"/>
      <c r="UJK1636" s="71"/>
      <c r="UJL1636" s="71"/>
      <c r="UJM1636" s="71"/>
      <c r="UJN1636" s="71"/>
      <c r="UJO1636" s="71"/>
      <c r="UJP1636" s="71"/>
      <c r="UJQ1636" s="71"/>
      <c r="UJR1636" s="71"/>
      <c r="UJS1636" s="71"/>
      <c r="UJT1636" s="71"/>
      <c r="UJU1636" s="71"/>
      <c r="UJV1636" s="71"/>
      <c r="UJW1636" s="71"/>
      <c r="UJX1636" s="71"/>
      <c r="UJY1636" s="71"/>
      <c r="UJZ1636" s="71"/>
      <c r="UKA1636" s="71"/>
      <c r="UKB1636" s="71"/>
      <c r="UKC1636" s="71"/>
      <c r="UKD1636" s="71"/>
      <c r="UKE1636" s="71"/>
      <c r="UKF1636" s="71"/>
      <c r="UKG1636" s="71"/>
      <c r="UKH1636" s="71"/>
      <c r="UKI1636" s="71"/>
      <c r="UKJ1636" s="71"/>
      <c r="UKK1636" s="71"/>
      <c r="UKL1636" s="71"/>
      <c r="UKM1636" s="71"/>
      <c r="UKN1636" s="71"/>
      <c r="UKO1636" s="71"/>
      <c r="UKP1636" s="71"/>
      <c r="UKQ1636" s="71"/>
      <c r="UKR1636" s="71"/>
      <c r="UKS1636" s="71"/>
      <c r="UKT1636" s="71"/>
      <c r="UKU1636" s="71"/>
      <c r="UKV1636" s="71"/>
      <c r="UKW1636" s="71"/>
      <c r="UKX1636" s="71"/>
      <c r="UKY1636" s="71"/>
      <c r="UKZ1636" s="71"/>
      <c r="ULA1636" s="71"/>
      <c r="ULB1636" s="71"/>
      <c r="ULC1636" s="71"/>
      <c r="ULD1636" s="71"/>
      <c r="ULE1636" s="71"/>
      <c r="ULF1636" s="71"/>
      <c r="ULG1636" s="71"/>
      <c r="ULH1636" s="71"/>
      <c r="ULI1636" s="71"/>
      <c r="ULJ1636" s="71"/>
      <c r="ULK1636" s="71"/>
      <c r="ULL1636" s="71"/>
      <c r="ULM1636" s="71"/>
      <c r="ULN1636" s="71"/>
      <c r="ULO1636" s="71"/>
      <c r="ULP1636" s="71"/>
      <c r="ULQ1636" s="71"/>
      <c r="ULR1636" s="71"/>
      <c r="ULS1636" s="71"/>
      <c r="ULT1636" s="71"/>
      <c r="ULU1636" s="71"/>
      <c r="ULV1636" s="71"/>
      <c r="ULW1636" s="71"/>
      <c r="ULX1636" s="71"/>
      <c r="ULY1636" s="71"/>
      <c r="ULZ1636" s="71"/>
      <c r="UMA1636" s="71"/>
      <c r="UMB1636" s="71"/>
      <c r="UMC1636" s="71"/>
      <c r="UMD1636" s="71"/>
      <c r="UME1636" s="71"/>
      <c r="UMF1636" s="71"/>
      <c r="UMG1636" s="71"/>
      <c r="UMH1636" s="71"/>
      <c r="UMI1636" s="71"/>
      <c r="UMJ1636" s="71"/>
      <c r="UMK1636" s="71"/>
      <c r="UML1636" s="71"/>
      <c r="UMM1636" s="71"/>
      <c r="UMN1636" s="71"/>
      <c r="UMO1636" s="71"/>
      <c r="UMP1636" s="71"/>
      <c r="UMQ1636" s="71"/>
      <c r="UMR1636" s="71"/>
      <c r="UMS1636" s="71"/>
      <c r="UMT1636" s="71"/>
      <c r="UMU1636" s="71"/>
      <c r="UMV1636" s="71"/>
      <c r="UMW1636" s="71"/>
      <c r="UMX1636" s="71"/>
      <c r="UMY1636" s="71"/>
      <c r="UMZ1636" s="71"/>
      <c r="UNA1636" s="71"/>
      <c r="UNB1636" s="71"/>
      <c r="UNC1636" s="71"/>
      <c r="UND1636" s="71"/>
      <c r="UNE1636" s="71"/>
      <c r="UNF1636" s="71"/>
      <c r="UNG1636" s="71"/>
      <c r="UNH1636" s="71"/>
      <c r="UNI1636" s="71"/>
      <c r="UNJ1636" s="71"/>
      <c r="UNK1636" s="71"/>
      <c r="UNL1636" s="71"/>
      <c r="UNM1636" s="71"/>
      <c r="UNN1636" s="71"/>
      <c r="UNO1636" s="71"/>
      <c r="UNP1636" s="71"/>
      <c r="UNQ1636" s="71"/>
      <c r="UNR1636" s="71"/>
      <c r="UNS1636" s="71"/>
      <c r="UNT1636" s="71"/>
      <c r="UNU1636" s="71"/>
      <c r="UNV1636" s="71"/>
      <c r="UNW1636" s="71"/>
      <c r="UNX1636" s="71"/>
      <c r="UNY1636" s="71"/>
      <c r="UNZ1636" s="71"/>
      <c r="UOA1636" s="71"/>
      <c r="UOB1636" s="71"/>
      <c r="UOC1636" s="71"/>
      <c r="UOD1636" s="71"/>
      <c r="UOE1636" s="71"/>
      <c r="UOF1636" s="71"/>
      <c r="UOG1636" s="71"/>
      <c r="UOH1636" s="71"/>
      <c r="UOI1636" s="71"/>
      <c r="UOJ1636" s="71"/>
      <c r="UOK1636" s="71"/>
      <c r="UOL1636" s="71"/>
      <c r="UOM1636" s="71"/>
      <c r="UON1636" s="71"/>
      <c r="UOO1636" s="71"/>
      <c r="UOP1636" s="71"/>
      <c r="UOQ1636" s="71"/>
      <c r="UOR1636" s="71"/>
      <c r="UOS1636" s="71"/>
      <c r="UOT1636" s="71"/>
      <c r="UOU1636" s="71"/>
      <c r="UOV1636" s="71"/>
      <c r="UOW1636" s="71"/>
      <c r="UOX1636" s="71"/>
      <c r="UOY1636" s="71"/>
      <c r="UOZ1636" s="71"/>
      <c r="UPA1636" s="71"/>
      <c r="UPB1636" s="71"/>
      <c r="UPC1636" s="71"/>
      <c r="UPD1636" s="71"/>
      <c r="UPE1636" s="71"/>
      <c r="UPF1636" s="71"/>
      <c r="UPG1636" s="71"/>
      <c r="UPH1636" s="71"/>
      <c r="UPI1636" s="71"/>
      <c r="UPJ1636" s="71"/>
      <c r="UPK1636" s="71"/>
      <c r="UPL1636" s="71"/>
      <c r="UPM1636" s="71"/>
      <c r="UPN1636" s="71"/>
      <c r="UPO1636" s="71"/>
      <c r="UPP1636" s="71"/>
      <c r="UPQ1636" s="71"/>
      <c r="UPR1636" s="71"/>
      <c r="UPS1636" s="71"/>
      <c r="UPT1636" s="71"/>
      <c r="UPU1636" s="71"/>
      <c r="UPV1636" s="71"/>
      <c r="UPW1636" s="71"/>
      <c r="UPX1636" s="71"/>
      <c r="UPY1636" s="71"/>
      <c r="UPZ1636" s="71"/>
      <c r="UQA1636" s="71"/>
      <c r="UQB1636" s="71"/>
      <c r="UQC1636" s="71"/>
      <c r="UQD1636" s="71"/>
      <c r="UQE1636" s="71"/>
      <c r="UQF1636" s="71"/>
      <c r="UQG1636" s="71"/>
      <c r="UQH1636" s="71"/>
      <c r="UQI1636" s="71"/>
      <c r="UQJ1636" s="71"/>
      <c r="UQK1636" s="71"/>
      <c r="UQL1636" s="71"/>
      <c r="UQM1636" s="71"/>
      <c r="UQN1636" s="71"/>
      <c r="UQO1636" s="71"/>
      <c r="UQP1636" s="71"/>
      <c r="UQQ1636" s="71"/>
      <c r="UQR1636" s="71"/>
      <c r="UQS1636" s="71"/>
      <c r="UQT1636" s="71"/>
      <c r="UQU1636" s="71"/>
      <c r="UQV1636" s="71"/>
      <c r="UQW1636" s="71"/>
      <c r="UQX1636" s="71"/>
      <c r="UQY1636" s="71"/>
      <c r="UQZ1636" s="71"/>
      <c r="URA1636" s="71"/>
      <c r="URB1636" s="71"/>
      <c r="URC1636" s="71"/>
      <c r="URD1636" s="71"/>
      <c r="URE1636" s="71"/>
      <c r="URF1636" s="71"/>
      <c r="URG1636" s="71"/>
      <c r="URH1636" s="71"/>
      <c r="URI1636" s="71"/>
      <c r="URJ1636" s="71"/>
      <c r="URK1636" s="71"/>
      <c r="URL1636" s="71"/>
      <c r="URM1636" s="71"/>
      <c r="URN1636" s="71"/>
      <c r="URO1636" s="71"/>
      <c r="URP1636" s="71"/>
      <c r="URQ1636" s="71"/>
      <c r="URR1636" s="71"/>
      <c r="URS1636" s="71"/>
      <c r="URT1636" s="71"/>
      <c r="URU1636" s="71"/>
      <c r="URV1636" s="71"/>
      <c r="URW1636" s="71"/>
      <c r="URX1636" s="71"/>
      <c r="URY1636" s="71"/>
      <c r="URZ1636" s="71"/>
      <c r="USA1636" s="71"/>
      <c r="USB1636" s="71"/>
      <c r="USC1636" s="71"/>
      <c r="USD1636" s="71"/>
      <c r="USE1636" s="71"/>
      <c r="USF1636" s="71"/>
      <c r="USG1636" s="71"/>
      <c r="USH1636" s="71"/>
      <c r="USI1636" s="71"/>
      <c r="USJ1636" s="71"/>
      <c r="USK1636" s="71"/>
      <c r="USL1636" s="71"/>
      <c r="USM1636" s="71"/>
      <c r="USN1636" s="71"/>
      <c r="USO1636" s="71"/>
      <c r="USP1636" s="71"/>
      <c r="USQ1636" s="71"/>
      <c r="USR1636" s="71"/>
      <c r="USS1636" s="71"/>
      <c r="UST1636" s="71"/>
      <c r="USU1636" s="71"/>
      <c r="USV1636" s="71"/>
      <c r="USW1636" s="71"/>
      <c r="USX1636" s="71"/>
      <c r="USY1636" s="71"/>
      <c r="USZ1636" s="71"/>
      <c r="UTA1636" s="71"/>
      <c r="UTB1636" s="71"/>
      <c r="UTC1636" s="71"/>
      <c r="UTD1636" s="71"/>
      <c r="UTE1636" s="71"/>
      <c r="UTF1636" s="71"/>
      <c r="UTG1636" s="71"/>
      <c r="UTH1636" s="71"/>
      <c r="UTI1636" s="71"/>
      <c r="UTJ1636" s="71"/>
      <c r="UTK1636" s="71"/>
      <c r="UTL1636" s="71"/>
      <c r="UTM1636" s="71"/>
      <c r="UTN1636" s="71"/>
      <c r="UTO1636" s="71"/>
      <c r="UTP1636" s="71"/>
      <c r="UTQ1636" s="71"/>
      <c r="UTR1636" s="71"/>
      <c r="UTS1636" s="71"/>
      <c r="UTT1636" s="71"/>
      <c r="UTU1636" s="71"/>
      <c r="UTV1636" s="71"/>
      <c r="UTW1636" s="71"/>
      <c r="UTX1636" s="71"/>
      <c r="UTY1636" s="71"/>
      <c r="UTZ1636" s="71"/>
      <c r="UUA1636" s="71"/>
      <c r="UUB1636" s="71"/>
      <c r="UUC1636" s="71"/>
      <c r="UUD1636" s="71"/>
      <c r="UUE1636" s="71"/>
      <c r="UUF1636" s="71"/>
      <c r="UUG1636" s="71"/>
      <c r="UUH1636" s="71"/>
      <c r="UUI1636" s="71"/>
      <c r="UUJ1636" s="71"/>
      <c r="UUK1636" s="71"/>
      <c r="UUL1636" s="71"/>
      <c r="UUM1636" s="71"/>
      <c r="UUN1636" s="71"/>
      <c r="UUO1636" s="71"/>
      <c r="UUP1636" s="71"/>
      <c r="UUQ1636" s="71"/>
      <c r="UUR1636" s="71"/>
      <c r="UUS1636" s="71"/>
      <c r="UUT1636" s="71"/>
      <c r="UUU1636" s="71"/>
      <c r="UUV1636" s="71"/>
      <c r="UUW1636" s="71"/>
      <c r="UUX1636" s="71"/>
      <c r="UUY1636" s="71"/>
      <c r="UUZ1636" s="71"/>
      <c r="UVA1636" s="71"/>
      <c r="UVB1636" s="71"/>
      <c r="UVC1636" s="71"/>
      <c r="UVD1636" s="71"/>
      <c r="UVE1636" s="71"/>
      <c r="UVF1636" s="71"/>
      <c r="UVG1636" s="71"/>
      <c r="UVH1636" s="71"/>
      <c r="UVI1636" s="71"/>
      <c r="UVJ1636" s="71"/>
      <c r="UVK1636" s="71"/>
      <c r="UVL1636" s="71"/>
      <c r="UVM1636" s="71"/>
      <c r="UVN1636" s="71"/>
      <c r="UVO1636" s="71"/>
      <c r="UVP1636" s="71"/>
      <c r="UVQ1636" s="71"/>
      <c r="UVR1636" s="71"/>
      <c r="UVS1636" s="71"/>
      <c r="UVT1636" s="71"/>
      <c r="UVU1636" s="71"/>
      <c r="UVV1636" s="71"/>
      <c r="UVW1636" s="71"/>
      <c r="UVX1636" s="71"/>
      <c r="UVY1636" s="71"/>
      <c r="UVZ1636" s="71"/>
      <c r="UWA1636" s="71"/>
      <c r="UWB1636" s="71"/>
      <c r="UWC1636" s="71"/>
      <c r="UWD1636" s="71"/>
      <c r="UWE1636" s="71"/>
      <c r="UWF1636" s="71"/>
      <c r="UWG1636" s="71"/>
      <c r="UWH1636" s="71"/>
      <c r="UWI1636" s="71"/>
      <c r="UWJ1636" s="71"/>
      <c r="UWK1636" s="71"/>
      <c r="UWL1636" s="71"/>
      <c r="UWM1636" s="71"/>
      <c r="UWN1636" s="71"/>
      <c r="UWO1636" s="71"/>
      <c r="UWP1636" s="71"/>
      <c r="UWQ1636" s="71"/>
      <c r="UWR1636" s="71"/>
      <c r="UWS1636" s="71"/>
      <c r="UWT1636" s="71"/>
      <c r="UWU1636" s="71"/>
      <c r="UWV1636" s="71"/>
      <c r="UWW1636" s="71"/>
      <c r="UWX1636" s="71"/>
      <c r="UWY1636" s="71"/>
      <c r="UWZ1636" s="71"/>
      <c r="UXA1636" s="71"/>
      <c r="UXB1636" s="71"/>
      <c r="UXC1636" s="71"/>
      <c r="UXD1636" s="71"/>
      <c r="UXE1636" s="71"/>
      <c r="UXF1636" s="71"/>
      <c r="UXG1636" s="71"/>
      <c r="UXH1636" s="71"/>
      <c r="UXI1636" s="71"/>
      <c r="UXJ1636" s="71"/>
      <c r="UXK1636" s="71"/>
      <c r="UXL1636" s="71"/>
      <c r="UXM1636" s="71"/>
      <c r="UXN1636" s="71"/>
      <c r="UXO1636" s="71"/>
      <c r="UXP1636" s="71"/>
      <c r="UXQ1636" s="71"/>
      <c r="UXR1636" s="71"/>
      <c r="UXS1636" s="71"/>
      <c r="UXT1636" s="71"/>
      <c r="UXU1636" s="71"/>
      <c r="UXV1636" s="71"/>
      <c r="UXW1636" s="71"/>
      <c r="UXX1636" s="71"/>
      <c r="UXY1636" s="71"/>
      <c r="UXZ1636" s="71"/>
      <c r="UYA1636" s="71"/>
      <c r="UYB1636" s="71"/>
      <c r="UYC1636" s="71"/>
      <c r="UYD1636" s="71"/>
      <c r="UYE1636" s="71"/>
      <c r="UYF1636" s="71"/>
      <c r="UYG1636" s="71"/>
      <c r="UYH1636" s="71"/>
      <c r="UYI1636" s="71"/>
      <c r="UYJ1636" s="71"/>
      <c r="UYK1636" s="71"/>
      <c r="UYL1636" s="71"/>
      <c r="UYM1636" s="71"/>
      <c r="UYN1636" s="71"/>
      <c r="UYO1636" s="71"/>
      <c r="UYP1636" s="71"/>
      <c r="UYQ1636" s="71"/>
      <c r="UYR1636" s="71"/>
      <c r="UYS1636" s="71"/>
      <c r="UYT1636" s="71"/>
      <c r="UYU1636" s="71"/>
      <c r="UYV1636" s="71"/>
      <c r="UYW1636" s="71"/>
      <c r="UYX1636" s="71"/>
      <c r="UYY1636" s="71"/>
      <c r="UYZ1636" s="71"/>
      <c r="UZA1636" s="71"/>
      <c r="UZB1636" s="71"/>
      <c r="UZC1636" s="71"/>
      <c r="UZD1636" s="71"/>
      <c r="UZE1636" s="71"/>
      <c r="UZF1636" s="71"/>
      <c r="UZG1636" s="71"/>
      <c r="UZH1636" s="71"/>
      <c r="UZI1636" s="71"/>
      <c r="UZJ1636" s="71"/>
      <c r="UZK1636" s="71"/>
      <c r="UZL1636" s="71"/>
      <c r="UZM1636" s="71"/>
      <c r="UZN1636" s="71"/>
      <c r="UZO1636" s="71"/>
      <c r="UZP1636" s="71"/>
      <c r="UZQ1636" s="71"/>
      <c r="UZR1636" s="71"/>
      <c r="UZS1636" s="71"/>
      <c r="UZT1636" s="71"/>
      <c r="UZU1636" s="71"/>
      <c r="UZV1636" s="71"/>
      <c r="UZW1636" s="71"/>
      <c r="UZX1636" s="71"/>
      <c r="UZY1636" s="71"/>
      <c r="UZZ1636" s="71"/>
      <c r="VAA1636" s="71"/>
      <c r="VAB1636" s="71"/>
      <c r="VAC1636" s="71"/>
      <c r="VAD1636" s="71"/>
      <c r="VAE1636" s="71"/>
      <c r="VAF1636" s="71"/>
      <c r="VAG1636" s="71"/>
      <c r="VAH1636" s="71"/>
      <c r="VAI1636" s="71"/>
      <c r="VAJ1636" s="71"/>
      <c r="VAK1636" s="71"/>
      <c r="VAL1636" s="71"/>
      <c r="VAM1636" s="71"/>
      <c r="VAN1636" s="71"/>
      <c r="VAO1636" s="71"/>
      <c r="VAP1636" s="71"/>
      <c r="VAQ1636" s="71"/>
      <c r="VAR1636" s="71"/>
      <c r="VAS1636" s="71"/>
      <c r="VAT1636" s="71"/>
      <c r="VAU1636" s="71"/>
      <c r="VAV1636" s="71"/>
      <c r="VAW1636" s="71"/>
      <c r="VAX1636" s="71"/>
      <c r="VAY1636" s="71"/>
      <c r="VAZ1636" s="71"/>
      <c r="VBA1636" s="71"/>
      <c r="VBB1636" s="71"/>
      <c r="VBC1636" s="71"/>
      <c r="VBD1636" s="71"/>
      <c r="VBE1636" s="71"/>
      <c r="VBF1636" s="71"/>
      <c r="VBG1636" s="71"/>
      <c r="VBH1636" s="71"/>
      <c r="VBI1636" s="71"/>
      <c r="VBJ1636" s="71"/>
      <c r="VBK1636" s="71"/>
      <c r="VBL1636" s="71"/>
      <c r="VBM1636" s="71"/>
      <c r="VBN1636" s="71"/>
      <c r="VBO1636" s="71"/>
      <c r="VBP1636" s="71"/>
      <c r="VBQ1636" s="71"/>
      <c r="VBR1636" s="71"/>
      <c r="VBS1636" s="71"/>
      <c r="VBT1636" s="71"/>
      <c r="VBU1636" s="71"/>
      <c r="VBV1636" s="71"/>
      <c r="VBW1636" s="71"/>
      <c r="VBX1636" s="71"/>
      <c r="VBY1636" s="71"/>
      <c r="VBZ1636" s="71"/>
      <c r="VCA1636" s="71"/>
      <c r="VCB1636" s="71"/>
      <c r="VCC1636" s="71"/>
      <c r="VCD1636" s="71"/>
      <c r="VCE1636" s="71"/>
      <c r="VCF1636" s="71"/>
      <c r="VCG1636" s="71"/>
      <c r="VCH1636" s="71"/>
      <c r="VCI1636" s="71"/>
      <c r="VCJ1636" s="71"/>
      <c r="VCK1636" s="71"/>
      <c r="VCL1636" s="71"/>
      <c r="VCM1636" s="71"/>
      <c r="VCN1636" s="71"/>
      <c r="VCO1636" s="71"/>
      <c r="VCP1636" s="71"/>
      <c r="VCQ1636" s="71"/>
      <c r="VCR1636" s="71"/>
      <c r="VCS1636" s="71"/>
      <c r="VCT1636" s="71"/>
      <c r="VCU1636" s="71"/>
      <c r="VCV1636" s="71"/>
      <c r="VCW1636" s="71"/>
      <c r="VCX1636" s="71"/>
      <c r="VCY1636" s="71"/>
      <c r="VCZ1636" s="71"/>
      <c r="VDA1636" s="71"/>
      <c r="VDB1636" s="71"/>
      <c r="VDC1636" s="71"/>
      <c r="VDD1636" s="71"/>
      <c r="VDE1636" s="71"/>
      <c r="VDF1636" s="71"/>
      <c r="VDG1636" s="71"/>
      <c r="VDH1636" s="71"/>
      <c r="VDI1636" s="71"/>
      <c r="VDJ1636" s="71"/>
      <c r="VDK1636" s="71"/>
      <c r="VDL1636" s="71"/>
      <c r="VDM1636" s="71"/>
      <c r="VDN1636" s="71"/>
      <c r="VDO1636" s="71"/>
      <c r="VDP1636" s="71"/>
      <c r="VDQ1636" s="71"/>
      <c r="VDR1636" s="71"/>
      <c r="VDS1636" s="71"/>
      <c r="VDT1636" s="71"/>
      <c r="VDU1636" s="71"/>
      <c r="VDV1636" s="71"/>
      <c r="VDW1636" s="71"/>
      <c r="VDX1636" s="71"/>
      <c r="VDY1636" s="71"/>
      <c r="VDZ1636" s="71"/>
      <c r="VEA1636" s="71"/>
      <c r="VEB1636" s="71"/>
      <c r="VEC1636" s="71"/>
      <c r="VED1636" s="71"/>
      <c r="VEE1636" s="71"/>
      <c r="VEF1636" s="71"/>
      <c r="VEG1636" s="71"/>
      <c r="VEH1636" s="71"/>
      <c r="VEI1636" s="71"/>
      <c r="VEJ1636" s="71"/>
      <c r="VEK1636" s="71"/>
      <c r="VEL1636" s="71"/>
      <c r="VEM1636" s="71"/>
      <c r="VEN1636" s="71"/>
      <c r="VEO1636" s="71"/>
      <c r="VEP1636" s="71"/>
      <c r="VEQ1636" s="71"/>
      <c r="VER1636" s="71"/>
      <c r="VES1636" s="71"/>
      <c r="VET1636" s="71"/>
      <c r="VEU1636" s="71"/>
      <c r="VEV1636" s="71"/>
      <c r="VEW1636" s="71"/>
      <c r="VEX1636" s="71"/>
      <c r="VEY1636" s="71"/>
      <c r="VEZ1636" s="71"/>
      <c r="VFA1636" s="71"/>
      <c r="VFB1636" s="71"/>
      <c r="VFC1636" s="71"/>
      <c r="VFD1636" s="71"/>
      <c r="VFE1636" s="71"/>
      <c r="VFF1636" s="71"/>
      <c r="VFG1636" s="71"/>
      <c r="VFH1636" s="71"/>
      <c r="VFI1636" s="71"/>
      <c r="VFJ1636" s="71"/>
      <c r="VFK1636" s="71"/>
      <c r="VFL1636" s="71"/>
      <c r="VFM1636" s="71"/>
      <c r="VFN1636" s="71"/>
      <c r="VFO1636" s="71"/>
      <c r="VFP1636" s="71"/>
      <c r="VFQ1636" s="71"/>
      <c r="VFR1636" s="71"/>
      <c r="VFS1636" s="71"/>
      <c r="VFT1636" s="71"/>
      <c r="VFU1636" s="71"/>
      <c r="VFV1636" s="71"/>
      <c r="VFW1636" s="71"/>
      <c r="VFX1636" s="71"/>
      <c r="VFY1636" s="71"/>
      <c r="VFZ1636" s="71"/>
      <c r="VGA1636" s="71"/>
      <c r="VGB1636" s="71"/>
      <c r="VGC1636" s="71"/>
      <c r="VGD1636" s="71"/>
      <c r="VGE1636" s="71"/>
      <c r="VGF1636" s="71"/>
      <c r="VGG1636" s="71"/>
      <c r="VGH1636" s="71"/>
      <c r="VGI1636" s="71"/>
      <c r="VGJ1636" s="71"/>
      <c r="VGK1636" s="71"/>
      <c r="VGL1636" s="71"/>
      <c r="VGM1636" s="71"/>
      <c r="VGN1636" s="71"/>
      <c r="VGO1636" s="71"/>
      <c r="VGP1636" s="71"/>
      <c r="VGQ1636" s="71"/>
      <c r="VGR1636" s="71"/>
      <c r="VGS1636" s="71"/>
      <c r="VGT1636" s="71"/>
      <c r="VGU1636" s="71"/>
      <c r="VGV1636" s="71"/>
      <c r="VGW1636" s="71"/>
      <c r="VGX1636" s="71"/>
      <c r="VGY1636" s="71"/>
      <c r="VGZ1636" s="71"/>
      <c r="VHA1636" s="71"/>
      <c r="VHB1636" s="71"/>
      <c r="VHC1636" s="71"/>
      <c r="VHD1636" s="71"/>
      <c r="VHE1636" s="71"/>
      <c r="VHF1636" s="71"/>
      <c r="VHG1636" s="71"/>
      <c r="VHH1636" s="71"/>
      <c r="VHI1636" s="71"/>
      <c r="VHJ1636" s="71"/>
      <c r="VHK1636" s="71"/>
      <c r="VHL1636" s="71"/>
      <c r="VHM1636" s="71"/>
      <c r="VHN1636" s="71"/>
      <c r="VHO1636" s="71"/>
      <c r="VHP1636" s="71"/>
      <c r="VHQ1636" s="71"/>
      <c r="VHR1636" s="71"/>
      <c r="VHS1636" s="71"/>
      <c r="VHT1636" s="71"/>
      <c r="VHU1636" s="71"/>
      <c r="VHV1636" s="71"/>
      <c r="VHW1636" s="71"/>
      <c r="VHX1636" s="71"/>
      <c r="VHY1636" s="71"/>
      <c r="VHZ1636" s="71"/>
      <c r="VIA1636" s="71"/>
      <c r="VIB1636" s="71"/>
      <c r="VIC1636" s="71"/>
      <c r="VID1636" s="71"/>
      <c r="VIE1636" s="71"/>
      <c r="VIF1636" s="71"/>
      <c r="VIG1636" s="71"/>
      <c r="VIH1636" s="71"/>
      <c r="VII1636" s="71"/>
      <c r="VIJ1636" s="71"/>
      <c r="VIK1636" s="71"/>
      <c r="VIL1636" s="71"/>
      <c r="VIM1636" s="71"/>
      <c r="VIN1636" s="71"/>
      <c r="VIO1636" s="71"/>
      <c r="VIP1636" s="71"/>
      <c r="VIQ1636" s="71"/>
      <c r="VIR1636" s="71"/>
      <c r="VIS1636" s="71"/>
      <c r="VIT1636" s="71"/>
      <c r="VIU1636" s="71"/>
      <c r="VIV1636" s="71"/>
      <c r="VIW1636" s="71"/>
      <c r="VIX1636" s="71"/>
      <c r="VIY1636" s="71"/>
      <c r="VIZ1636" s="71"/>
      <c r="VJA1636" s="71"/>
      <c r="VJB1636" s="71"/>
      <c r="VJC1636" s="71"/>
      <c r="VJD1636" s="71"/>
      <c r="VJE1636" s="71"/>
      <c r="VJF1636" s="71"/>
      <c r="VJG1636" s="71"/>
      <c r="VJH1636" s="71"/>
      <c r="VJI1636" s="71"/>
      <c r="VJJ1636" s="71"/>
      <c r="VJK1636" s="71"/>
      <c r="VJL1636" s="71"/>
      <c r="VJM1636" s="71"/>
      <c r="VJN1636" s="71"/>
      <c r="VJO1636" s="71"/>
      <c r="VJP1636" s="71"/>
      <c r="VJQ1636" s="71"/>
      <c r="VJR1636" s="71"/>
      <c r="VJS1636" s="71"/>
      <c r="VJT1636" s="71"/>
      <c r="VJU1636" s="71"/>
      <c r="VJV1636" s="71"/>
      <c r="VJW1636" s="71"/>
      <c r="VJX1636" s="71"/>
      <c r="VJY1636" s="71"/>
      <c r="VJZ1636" s="71"/>
      <c r="VKA1636" s="71"/>
      <c r="VKB1636" s="71"/>
      <c r="VKC1636" s="71"/>
      <c r="VKD1636" s="71"/>
      <c r="VKE1636" s="71"/>
      <c r="VKF1636" s="71"/>
      <c r="VKG1636" s="71"/>
      <c r="VKH1636" s="71"/>
      <c r="VKI1636" s="71"/>
      <c r="VKJ1636" s="71"/>
      <c r="VKK1636" s="71"/>
      <c r="VKL1636" s="71"/>
      <c r="VKM1636" s="71"/>
      <c r="VKN1636" s="71"/>
      <c r="VKO1636" s="71"/>
      <c r="VKP1636" s="71"/>
      <c r="VKQ1636" s="71"/>
      <c r="VKR1636" s="71"/>
      <c r="VKS1636" s="71"/>
      <c r="VKT1636" s="71"/>
      <c r="VKU1636" s="71"/>
      <c r="VKV1636" s="71"/>
      <c r="VKW1636" s="71"/>
      <c r="VKX1636" s="71"/>
      <c r="VKY1636" s="71"/>
      <c r="VKZ1636" s="71"/>
      <c r="VLA1636" s="71"/>
      <c r="VLB1636" s="71"/>
      <c r="VLC1636" s="71"/>
      <c r="VLD1636" s="71"/>
      <c r="VLE1636" s="71"/>
      <c r="VLF1636" s="71"/>
      <c r="VLG1636" s="71"/>
      <c r="VLH1636" s="71"/>
      <c r="VLI1636" s="71"/>
      <c r="VLJ1636" s="71"/>
      <c r="VLK1636" s="71"/>
      <c r="VLL1636" s="71"/>
      <c r="VLM1636" s="71"/>
      <c r="VLN1636" s="71"/>
      <c r="VLO1636" s="71"/>
      <c r="VLP1636" s="71"/>
      <c r="VLQ1636" s="71"/>
      <c r="VLR1636" s="71"/>
      <c r="VLS1636" s="71"/>
      <c r="VLT1636" s="71"/>
      <c r="VLU1636" s="71"/>
      <c r="VLV1636" s="71"/>
      <c r="VLW1636" s="71"/>
      <c r="VLX1636" s="71"/>
      <c r="VLY1636" s="71"/>
      <c r="VLZ1636" s="71"/>
      <c r="VMA1636" s="71"/>
      <c r="VMB1636" s="71"/>
      <c r="VMC1636" s="71"/>
      <c r="VMD1636" s="71"/>
      <c r="VME1636" s="71"/>
      <c r="VMF1636" s="71"/>
      <c r="VMG1636" s="71"/>
      <c r="VMH1636" s="71"/>
      <c r="VMI1636" s="71"/>
      <c r="VMJ1636" s="71"/>
      <c r="VMK1636" s="71"/>
      <c r="VML1636" s="71"/>
      <c r="VMM1636" s="71"/>
      <c r="VMN1636" s="71"/>
      <c r="VMO1636" s="71"/>
      <c r="VMP1636" s="71"/>
      <c r="VMQ1636" s="71"/>
      <c r="VMR1636" s="71"/>
      <c r="VMS1636" s="71"/>
      <c r="VMT1636" s="71"/>
      <c r="VMU1636" s="71"/>
      <c r="VMV1636" s="71"/>
      <c r="VMW1636" s="71"/>
      <c r="VMX1636" s="71"/>
      <c r="VMY1636" s="71"/>
      <c r="VMZ1636" s="71"/>
      <c r="VNA1636" s="71"/>
      <c r="VNB1636" s="71"/>
      <c r="VNC1636" s="71"/>
      <c r="VND1636" s="71"/>
      <c r="VNE1636" s="71"/>
      <c r="VNF1636" s="71"/>
      <c r="VNG1636" s="71"/>
      <c r="VNH1636" s="71"/>
      <c r="VNI1636" s="71"/>
      <c r="VNJ1636" s="71"/>
      <c r="VNK1636" s="71"/>
      <c r="VNL1636" s="71"/>
      <c r="VNM1636" s="71"/>
      <c r="VNN1636" s="71"/>
      <c r="VNO1636" s="71"/>
      <c r="VNP1636" s="71"/>
      <c r="VNQ1636" s="71"/>
      <c r="VNR1636" s="71"/>
      <c r="VNS1636" s="71"/>
      <c r="VNT1636" s="71"/>
      <c r="VNU1636" s="71"/>
      <c r="VNV1636" s="71"/>
      <c r="VNW1636" s="71"/>
      <c r="VNX1636" s="71"/>
      <c r="VNY1636" s="71"/>
      <c r="VNZ1636" s="71"/>
      <c r="VOA1636" s="71"/>
      <c r="VOB1636" s="71"/>
      <c r="VOC1636" s="71"/>
      <c r="VOD1636" s="71"/>
      <c r="VOE1636" s="71"/>
      <c r="VOF1636" s="71"/>
      <c r="VOG1636" s="71"/>
      <c r="VOH1636" s="71"/>
      <c r="VOI1636" s="71"/>
      <c r="VOJ1636" s="71"/>
      <c r="VOK1636" s="71"/>
      <c r="VOL1636" s="71"/>
      <c r="VOM1636" s="71"/>
      <c r="VON1636" s="71"/>
      <c r="VOO1636" s="71"/>
      <c r="VOP1636" s="71"/>
      <c r="VOQ1636" s="71"/>
      <c r="VOR1636" s="71"/>
      <c r="VOS1636" s="71"/>
      <c r="VOT1636" s="71"/>
      <c r="VOU1636" s="71"/>
      <c r="VOV1636" s="71"/>
      <c r="VOW1636" s="71"/>
      <c r="VOX1636" s="71"/>
      <c r="VOY1636" s="71"/>
      <c r="VOZ1636" s="71"/>
      <c r="VPA1636" s="71"/>
      <c r="VPB1636" s="71"/>
      <c r="VPC1636" s="71"/>
      <c r="VPD1636" s="71"/>
      <c r="VPE1636" s="71"/>
      <c r="VPF1636" s="71"/>
      <c r="VPG1636" s="71"/>
      <c r="VPH1636" s="71"/>
      <c r="VPI1636" s="71"/>
      <c r="VPJ1636" s="71"/>
      <c r="VPK1636" s="71"/>
      <c r="VPL1636" s="71"/>
      <c r="VPM1636" s="71"/>
      <c r="VPN1636" s="71"/>
      <c r="VPO1636" s="71"/>
      <c r="VPP1636" s="71"/>
      <c r="VPQ1636" s="71"/>
      <c r="VPR1636" s="71"/>
      <c r="VPS1636" s="71"/>
      <c r="VPT1636" s="71"/>
      <c r="VPU1636" s="71"/>
      <c r="VPV1636" s="71"/>
      <c r="VPW1636" s="71"/>
      <c r="VPX1636" s="71"/>
      <c r="VPY1636" s="71"/>
      <c r="VPZ1636" s="71"/>
      <c r="VQA1636" s="71"/>
      <c r="VQB1636" s="71"/>
      <c r="VQC1636" s="71"/>
      <c r="VQD1636" s="71"/>
      <c r="VQE1636" s="71"/>
      <c r="VQF1636" s="71"/>
      <c r="VQG1636" s="71"/>
      <c r="VQH1636" s="71"/>
      <c r="VQI1636" s="71"/>
      <c r="VQJ1636" s="71"/>
      <c r="VQK1636" s="71"/>
      <c r="VQL1636" s="71"/>
      <c r="VQM1636" s="71"/>
      <c r="VQN1636" s="71"/>
      <c r="VQO1636" s="71"/>
      <c r="VQP1636" s="71"/>
      <c r="VQQ1636" s="71"/>
      <c r="VQR1636" s="71"/>
      <c r="VQS1636" s="71"/>
      <c r="VQT1636" s="71"/>
      <c r="VQU1636" s="71"/>
      <c r="VQV1636" s="71"/>
      <c r="VQW1636" s="71"/>
      <c r="VQX1636" s="71"/>
      <c r="VQY1636" s="71"/>
      <c r="VQZ1636" s="71"/>
      <c r="VRA1636" s="71"/>
      <c r="VRB1636" s="71"/>
      <c r="VRC1636" s="71"/>
      <c r="VRD1636" s="71"/>
      <c r="VRE1636" s="71"/>
      <c r="VRF1636" s="71"/>
      <c r="VRG1636" s="71"/>
      <c r="VRH1636" s="71"/>
      <c r="VRI1636" s="71"/>
      <c r="VRJ1636" s="71"/>
      <c r="VRK1636" s="71"/>
      <c r="VRL1636" s="71"/>
      <c r="VRM1636" s="71"/>
      <c r="VRN1636" s="71"/>
      <c r="VRO1636" s="71"/>
      <c r="VRP1636" s="71"/>
      <c r="VRQ1636" s="71"/>
      <c r="VRR1636" s="71"/>
      <c r="VRS1636" s="71"/>
      <c r="VRT1636" s="71"/>
      <c r="VRU1636" s="71"/>
      <c r="VRV1636" s="71"/>
      <c r="VRW1636" s="71"/>
      <c r="VRX1636" s="71"/>
      <c r="VRY1636" s="71"/>
      <c r="VRZ1636" s="71"/>
      <c r="VSA1636" s="71"/>
      <c r="VSB1636" s="71"/>
      <c r="VSC1636" s="71"/>
      <c r="VSD1636" s="71"/>
      <c r="VSE1636" s="71"/>
      <c r="VSF1636" s="71"/>
      <c r="VSG1636" s="71"/>
      <c r="VSH1636" s="71"/>
      <c r="VSI1636" s="71"/>
      <c r="VSJ1636" s="71"/>
      <c r="VSK1636" s="71"/>
      <c r="VSL1636" s="71"/>
      <c r="VSM1636" s="71"/>
      <c r="VSN1636" s="71"/>
      <c r="VSO1636" s="71"/>
      <c r="VSP1636" s="71"/>
      <c r="VSQ1636" s="71"/>
      <c r="VSR1636" s="71"/>
      <c r="VSS1636" s="71"/>
      <c r="VST1636" s="71"/>
      <c r="VSU1636" s="71"/>
      <c r="VSV1636" s="71"/>
      <c r="VSW1636" s="71"/>
      <c r="VSX1636" s="71"/>
      <c r="VSY1636" s="71"/>
      <c r="VSZ1636" s="71"/>
      <c r="VTA1636" s="71"/>
      <c r="VTB1636" s="71"/>
      <c r="VTC1636" s="71"/>
      <c r="VTD1636" s="71"/>
      <c r="VTE1636" s="71"/>
      <c r="VTF1636" s="71"/>
      <c r="VTG1636" s="71"/>
      <c r="VTH1636" s="71"/>
      <c r="VTI1636" s="71"/>
      <c r="VTJ1636" s="71"/>
      <c r="VTK1636" s="71"/>
      <c r="VTL1636" s="71"/>
      <c r="VTM1636" s="71"/>
      <c r="VTN1636" s="71"/>
      <c r="VTO1636" s="71"/>
      <c r="VTP1636" s="71"/>
      <c r="VTQ1636" s="71"/>
      <c r="VTR1636" s="71"/>
      <c r="VTS1636" s="71"/>
      <c r="VTT1636" s="71"/>
      <c r="VTU1636" s="71"/>
      <c r="VTV1636" s="71"/>
      <c r="VTW1636" s="71"/>
      <c r="VTX1636" s="71"/>
      <c r="VTY1636" s="71"/>
      <c r="VTZ1636" s="71"/>
      <c r="VUA1636" s="71"/>
      <c r="VUB1636" s="71"/>
      <c r="VUC1636" s="71"/>
      <c r="VUD1636" s="71"/>
      <c r="VUE1636" s="71"/>
      <c r="VUF1636" s="71"/>
      <c r="VUG1636" s="71"/>
      <c r="VUH1636" s="71"/>
      <c r="VUI1636" s="71"/>
      <c r="VUJ1636" s="71"/>
      <c r="VUK1636" s="71"/>
      <c r="VUL1636" s="71"/>
      <c r="VUM1636" s="71"/>
      <c r="VUN1636" s="71"/>
      <c r="VUO1636" s="71"/>
      <c r="VUP1636" s="71"/>
      <c r="VUQ1636" s="71"/>
      <c r="VUR1636" s="71"/>
      <c r="VUS1636" s="71"/>
      <c r="VUT1636" s="71"/>
      <c r="VUU1636" s="71"/>
      <c r="VUV1636" s="71"/>
      <c r="VUW1636" s="71"/>
      <c r="VUX1636" s="71"/>
      <c r="VUY1636" s="71"/>
      <c r="VUZ1636" s="71"/>
      <c r="VVA1636" s="71"/>
      <c r="VVB1636" s="71"/>
      <c r="VVC1636" s="71"/>
      <c r="VVD1636" s="71"/>
      <c r="VVE1636" s="71"/>
      <c r="VVF1636" s="71"/>
      <c r="VVG1636" s="71"/>
      <c r="VVH1636" s="71"/>
      <c r="VVI1636" s="71"/>
      <c r="VVJ1636" s="71"/>
      <c r="VVK1636" s="71"/>
      <c r="VVL1636" s="71"/>
      <c r="VVM1636" s="71"/>
      <c r="VVN1636" s="71"/>
      <c r="VVO1636" s="71"/>
      <c r="VVP1636" s="71"/>
      <c r="VVQ1636" s="71"/>
      <c r="VVR1636" s="71"/>
      <c r="VVS1636" s="71"/>
      <c r="VVT1636" s="71"/>
      <c r="VVU1636" s="71"/>
      <c r="VVV1636" s="71"/>
      <c r="VVW1636" s="71"/>
      <c r="VVX1636" s="71"/>
      <c r="VVY1636" s="71"/>
      <c r="VVZ1636" s="71"/>
      <c r="VWA1636" s="71"/>
      <c r="VWB1636" s="71"/>
      <c r="VWC1636" s="71"/>
      <c r="VWD1636" s="71"/>
      <c r="VWE1636" s="71"/>
      <c r="VWF1636" s="71"/>
      <c r="VWG1636" s="71"/>
      <c r="VWH1636" s="71"/>
      <c r="VWI1636" s="71"/>
      <c r="VWJ1636" s="71"/>
      <c r="VWK1636" s="71"/>
      <c r="VWL1636" s="71"/>
      <c r="VWM1636" s="71"/>
      <c r="VWN1636" s="71"/>
      <c r="VWO1636" s="71"/>
      <c r="VWP1636" s="71"/>
      <c r="VWQ1636" s="71"/>
      <c r="VWR1636" s="71"/>
      <c r="VWS1636" s="71"/>
      <c r="VWT1636" s="71"/>
      <c r="VWU1636" s="71"/>
      <c r="VWV1636" s="71"/>
      <c r="VWW1636" s="71"/>
      <c r="VWX1636" s="71"/>
      <c r="VWY1636" s="71"/>
      <c r="VWZ1636" s="71"/>
      <c r="VXA1636" s="71"/>
      <c r="VXB1636" s="71"/>
      <c r="VXC1636" s="71"/>
      <c r="VXD1636" s="71"/>
      <c r="VXE1636" s="71"/>
      <c r="VXF1636" s="71"/>
      <c r="VXG1636" s="71"/>
      <c r="VXH1636" s="71"/>
      <c r="VXI1636" s="71"/>
      <c r="VXJ1636" s="71"/>
      <c r="VXK1636" s="71"/>
      <c r="VXL1636" s="71"/>
      <c r="VXM1636" s="71"/>
      <c r="VXN1636" s="71"/>
      <c r="VXO1636" s="71"/>
      <c r="VXP1636" s="71"/>
      <c r="VXQ1636" s="71"/>
      <c r="VXR1636" s="71"/>
      <c r="VXS1636" s="71"/>
      <c r="VXT1636" s="71"/>
      <c r="VXU1636" s="71"/>
      <c r="VXV1636" s="71"/>
      <c r="VXW1636" s="71"/>
      <c r="VXX1636" s="71"/>
      <c r="VXY1636" s="71"/>
      <c r="VXZ1636" s="71"/>
      <c r="VYA1636" s="71"/>
      <c r="VYB1636" s="71"/>
      <c r="VYC1636" s="71"/>
      <c r="VYD1636" s="71"/>
      <c r="VYE1636" s="71"/>
      <c r="VYF1636" s="71"/>
      <c r="VYG1636" s="71"/>
      <c r="VYH1636" s="71"/>
      <c r="VYI1636" s="71"/>
      <c r="VYJ1636" s="71"/>
      <c r="VYK1636" s="71"/>
      <c r="VYL1636" s="71"/>
      <c r="VYM1636" s="71"/>
      <c r="VYN1636" s="71"/>
      <c r="VYO1636" s="71"/>
      <c r="VYP1636" s="71"/>
      <c r="VYQ1636" s="71"/>
      <c r="VYR1636" s="71"/>
      <c r="VYS1636" s="71"/>
      <c r="VYT1636" s="71"/>
      <c r="VYU1636" s="71"/>
      <c r="VYV1636" s="71"/>
      <c r="VYW1636" s="71"/>
      <c r="VYX1636" s="71"/>
      <c r="VYY1636" s="71"/>
      <c r="VYZ1636" s="71"/>
      <c r="VZA1636" s="71"/>
      <c r="VZB1636" s="71"/>
      <c r="VZC1636" s="71"/>
      <c r="VZD1636" s="71"/>
      <c r="VZE1636" s="71"/>
      <c r="VZF1636" s="71"/>
      <c r="VZG1636" s="71"/>
      <c r="VZH1636" s="71"/>
      <c r="VZI1636" s="71"/>
      <c r="VZJ1636" s="71"/>
      <c r="VZK1636" s="71"/>
      <c r="VZL1636" s="71"/>
      <c r="VZM1636" s="71"/>
      <c r="VZN1636" s="71"/>
      <c r="VZO1636" s="71"/>
      <c r="VZP1636" s="71"/>
      <c r="VZQ1636" s="71"/>
      <c r="VZR1636" s="71"/>
      <c r="VZS1636" s="71"/>
      <c r="VZT1636" s="71"/>
      <c r="VZU1636" s="71"/>
      <c r="VZV1636" s="71"/>
      <c r="VZW1636" s="71"/>
      <c r="VZX1636" s="71"/>
      <c r="VZY1636" s="71"/>
      <c r="VZZ1636" s="71"/>
      <c r="WAA1636" s="71"/>
      <c r="WAB1636" s="71"/>
      <c r="WAC1636" s="71"/>
      <c r="WAD1636" s="71"/>
      <c r="WAE1636" s="71"/>
      <c r="WAF1636" s="71"/>
      <c r="WAG1636" s="71"/>
      <c r="WAH1636" s="71"/>
      <c r="WAI1636" s="71"/>
      <c r="WAJ1636" s="71"/>
      <c r="WAK1636" s="71"/>
      <c r="WAL1636" s="71"/>
      <c r="WAM1636" s="71"/>
      <c r="WAN1636" s="71"/>
      <c r="WAO1636" s="71"/>
      <c r="WAP1636" s="71"/>
      <c r="WAQ1636" s="71"/>
      <c r="WAR1636" s="71"/>
      <c r="WAS1636" s="71"/>
      <c r="WAT1636" s="71"/>
      <c r="WAU1636" s="71"/>
      <c r="WAV1636" s="71"/>
      <c r="WAW1636" s="71"/>
      <c r="WAX1636" s="71"/>
      <c r="WAY1636" s="71"/>
      <c r="WAZ1636" s="71"/>
      <c r="WBA1636" s="71"/>
      <c r="WBB1636" s="71"/>
      <c r="WBC1636" s="71"/>
      <c r="WBD1636" s="71"/>
      <c r="WBE1636" s="71"/>
      <c r="WBF1636" s="71"/>
      <c r="WBG1636" s="71"/>
      <c r="WBH1636" s="71"/>
      <c r="WBI1636" s="71"/>
      <c r="WBJ1636" s="71"/>
      <c r="WBK1636" s="71"/>
      <c r="WBL1636" s="71"/>
      <c r="WBM1636" s="71"/>
      <c r="WBN1636" s="71"/>
      <c r="WBO1636" s="71"/>
      <c r="WBP1636" s="71"/>
      <c r="WBQ1636" s="71"/>
      <c r="WBR1636" s="71"/>
      <c r="WBS1636" s="71"/>
      <c r="WBT1636" s="71"/>
      <c r="WBU1636" s="71"/>
      <c r="WBV1636" s="71"/>
      <c r="WBW1636" s="71"/>
      <c r="WBX1636" s="71"/>
      <c r="WBY1636" s="71"/>
      <c r="WBZ1636" s="71"/>
      <c r="WCA1636" s="71"/>
      <c r="WCB1636" s="71"/>
      <c r="WCC1636" s="71"/>
      <c r="WCD1636" s="71"/>
      <c r="WCE1636" s="71"/>
      <c r="WCF1636" s="71"/>
      <c r="WCG1636" s="71"/>
      <c r="WCH1636" s="71"/>
      <c r="WCI1636" s="71"/>
      <c r="WCJ1636" s="71"/>
      <c r="WCK1636" s="71"/>
      <c r="WCL1636" s="71"/>
      <c r="WCM1636" s="71"/>
      <c r="WCN1636" s="71"/>
      <c r="WCO1636" s="71"/>
      <c r="WCP1636" s="71"/>
      <c r="WCQ1636" s="71"/>
      <c r="WCR1636" s="71"/>
      <c r="WCS1636" s="71"/>
      <c r="WCT1636" s="71"/>
      <c r="WCU1636" s="71"/>
      <c r="WCV1636" s="71"/>
      <c r="WCW1636" s="71"/>
      <c r="WCX1636" s="71"/>
      <c r="WCY1636" s="71"/>
      <c r="WCZ1636" s="71"/>
      <c r="WDA1636" s="71"/>
      <c r="WDB1636" s="71"/>
      <c r="WDC1636" s="71"/>
      <c r="WDD1636" s="71"/>
      <c r="WDE1636" s="71"/>
      <c r="WDF1636" s="71"/>
      <c r="WDG1636" s="71"/>
      <c r="WDH1636" s="71"/>
      <c r="WDI1636" s="71"/>
      <c r="WDJ1636" s="71"/>
      <c r="WDK1636" s="71"/>
      <c r="WDL1636" s="71"/>
      <c r="WDM1636" s="71"/>
      <c r="WDN1636" s="71"/>
      <c r="WDO1636" s="71"/>
      <c r="WDP1636" s="71"/>
      <c r="WDQ1636" s="71"/>
      <c r="WDR1636" s="71"/>
      <c r="WDS1636" s="71"/>
      <c r="WDT1636" s="71"/>
      <c r="WDU1636" s="71"/>
      <c r="WDV1636" s="71"/>
      <c r="WDW1636" s="71"/>
      <c r="WDX1636" s="71"/>
      <c r="WDY1636" s="71"/>
      <c r="WDZ1636" s="71"/>
      <c r="WEA1636" s="71"/>
      <c r="WEB1636" s="71"/>
      <c r="WEC1636" s="71"/>
      <c r="WED1636" s="71"/>
      <c r="WEE1636" s="71"/>
      <c r="WEF1636" s="71"/>
      <c r="WEG1636" s="71"/>
      <c r="WEH1636" s="71"/>
      <c r="WEI1636" s="71"/>
      <c r="WEJ1636" s="71"/>
      <c r="WEK1636" s="71"/>
      <c r="WEL1636" s="71"/>
      <c r="WEM1636" s="71"/>
      <c r="WEN1636" s="71"/>
      <c r="WEO1636" s="71"/>
      <c r="WEP1636" s="71"/>
      <c r="WEQ1636" s="71"/>
      <c r="WER1636" s="71"/>
      <c r="WES1636" s="71"/>
      <c r="WET1636" s="71"/>
      <c r="WEU1636" s="71"/>
      <c r="WEV1636" s="71"/>
      <c r="WEW1636" s="71"/>
      <c r="WEX1636" s="71"/>
      <c r="WEY1636" s="71"/>
      <c r="WEZ1636" s="71"/>
      <c r="WFA1636" s="71"/>
      <c r="WFB1636" s="71"/>
      <c r="WFC1636" s="71"/>
      <c r="WFD1636" s="71"/>
      <c r="WFE1636" s="71"/>
      <c r="WFF1636" s="71"/>
      <c r="WFG1636" s="71"/>
      <c r="WFH1636" s="71"/>
      <c r="WFI1636" s="71"/>
      <c r="WFJ1636" s="71"/>
      <c r="WFK1636" s="71"/>
      <c r="WFL1636" s="71"/>
      <c r="WFM1636" s="71"/>
      <c r="WFN1636" s="71"/>
      <c r="WFO1636" s="71"/>
      <c r="WFP1636" s="71"/>
      <c r="WFQ1636" s="71"/>
      <c r="WFR1636" s="71"/>
      <c r="WFS1636" s="71"/>
      <c r="WFT1636" s="71"/>
      <c r="WFU1636" s="71"/>
      <c r="WFV1636" s="71"/>
      <c r="WFW1636" s="71"/>
      <c r="WFX1636" s="71"/>
      <c r="WFY1636" s="71"/>
      <c r="WFZ1636" s="71"/>
      <c r="WGA1636" s="71"/>
      <c r="WGB1636" s="71"/>
      <c r="WGC1636" s="71"/>
      <c r="WGD1636" s="71"/>
      <c r="WGE1636" s="71"/>
      <c r="WGF1636" s="71"/>
      <c r="WGG1636" s="71"/>
      <c r="WGH1636" s="71"/>
      <c r="WGI1636" s="71"/>
      <c r="WGJ1636" s="71"/>
      <c r="WGK1636" s="71"/>
      <c r="WGL1636" s="71"/>
      <c r="WGM1636" s="71"/>
      <c r="WGN1636" s="71"/>
      <c r="WGO1636" s="71"/>
      <c r="WGP1636" s="71"/>
      <c r="WGQ1636" s="71"/>
      <c r="WGR1636" s="71"/>
      <c r="WGS1636" s="71"/>
      <c r="WGT1636" s="71"/>
      <c r="WGU1636" s="71"/>
      <c r="WGV1636" s="71"/>
      <c r="WGW1636" s="71"/>
      <c r="WGX1636" s="71"/>
      <c r="WGY1636" s="71"/>
      <c r="WGZ1636" s="71"/>
      <c r="WHA1636" s="71"/>
      <c r="WHB1636" s="71"/>
      <c r="WHC1636" s="71"/>
      <c r="WHD1636" s="71"/>
      <c r="WHE1636" s="71"/>
      <c r="WHF1636" s="71"/>
      <c r="WHG1636" s="71"/>
      <c r="WHH1636" s="71"/>
      <c r="WHI1636" s="71"/>
      <c r="WHJ1636" s="71"/>
      <c r="WHK1636" s="71"/>
      <c r="WHL1636" s="71"/>
      <c r="WHM1636" s="71"/>
      <c r="WHN1636" s="71"/>
      <c r="WHO1636" s="71"/>
      <c r="WHP1636" s="71"/>
      <c r="WHQ1636" s="71"/>
      <c r="WHR1636" s="71"/>
      <c r="WHS1636" s="71"/>
      <c r="WHT1636" s="71"/>
      <c r="WHU1636" s="71"/>
      <c r="WHV1636" s="71"/>
      <c r="WHW1636" s="71"/>
      <c r="WHX1636" s="71"/>
      <c r="WHY1636" s="71"/>
      <c r="WHZ1636" s="71"/>
      <c r="WIA1636" s="71"/>
      <c r="WIB1636" s="71"/>
      <c r="WIC1636" s="71"/>
      <c r="WID1636" s="71"/>
      <c r="WIE1636" s="71"/>
      <c r="WIF1636" s="71"/>
      <c r="WIG1636" s="71"/>
      <c r="WIH1636" s="71"/>
      <c r="WII1636" s="71"/>
      <c r="WIJ1636" s="71"/>
      <c r="WIK1636" s="71"/>
      <c r="WIL1636" s="71"/>
      <c r="WIM1636" s="71"/>
      <c r="WIN1636" s="71"/>
      <c r="WIO1636" s="71"/>
      <c r="WIP1636" s="71"/>
      <c r="WIQ1636" s="71"/>
      <c r="WIR1636" s="71"/>
      <c r="WIS1636" s="71"/>
      <c r="WIT1636" s="71"/>
      <c r="WIU1636" s="71"/>
      <c r="WIV1636" s="71"/>
      <c r="WIW1636" s="71"/>
      <c r="WIX1636" s="71"/>
      <c r="WIY1636" s="71"/>
      <c r="WIZ1636" s="71"/>
      <c r="WJA1636" s="71"/>
      <c r="WJB1636" s="71"/>
      <c r="WJC1636" s="71"/>
      <c r="WJD1636" s="71"/>
      <c r="WJE1636" s="71"/>
      <c r="WJF1636" s="71"/>
      <c r="WJG1636" s="71"/>
      <c r="WJH1636" s="71"/>
      <c r="WJI1636" s="71"/>
      <c r="WJJ1636" s="71"/>
      <c r="WJK1636" s="71"/>
      <c r="WJL1636" s="71"/>
      <c r="WJM1636" s="71"/>
      <c r="WJN1636" s="71"/>
      <c r="WJO1636" s="71"/>
      <c r="WJP1636" s="71"/>
      <c r="WJQ1636" s="71"/>
      <c r="WJR1636" s="71"/>
      <c r="WJS1636" s="71"/>
      <c r="WJT1636" s="71"/>
      <c r="WJU1636" s="71"/>
      <c r="WJV1636" s="71"/>
      <c r="WJW1636" s="71"/>
      <c r="WJX1636" s="71"/>
      <c r="WJY1636" s="71"/>
      <c r="WJZ1636" s="71"/>
      <c r="WKA1636" s="71"/>
      <c r="WKB1636" s="71"/>
      <c r="WKC1636" s="71"/>
      <c r="WKD1636" s="71"/>
      <c r="WKE1636" s="71"/>
      <c r="WKF1636" s="71"/>
      <c r="WKG1636" s="71"/>
      <c r="WKH1636" s="71"/>
      <c r="WKI1636" s="71"/>
      <c r="WKJ1636" s="71"/>
      <c r="WKK1636" s="71"/>
      <c r="WKL1636" s="71"/>
      <c r="WKM1636" s="71"/>
      <c r="WKN1636" s="71"/>
      <c r="WKO1636" s="71"/>
      <c r="WKP1636" s="71"/>
      <c r="WKQ1636" s="71"/>
      <c r="WKR1636" s="71"/>
      <c r="WKS1636" s="71"/>
      <c r="WKT1636" s="71"/>
      <c r="WKU1636" s="71"/>
      <c r="WKV1636" s="71"/>
      <c r="WKW1636" s="71"/>
      <c r="WKX1636" s="71"/>
      <c r="WKY1636" s="71"/>
      <c r="WKZ1636" s="71"/>
      <c r="WLA1636" s="71"/>
      <c r="WLB1636" s="71"/>
      <c r="WLC1636" s="71"/>
      <c r="WLD1636" s="71"/>
      <c r="WLE1636" s="71"/>
      <c r="WLF1636" s="71"/>
      <c r="WLG1636" s="71"/>
      <c r="WLH1636" s="71"/>
      <c r="WLI1636" s="71"/>
      <c r="WLJ1636" s="71"/>
      <c r="WLK1636" s="71"/>
      <c r="WLL1636" s="71"/>
      <c r="WLM1636" s="71"/>
      <c r="WLN1636" s="71"/>
      <c r="WLO1636" s="71"/>
      <c r="WLP1636" s="71"/>
      <c r="WLQ1636" s="71"/>
      <c r="WLR1636" s="71"/>
      <c r="WLS1636" s="71"/>
      <c r="WLT1636" s="71"/>
      <c r="WLU1636" s="71"/>
      <c r="WLV1636" s="71"/>
      <c r="WLW1636" s="71"/>
      <c r="WLX1636" s="71"/>
      <c r="WLY1636" s="71"/>
      <c r="WLZ1636" s="71"/>
      <c r="WMA1636" s="71"/>
      <c r="WMB1636" s="71"/>
      <c r="WMC1636" s="71"/>
      <c r="WMD1636" s="71"/>
      <c r="WME1636" s="71"/>
      <c r="WMF1636" s="71"/>
      <c r="WMG1636" s="71"/>
      <c r="WMH1636" s="71"/>
      <c r="WMI1636" s="71"/>
      <c r="WMJ1636" s="71"/>
      <c r="WMK1636" s="71"/>
      <c r="WML1636" s="71"/>
      <c r="WMM1636" s="71"/>
      <c r="WMN1636" s="71"/>
      <c r="WMO1636" s="71"/>
      <c r="WMP1636" s="71"/>
      <c r="WMQ1636" s="71"/>
      <c r="WMR1636" s="71"/>
      <c r="WMS1636" s="71"/>
      <c r="WMT1636" s="71"/>
      <c r="WMU1636" s="71"/>
      <c r="WMV1636" s="71"/>
      <c r="WMW1636" s="71"/>
      <c r="WMX1636" s="71"/>
      <c r="WMY1636" s="71"/>
      <c r="WMZ1636" s="71"/>
      <c r="WNA1636" s="71"/>
      <c r="WNB1636" s="71"/>
      <c r="WNC1636" s="71"/>
      <c r="WND1636" s="71"/>
      <c r="WNE1636" s="71"/>
      <c r="WNF1636" s="71"/>
      <c r="WNG1636" s="71"/>
      <c r="WNH1636" s="71"/>
      <c r="WNI1636" s="71"/>
      <c r="WNJ1636" s="71"/>
      <c r="WNK1636" s="71"/>
      <c r="WNL1636" s="71"/>
      <c r="WNM1636" s="71"/>
      <c r="WNN1636" s="71"/>
      <c r="WNO1636" s="71"/>
      <c r="WNP1636" s="71"/>
      <c r="WNQ1636" s="71"/>
      <c r="WNR1636" s="71"/>
      <c r="WNS1636" s="71"/>
      <c r="WNT1636" s="71"/>
      <c r="WNU1636" s="71"/>
      <c r="WNV1636" s="71"/>
      <c r="WNW1636" s="71"/>
      <c r="WNX1636" s="71"/>
      <c r="WNY1636" s="71"/>
      <c r="WNZ1636" s="71"/>
      <c r="WOA1636" s="71"/>
      <c r="WOB1636" s="71"/>
      <c r="WOC1636" s="71"/>
      <c r="WOD1636" s="71"/>
      <c r="WOE1636" s="71"/>
      <c r="WOF1636" s="71"/>
      <c r="WOG1636" s="71"/>
      <c r="WOH1636" s="71"/>
      <c r="WOI1636" s="71"/>
      <c r="WOJ1636" s="71"/>
      <c r="WOK1636" s="71"/>
      <c r="WOL1636" s="71"/>
      <c r="WOM1636" s="71"/>
      <c r="WON1636" s="71"/>
      <c r="WOO1636" s="71"/>
      <c r="WOP1636" s="71"/>
      <c r="WOQ1636" s="71"/>
      <c r="WOR1636" s="71"/>
      <c r="WOS1636" s="71"/>
      <c r="WOT1636" s="71"/>
      <c r="WOU1636" s="71"/>
      <c r="WOV1636" s="71"/>
      <c r="WOW1636" s="71"/>
      <c r="WOX1636" s="71"/>
      <c r="WOY1636" s="71"/>
      <c r="WOZ1636" s="71"/>
      <c r="WPA1636" s="71"/>
      <c r="WPB1636" s="71"/>
      <c r="WPC1636" s="71"/>
      <c r="WPD1636" s="71"/>
      <c r="WPE1636" s="71"/>
      <c r="WPF1636" s="71"/>
      <c r="WPG1636" s="71"/>
      <c r="WPH1636" s="71"/>
      <c r="WPI1636" s="71"/>
      <c r="WPJ1636" s="71"/>
      <c r="WPK1636" s="71"/>
      <c r="WPL1636" s="71"/>
      <c r="WPM1636" s="71"/>
      <c r="WPN1636" s="71"/>
      <c r="WPO1636" s="71"/>
      <c r="WPP1636" s="71"/>
      <c r="WPQ1636" s="71"/>
      <c r="WPR1636" s="71"/>
      <c r="WPS1636" s="71"/>
      <c r="WPT1636" s="71"/>
      <c r="WPU1636" s="71"/>
      <c r="WPV1636" s="71"/>
      <c r="WPW1636" s="71"/>
      <c r="WPX1636" s="71"/>
      <c r="WPY1636" s="71"/>
      <c r="WPZ1636" s="71"/>
      <c r="WQA1636" s="71"/>
      <c r="WQB1636" s="71"/>
      <c r="WQC1636" s="71"/>
      <c r="WQD1636" s="71"/>
      <c r="WQE1636" s="71"/>
      <c r="WQF1636" s="71"/>
      <c r="WQG1636" s="71"/>
      <c r="WQH1636" s="71"/>
      <c r="WQI1636" s="71"/>
      <c r="WQJ1636" s="71"/>
      <c r="WQK1636" s="71"/>
      <c r="WQL1636" s="71"/>
      <c r="WQM1636" s="71"/>
      <c r="WQN1636" s="71"/>
      <c r="WQO1636" s="71"/>
      <c r="WQP1636" s="71"/>
      <c r="WQQ1636" s="71"/>
      <c r="WQR1636" s="71"/>
      <c r="WQS1636" s="71"/>
      <c r="WQT1636" s="71"/>
      <c r="WQU1636" s="71"/>
      <c r="WQV1636" s="71"/>
      <c r="WQW1636" s="71"/>
      <c r="WQX1636" s="71"/>
      <c r="WQY1636" s="71"/>
      <c r="WQZ1636" s="71"/>
      <c r="WRA1636" s="71"/>
      <c r="WRB1636" s="71"/>
      <c r="WRC1636" s="71"/>
      <c r="WRD1636" s="71"/>
      <c r="WRE1636" s="71"/>
      <c r="WRF1636" s="71"/>
      <c r="WRG1636" s="71"/>
      <c r="WRH1636" s="71"/>
      <c r="WRI1636" s="71"/>
      <c r="WRJ1636" s="71"/>
      <c r="WRK1636" s="71"/>
      <c r="WRL1636" s="71"/>
      <c r="WRM1636" s="71"/>
      <c r="WRN1636" s="71"/>
      <c r="WRO1636" s="71"/>
      <c r="WRP1636" s="71"/>
      <c r="WRQ1636" s="71"/>
      <c r="WRR1636" s="71"/>
      <c r="WRS1636" s="71"/>
      <c r="WRT1636" s="71"/>
      <c r="WRU1636" s="71"/>
      <c r="WRV1636" s="71"/>
      <c r="WRW1636" s="71"/>
      <c r="WRX1636" s="71"/>
      <c r="WRY1636" s="71"/>
      <c r="WRZ1636" s="71"/>
      <c r="WSA1636" s="71"/>
      <c r="WSB1636" s="71"/>
      <c r="WSC1636" s="71"/>
      <c r="WSD1636" s="71"/>
      <c r="WSE1636" s="71"/>
      <c r="WSF1636" s="71"/>
      <c r="WSG1636" s="71"/>
      <c r="WSH1636" s="71"/>
      <c r="WSI1636" s="71"/>
      <c r="WSJ1636" s="71"/>
      <c r="WSK1636" s="71"/>
      <c r="WSL1636" s="71"/>
      <c r="WSM1636" s="71"/>
      <c r="WSN1636" s="71"/>
      <c r="WSO1636" s="71"/>
      <c r="WSP1636" s="71"/>
      <c r="WSQ1636" s="71"/>
      <c r="WSR1636" s="71"/>
      <c r="WSS1636" s="71"/>
      <c r="WST1636" s="71"/>
      <c r="WSU1636" s="71"/>
      <c r="WSV1636" s="71"/>
      <c r="WSW1636" s="71"/>
      <c r="WSX1636" s="71"/>
      <c r="WSY1636" s="71"/>
      <c r="WSZ1636" s="71"/>
      <c r="WTA1636" s="71"/>
      <c r="WTB1636" s="71"/>
      <c r="WTC1636" s="71"/>
      <c r="WTD1636" s="71"/>
      <c r="WTE1636" s="71"/>
      <c r="WTF1636" s="71"/>
      <c r="WTG1636" s="71"/>
      <c r="WTH1636" s="71"/>
      <c r="WTI1636" s="71"/>
      <c r="WTJ1636" s="71"/>
      <c r="WTK1636" s="71"/>
      <c r="WTL1636" s="71"/>
      <c r="WTM1636" s="71"/>
      <c r="WTN1636" s="71"/>
      <c r="WTO1636" s="71"/>
      <c r="WTP1636" s="71"/>
      <c r="WTQ1636" s="71"/>
      <c r="WTR1636" s="71"/>
      <c r="WTS1636" s="71"/>
      <c r="WTT1636" s="71"/>
      <c r="WTU1636" s="71"/>
      <c r="WTV1636" s="71"/>
      <c r="WTW1636" s="71"/>
      <c r="WTX1636" s="71"/>
      <c r="WTY1636" s="71"/>
      <c r="WTZ1636" s="71"/>
      <c r="WUA1636" s="71"/>
      <c r="WUB1636" s="71"/>
      <c r="WUC1636" s="71"/>
      <c r="WUD1636" s="71"/>
      <c r="WUE1636" s="71"/>
      <c r="WUF1636" s="71"/>
      <c r="WUG1636" s="71"/>
      <c r="WUH1636" s="71"/>
      <c r="WUI1636" s="71"/>
      <c r="WUJ1636" s="71"/>
      <c r="WUK1636" s="71"/>
      <c r="WUL1636" s="71"/>
      <c r="WUM1636" s="71"/>
      <c r="WUN1636" s="71"/>
      <c r="WUO1636" s="71"/>
      <c r="WUP1636" s="71"/>
      <c r="WUQ1636" s="71"/>
      <c r="WUR1636" s="71"/>
      <c r="WUS1636" s="71"/>
      <c r="WUT1636" s="71"/>
      <c r="WUU1636" s="71"/>
      <c r="WUV1636" s="71"/>
      <c r="WUW1636" s="71"/>
      <c r="WUX1636" s="71"/>
      <c r="WUY1636" s="71"/>
      <c r="WUZ1636" s="71"/>
      <c r="WVA1636" s="71"/>
      <c r="WVB1636" s="71"/>
      <c r="WVC1636" s="71"/>
      <c r="WVD1636" s="71"/>
      <c r="WVE1636" s="71"/>
      <c r="WVF1636" s="71"/>
      <c r="WVG1636" s="71"/>
      <c r="WVH1636" s="71"/>
      <c r="WVI1636" s="71"/>
      <c r="WVJ1636" s="71"/>
      <c r="WVK1636" s="71"/>
      <c r="WVL1636" s="71"/>
      <c r="WVM1636" s="71"/>
      <c r="WVN1636" s="71"/>
      <c r="WVO1636" s="71"/>
      <c r="WVP1636" s="71"/>
      <c r="WVQ1636" s="71"/>
      <c r="WVR1636" s="71"/>
      <c r="WVS1636" s="71"/>
      <c r="WVT1636" s="71"/>
      <c r="WVU1636" s="71"/>
      <c r="WVV1636" s="71"/>
      <c r="WVW1636" s="71"/>
      <c r="WVX1636" s="71"/>
      <c r="WVY1636" s="71"/>
      <c r="WVZ1636" s="71"/>
      <c r="WWA1636" s="71"/>
      <c r="WWB1636" s="71"/>
      <c r="WWC1636" s="71"/>
      <c r="WWD1636" s="71"/>
      <c r="WWE1636" s="71"/>
      <c r="WWF1636" s="71"/>
      <c r="WWG1636" s="71"/>
      <c r="WWH1636" s="71"/>
      <c r="WWI1636" s="71"/>
      <c r="WWJ1636" s="71"/>
      <c r="WWK1636" s="71"/>
      <c r="WWL1636" s="71"/>
      <c r="WWM1636" s="71"/>
      <c r="WWN1636" s="71"/>
      <c r="WWO1636" s="71"/>
      <c r="WWP1636" s="71"/>
      <c r="WWQ1636" s="71"/>
      <c r="WWR1636" s="71"/>
      <c r="WWS1636" s="71"/>
      <c r="WWT1636" s="71"/>
      <c r="WWU1636" s="71"/>
      <c r="WWV1636" s="71"/>
      <c r="WWW1636" s="71"/>
      <c r="WWX1636" s="71"/>
      <c r="WWY1636" s="71"/>
      <c r="WWZ1636" s="71"/>
      <c r="WXA1636" s="71"/>
      <c r="WXB1636" s="71"/>
      <c r="WXC1636" s="71"/>
      <c r="WXD1636" s="71"/>
      <c r="WXE1636" s="71"/>
      <c r="WXF1636" s="71"/>
      <c r="WXG1636" s="71"/>
      <c r="WXH1636" s="71"/>
      <c r="WXI1636" s="71"/>
      <c r="WXJ1636" s="71"/>
      <c r="WXK1636" s="71"/>
      <c r="WXL1636" s="71"/>
      <c r="WXM1636" s="71"/>
      <c r="WXN1636" s="71"/>
      <c r="WXO1636" s="71"/>
      <c r="WXP1636" s="71"/>
      <c r="WXQ1636" s="71"/>
      <c r="WXR1636" s="71"/>
      <c r="WXS1636" s="71"/>
      <c r="WXT1636" s="71"/>
      <c r="WXU1636" s="71"/>
      <c r="WXV1636" s="71"/>
      <c r="WXW1636" s="71"/>
      <c r="WXX1636" s="71"/>
      <c r="WXY1636" s="71"/>
      <c r="WXZ1636" s="71"/>
      <c r="WYA1636" s="71"/>
      <c r="WYB1636" s="71"/>
      <c r="WYC1636" s="71"/>
      <c r="WYD1636" s="71"/>
      <c r="WYE1636" s="71"/>
      <c r="WYF1636" s="71"/>
      <c r="WYG1636" s="71"/>
      <c r="WYH1636" s="71"/>
      <c r="WYI1636" s="71"/>
      <c r="WYJ1636" s="71"/>
      <c r="WYK1636" s="71"/>
      <c r="WYL1636" s="71"/>
      <c r="WYM1636" s="71"/>
      <c r="WYN1636" s="71"/>
      <c r="WYO1636" s="71"/>
      <c r="WYP1636" s="71"/>
      <c r="WYQ1636" s="71"/>
      <c r="WYR1636" s="71"/>
      <c r="WYS1636" s="71"/>
      <c r="WYT1636" s="71"/>
      <c r="WYU1636" s="71"/>
      <c r="WYV1636" s="71"/>
      <c r="WYW1636" s="71"/>
      <c r="WYX1636" s="71"/>
      <c r="WYY1636" s="71"/>
      <c r="WYZ1636" s="71"/>
      <c r="WZA1636" s="71"/>
      <c r="WZB1636" s="71"/>
      <c r="WZC1636" s="71"/>
      <c r="WZD1636" s="71"/>
      <c r="WZE1636" s="71"/>
      <c r="WZF1636" s="71"/>
      <c r="WZG1636" s="71"/>
      <c r="WZH1636" s="71"/>
      <c r="WZI1636" s="71"/>
      <c r="WZJ1636" s="71"/>
      <c r="WZK1636" s="71"/>
      <c r="WZL1636" s="71"/>
      <c r="WZM1636" s="71"/>
      <c r="WZN1636" s="71"/>
      <c r="WZO1636" s="71"/>
      <c r="WZP1636" s="71"/>
      <c r="WZQ1636" s="71"/>
      <c r="WZR1636" s="71"/>
      <c r="WZS1636" s="71"/>
      <c r="WZT1636" s="71"/>
      <c r="WZU1636" s="71"/>
      <c r="WZV1636" s="71"/>
      <c r="WZW1636" s="71"/>
      <c r="WZX1636" s="71"/>
      <c r="WZY1636" s="71"/>
      <c r="WZZ1636" s="71"/>
      <c r="XAA1636" s="71"/>
      <c r="XAB1636" s="71"/>
      <c r="XAC1636" s="71"/>
      <c r="XAD1636" s="71"/>
      <c r="XAE1636" s="71"/>
      <c r="XAF1636" s="71"/>
      <c r="XAG1636" s="71"/>
      <c r="XAH1636" s="71"/>
      <c r="XAI1636" s="71"/>
      <c r="XAJ1636" s="71"/>
      <c r="XAK1636" s="71"/>
      <c r="XAL1636" s="71"/>
      <c r="XAM1636" s="71"/>
      <c r="XAN1636" s="71"/>
      <c r="XAO1636" s="71"/>
      <c r="XAP1636" s="71"/>
      <c r="XAQ1636" s="71"/>
      <c r="XAR1636" s="71"/>
      <c r="XAS1636" s="71"/>
      <c r="XAT1636" s="71"/>
      <c r="XAU1636" s="71"/>
      <c r="XAV1636" s="71"/>
      <c r="XAW1636" s="71"/>
      <c r="XAX1636" s="71"/>
      <c r="XAY1636" s="71"/>
      <c r="XAZ1636" s="71"/>
      <c r="XBA1636" s="71"/>
      <c r="XBB1636" s="71"/>
      <c r="XBC1636" s="71"/>
      <c r="XBD1636" s="71"/>
      <c r="XBE1636" s="71"/>
      <c r="XBF1636" s="71"/>
      <c r="XBG1636" s="71"/>
      <c r="XBH1636" s="71"/>
      <c r="XBI1636" s="71"/>
      <c r="XBJ1636" s="71"/>
      <c r="XBK1636" s="71"/>
      <c r="XBL1636" s="71"/>
      <c r="XBM1636" s="71"/>
      <c r="XBN1636" s="71"/>
      <c r="XBO1636" s="71"/>
      <c r="XBP1636" s="71"/>
      <c r="XBQ1636" s="71"/>
      <c r="XBR1636" s="71"/>
      <c r="XBS1636" s="71"/>
      <c r="XBT1636" s="71"/>
      <c r="XBU1636" s="71"/>
      <c r="XBV1636" s="71"/>
      <c r="XBW1636" s="71"/>
      <c r="XBX1636" s="71"/>
      <c r="XBY1636" s="71"/>
      <c r="XBZ1636" s="71"/>
      <c r="XCA1636" s="71"/>
      <c r="XCB1636" s="71"/>
      <c r="XCC1636" s="71"/>
      <c r="XCD1636" s="71"/>
      <c r="XCE1636" s="71"/>
      <c r="XCF1636" s="71"/>
      <c r="XCG1636" s="71"/>
      <c r="XCH1636" s="71"/>
      <c r="XCI1636" s="71"/>
      <c r="XCJ1636" s="71"/>
      <c r="XCK1636" s="71"/>
      <c r="XCL1636" s="71"/>
      <c r="XCM1636" s="71"/>
      <c r="XCN1636" s="71"/>
      <c r="XCO1636" s="71"/>
      <c r="XCP1636" s="71"/>
      <c r="XCQ1636" s="71"/>
      <c r="XCR1636" s="71"/>
      <c r="XCS1636" s="71"/>
      <c r="XCT1636" s="71"/>
      <c r="XCU1636" s="71"/>
      <c r="XCV1636" s="71"/>
      <c r="XCW1636" s="71"/>
      <c r="XCX1636" s="71"/>
      <c r="XCY1636" s="71"/>
      <c r="XCZ1636" s="71"/>
      <c r="XDA1636" s="71"/>
      <c r="XDB1636" s="71"/>
      <c r="XDC1636" s="71"/>
      <c r="XDD1636" s="71"/>
      <c r="XDE1636" s="71"/>
      <c r="XDF1636" s="71"/>
      <c r="XDG1636" s="71"/>
      <c r="XDH1636" s="71"/>
      <c r="XDI1636" s="71"/>
      <c r="XDJ1636" s="71"/>
      <c r="XDK1636" s="71"/>
      <c r="XDL1636" s="71"/>
      <c r="XDM1636" s="71"/>
      <c r="XDN1636" s="71"/>
      <c r="XDO1636" s="71"/>
      <c r="XDP1636" s="71"/>
      <c r="XDQ1636" s="71"/>
      <c r="XDR1636" s="71"/>
      <c r="XDS1636" s="71"/>
      <c r="XDT1636" s="71"/>
      <c r="XDU1636" s="71"/>
      <c r="XDV1636" s="71"/>
      <c r="XDW1636" s="71"/>
      <c r="XDX1636" s="71"/>
      <c r="XDY1636" s="71"/>
      <c r="XDZ1636" s="71"/>
      <c r="XEA1636" s="71"/>
      <c r="XEB1636" s="71"/>
      <c r="XEC1636" s="71"/>
      <c r="XED1636" s="71"/>
      <c r="XEE1636" s="71"/>
      <c r="XEF1636" s="71"/>
      <c r="XEG1636" s="71"/>
      <c r="XEH1636" s="71"/>
      <c r="XEI1636" s="71"/>
      <c r="XEJ1636" s="71"/>
      <c r="XEK1636" s="71"/>
      <c r="XEL1636" s="71"/>
      <c r="XEM1636" s="71"/>
      <c r="XEN1636" s="71"/>
      <c r="XEO1636" s="71"/>
      <c r="XEP1636" s="71"/>
      <c r="XEQ1636" s="71"/>
      <c r="XER1636" s="71"/>
      <c r="XES1636" s="71"/>
      <c r="XET1636" s="71"/>
      <c r="XEU1636" s="71"/>
      <c r="XEV1636" s="71"/>
      <c r="XEW1636" s="71"/>
      <c r="XEX1636" s="71"/>
      <c r="XEY1636" s="71"/>
      <c r="XEZ1636" s="71"/>
      <c r="XFA1636" s="71"/>
      <c r="XFB1636" s="71"/>
      <c r="XFC1636" s="71"/>
    </row>
    <row r="1637" spans="1:16383" x14ac:dyDescent="0.25">
      <c r="A1637" s="68" t="s">
        <v>10</v>
      </c>
      <c r="B1637" s="69">
        <v>10002141</v>
      </c>
      <c r="C1637" s="5" t="s">
        <v>40</v>
      </c>
      <c r="D1637" s="5" t="s">
        <v>267</v>
      </c>
      <c r="E1637" s="5" t="s">
        <v>821</v>
      </c>
      <c r="F1637" s="69" t="str">
        <f>E1637&amp;""</f>
        <v>T-SHIRTS</v>
      </c>
      <c r="G1637" s="5" t="s">
        <v>44</v>
      </c>
      <c r="H1637" s="73" t="s">
        <v>901</v>
      </c>
      <c r="I1637" s="70" t="str">
        <f>C1637&amp;"/"&amp;D1637&amp;"/"&amp;F1637&amp;"/"&amp;H1637</f>
        <v>MINIKIDZZ/APPAREL/T-SHIRTS/18 M</v>
      </c>
      <c r="J1637" s="5">
        <v>6111</v>
      </c>
      <c r="K1637" s="5" t="s">
        <v>272</v>
      </c>
      <c r="L1637" s="5" t="s">
        <v>95</v>
      </c>
      <c r="M1637" s="5" t="s">
        <v>47</v>
      </c>
      <c r="N1637" s="87" t="s">
        <v>56</v>
      </c>
      <c r="O1637" s="5">
        <v>699</v>
      </c>
      <c r="P1637" s="5">
        <v>699</v>
      </c>
      <c r="Q1637" s="101">
        <v>279.60000000000002</v>
      </c>
      <c r="R1637" s="101">
        <v>279.60000000000002</v>
      </c>
      <c r="S1637" s="5">
        <v>3</v>
      </c>
      <c r="T1637" t="str">
        <f>B1637&amp;"&amp;~"&amp;Q1637&amp;"~"&amp;S1637</f>
        <v>10002141&amp;~279.6~3</v>
      </c>
    </row>
    <row r="1638" spans="1:16383" x14ac:dyDescent="0.25">
      <c r="A1638" s="68" t="s">
        <v>95</v>
      </c>
      <c r="B1638" s="69">
        <v>10002143</v>
      </c>
      <c r="C1638" s="5" t="s">
        <v>40</v>
      </c>
      <c r="D1638" s="5" t="s">
        <v>267</v>
      </c>
      <c r="E1638" s="5" t="s">
        <v>821</v>
      </c>
      <c r="F1638" s="69" t="str">
        <f t="shared" ref="F1638:F1646" si="92">E1638&amp;""</f>
        <v>T-SHIRTS</v>
      </c>
      <c r="G1638" s="5" t="s">
        <v>44</v>
      </c>
      <c r="H1638" s="73" t="s">
        <v>499</v>
      </c>
      <c r="I1638" s="70" t="str">
        <f>C1638&amp;"/"&amp;D1638&amp;"/"&amp;F1638&amp;"/"&amp;H1638</f>
        <v>MINIKIDZZ/APPAREL/T-SHIRTS/2-3 Y</v>
      </c>
      <c r="J1638" s="5">
        <v>6111</v>
      </c>
      <c r="K1638" s="5" t="s">
        <v>272</v>
      </c>
      <c r="L1638" s="5" t="s">
        <v>95</v>
      </c>
      <c r="M1638" s="5" t="s">
        <v>47</v>
      </c>
      <c r="N1638" s="87" t="s">
        <v>56</v>
      </c>
      <c r="O1638" s="5">
        <v>699</v>
      </c>
      <c r="P1638" s="5">
        <v>699</v>
      </c>
      <c r="Q1638" s="101">
        <v>279.60000000000002</v>
      </c>
      <c r="R1638" s="101">
        <v>279.60000000000002</v>
      </c>
      <c r="S1638" s="5">
        <v>2</v>
      </c>
      <c r="T1638" t="str">
        <f t="shared" ref="T1638:T1701" si="93">B1638&amp;"&amp;~"&amp;Q1638&amp;"~"&amp;S1638</f>
        <v>10002143&amp;~279.6~2</v>
      </c>
    </row>
    <row r="1639" spans="1:16383" x14ac:dyDescent="0.25">
      <c r="A1639" s="68" t="s">
        <v>257</v>
      </c>
      <c r="B1639" s="69">
        <v>10002144</v>
      </c>
      <c r="C1639" s="5" t="s">
        <v>40</v>
      </c>
      <c r="D1639" s="5" t="s">
        <v>267</v>
      </c>
      <c r="E1639" s="5" t="s">
        <v>821</v>
      </c>
      <c r="F1639" s="69" t="str">
        <f t="shared" si="92"/>
        <v>T-SHIRTS</v>
      </c>
      <c r="G1639" s="5" t="s">
        <v>44</v>
      </c>
      <c r="H1639" s="73" t="s">
        <v>984</v>
      </c>
      <c r="I1639" s="70" t="str">
        <f>C1639&amp;"/"&amp;D1639&amp;"/"&amp;F1639&amp;"/"&amp;H1639</f>
        <v>MINIKIDZZ/APPAREL/T-SHIRTS/2T</v>
      </c>
      <c r="J1639" s="5">
        <v>6111</v>
      </c>
      <c r="K1639" s="5" t="s">
        <v>272</v>
      </c>
      <c r="L1639" s="5" t="s">
        <v>95</v>
      </c>
      <c r="M1639" s="5" t="s">
        <v>47</v>
      </c>
      <c r="N1639" s="87" t="s">
        <v>56</v>
      </c>
      <c r="O1639" s="5">
        <v>699</v>
      </c>
      <c r="P1639" s="5">
        <v>699</v>
      </c>
      <c r="Q1639" s="101">
        <v>279.60000000000002</v>
      </c>
      <c r="R1639" s="101">
        <v>279.60000000000002</v>
      </c>
      <c r="S1639" s="5">
        <v>4</v>
      </c>
      <c r="T1639" t="str">
        <f t="shared" si="93"/>
        <v>10002144&amp;~279.6~4</v>
      </c>
    </row>
    <row r="1640" spans="1:16383" x14ac:dyDescent="0.25">
      <c r="A1640" s="68" t="s">
        <v>997</v>
      </c>
      <c r="B1640" s="69">
        <v>10002145</v>
      </c>
      <c r="C1640" s="5" t="s">
        <v>40</v>
      </c>
      <c r="D1640" s="5" t="s">
        <v>267</v>
      </c>
      <c r="E1640" s="5" t="s">
        <v>821</v>
      </c>
      <c r="F1640" s="69" t="str">
        <f t="shared" si="92"/>
        <v>T-SHIRTS</v>
      </c>
      <c r="G1640" s="5" t="s">
        <v>44</v>
      </c>
      <c r="H1640" s="73" t="s">
        <v>501</v>
      </c>
      <c r="I1640" s="70" t="str">
        <f>C1640&amp;"/"&amp;D1640&amp;"/"&amp;F1640&amp;"/"&amp;H1640</f>
        <v>MINIKIDZZ/APPAREL/T-SHIRTS/3-4 Y</v>
      </c>
      <c r="J1640" s="5">
        <v>6111</v>
      </c>
      <c r="K1640" s="5" t="s">
        <v>272</v>
      </c>
      <c r="L1640" s="5" t="s">
        <v>95</v>
      </c>
      <c r="M1640" s="5" t="s">
        <v>47</v>
      </c>
      <c r="N1640" s="87" t="s">
        <v>56</v>
      </c>
      <c r="O1640" s="5">
        <v>699</v>
      </c>
      <c r="P1640" s="5">
        <v>699</v>
      </c>
      <c r="Q1640" s="101">
        <v>279.60000000000002</v>
      </c>
      <c r="R1640" s="101">
        <v>279.60000000000002</v>
      </c>
      <c r="S1640" s="5">
        <v>2</v>
      </c>
      <c r="T1640" t="str">
        <f t="shared" si="93"/>
        <v>10002145&amp;~279.6~2</v>
      </c>
    </row>
    <row r="1641" spans="1:16383" x14ac:dyDescent="0.25">
      <c r="A1641" s="68"/>
      <c r="B1641" s="69">
        <v>10002146</v>
      </c>
      <c r="C1641" s="5" t="s">
        <v>40</v>
      </c>
      <c r="D1641" s="5" t="s">
        <v>267</v>
      </c>
      <c r="E1641" s="5" t="s">
        <v>821</v>
      </c>
      <c r="F1641" s="69" t="str">
        <f t="shared" si="92"/>
        <v>T-SHIRTS</v>
      </c>
      <c r="G1641" s="5" t="s">
        <v>44</v>
      </c>
      <c r="H1641" s="73" t="s">
        <v>985</v>
      </c>
      <c r="I1641" s="70" t="str">
        <f>C1641&amp;"/"&amp;D1641&amp;"/"&amp;F1641&amp;"/"&amp;H1641</f>
        <v>MINIKIDZZ/APPAREL/T-SHIRTS/3T</v>
      </c>
      <c r="J1641" s="5">
        <v>6111</v>
      </c>
      <c r="K1641" s="5" t="s">
        <v>272</v>
      </c>
      <c r="L1641" s="5" t="s">
        <v>95</v>
      </c>
      <c r="M1641" s="5" t="s">
        <v>47</v>
      </c>
      <c r="N1641" s="87" t="s">
        <v>56</v>
      </c>
      <c r="O1641" s="5">
        <v>699</v>
      </c>
      <c r="P1641" s="5">
        <v>699</v>
      </c>
      <c r="Q1641" s="101">
        <v>279.60000000000002</v>
      </c>
      <c r="R1641" s="101">
        <v>279.60000000000002</v>
      </c>
      <c r="S1641" s="5">
        <v>4</v>
      </c>
      <c r="T1641" t="str">
        <f t="shared" si="93"/>
        <v>10002146&amp;~279.6~4</v>
      </c>
    </row>
    <row r="1642" spans="1:16383" x14ac:dyDescent="0.25">
      <c r="A1642" s="68" t="s">
        <v>998</v>
      </c>
      <c r="B1642" s="69">
        <v>10002147</v>
      </c>
      <c r="C1642" s="5" t="s">
        <v>40</v>
      </c>
      <c r="D1642" s="5" t="s">
        <v>267</v>
      </c>
      <c r="E1642" s="5" t="s">
        <v>821</v>
      </c>
      <c r="F1642" s="69" t="str">
        <f t="shared" si="92"/>
        <v>T-SHIRTS</v>
      </c>
      <c r="G1642" s="5" t="s">
        <v>44</v>
      </c>
      <c r="H1642" s="73" t="s">
        <v>530</v>
      </c>
      <c r="I1642" s="70" t="str">
        <f>C1642&amp;"/"&amp;D1642&amp;"/"&amp;F1642&amp;"/"&amp;H1642</f>
        <v>MINIKIDZZ/APPAREL/T-SHIRTS/4T</v>
      </c>
      <c r="J1642" s="5">
        <v>6111</v>
      </c>
      <c r="K1642" s="5" t="s">
        <v>272</v>
      </c>
      <c r="L1642" s="5" t="s">
        <v>95</v>
      </c>
      <c r="M1642" s="5" t="s">
        <v>47</v>
      </c>
      <c r="N1642" s="87" t="s">
        <v>56</v>
      </c>
      <c r="O1642" s="5">
        <v>699</v>
      </c>
      <c r="P1642" s="5">
        <v>699</v>
      </c>
      <c r="Q1642" s="101">
        <v>279.60000000000002</v>
      </c>
      <c r="R1642" s="101">
        <v>279.60000000000002</v>
      </c>
      <c r="S1642" s="5">
        <v>2</v>
      </c>
      <c r="T1642" t="str">
        <f t="shared" si="93"/>
        <v>10002147&amp;~279.6~2</v>
      </c>
    </row>
    <row r="1643" spans="1:16383" x14ac:dyDescent="0.25">
      <c r="A1643" s="68"/>
      <c r="B1643" s="69">
        <v>10002148</v>
      </c>
      <c r="C1643" s="5" t="s">
        <v>40</v>
      </c>
      <c r="D1643" s="5" t="s">
        <v>267</v>
      </c>
      <c r="E1643" s="5" t="s">
        <v>821</v>
      </c>
      <c r="F1643" s="69" t="str">
        <f t="shared" si="92"/>
        <v>T-SHIRTS</v>
      </c>
      <c r="G1643" s="5" t="s">
        <v>44</v>
      </c>
      <c r="H1643" s="73" t="s">
        <v>514</v>
      </c>
      <c r="I1643" s="70" t="str">
        <f>C1643&amp;"/"&amp;D1643&amp;"/"&amp;F1643&amp;"/"&amp;H1643</f>
        <v>MINIKIDZZ/APPAREL/T-SHIRTS/5-6 Y</v>
      </c>
      <c r="J1643" s="5">
        <v>6111</v>
      </c>
      <c r="K1643" s="5" t="s">
        <v>272</v>
      </c>
      <c r="L1643" s="5" t="s">
        <v>95</v>
      </c>
      <c r="M1643" s="5" t="s">
        <v>47</v>
      </c>
      <c r="N1643" s="87" t="s">
        <v>56</v>
      </c>
      <c r="O1643" s="5">
        <v>699</v>
      </c>
      <c r="P1643" s="5">
        <v>699</v>
      </c>
      <c r="Q1643" s="101">
        <v>279.60000000000002</v>
      </c>
      <c r="R1643" s="101">
        <v>279.60000000000002</v>
      </c>
      <c r="S1643" s="5">
        <v>2</v>
      </c>
      <c r="T1643" t="str">
        <f t="shared" si="93"/>
        <v>10002148&amp;~279.6~2</v>
      </c>
    </row>
    <row r="1644" spans="1:16383" x14ac:dyDescent="0.25">
      <c r="A1644" s="68" t="s">
        <v>259</v>
      </c>
      <c r="B1644" s="69">
        <v>10002149</v>
      </c>
      <c r="C1644" s="5" t="s">
        <v>40</v>
      </c>
      <c r="D1644" s="5" t="s">
        <v>267</v>
      </c>
      <c r="E1644" s="5" t="s">
        <v>821</v>
      </c>
      <c r="F1644" s="69" t="str">
        <f t="shared" si="92"/>
        <v>T-SHIRTS</v>
      </c>
      <c r="G1644" s="5" t="s">
        <v>44</v>
      </c>
      <c r="H1644" s="73" t="s">
        <v>986</v>
      </c>
      <c r="I1644" s="70" t="str">
        <f>C1644&amp;"/"&amp;D1644&amp;"/"&amp;F1644&amp;"/"&amp;H1644</f>
        <v>MINIKIDZZ/APPAREL/T-SHIRTS/5T</v>
      </c>
      <c r="J1644" s="5">
        <v>6111</v>
      </c>
      <c r="K1644" s="5" t="s">
        <v>272</v>
      </c>
      <c r="L1644" s="5" t="s">
        <v>95</v>
      </c>
      <c r="M1644" s="5" t="s">
        <v>47</v>
      </c>
      <c r="N1644" s="87" t="s">
        <v>56</v>
      </c>
      <c r="O1644" s="5">
        <v>699</v>
      </c>
      <c r="P1644" s="5">
        <v>699</v>
      </c>
      <c r="Q1644" s="101">
        <v>279.60000000000002</v>
      </c>
      <c r="R1644" s="101">
        <v>279.60000000000002</v>
      </c>
      <c r="S1644" s="5">
        <v>1</v>
      </c>
      <c r="T1644" t="str">
        <f t="shared" si="93"/>
        <v>10002149&amp;~279.6~1</v>
      </c>
    </row>
    <row r="1645" spans="1:16383" x14ac:dyDescent="0.25">
      <c r="A1645" s="68"/>
      <c r="B1645" s="69">
        <v>10002150</v>
      </c>
      <c r="C1645" s="5" t="s">
        <v>40</v>
      </c>
      <c r="D1645" s="5" t="s">
        <v>267</v>
      </c>
      <c r="E1645" s="5" t="s">
        <v>821</v>
      </c>
      <c r="F1645" s="69" t="str">
        <f t="shared" si="92"/>
        <v>T-SHIRTS</v>
      </c>
      <c r="G1645" s="5" t="s">
        <v>44</v>
      </c>
      <c r="H1645" s="73" t="s">
        <v>504</v>
      </c>
      <c r="I1645" s="70" t="str">
        <f>C1645&amp;"/"&amp;D1645&amp;"/"&amp;F1645&amp;"/"&amp;H1645</f>
        <v>MINIKIDZZ/APPAREL/T-SHIRTS/7-8 Y</v>
      </c>
      <c r="J1645" s="5">
        <v>6111</v>
      </c>
      <c r="K1645" s="5" t="s">
        <v>272</v>
      </c>
      <c r="L1645" s="5" t="s">
        <v>95</v>
      </c>
      <c r="M1645" s="5" t="s">
        <v>47</v>
      </c>
      <c r="N1645" s="87" t="s">
        <v>56</v>
      </c>
      <c r="O1645" s="5">
        <v>699</v>
      </c>
      <c r="P1645" s="5">
        <v>699</v>
      </c>
      <c r="Q1645" s="101">
        <v>279.60000000000002</v>
      </c>
      <c r="R1645" s="101">
        <v>279.60000000000002</v>
      </c>
      <c r="S1645" s="5">
        <v>2</v>
      </c>
      <c r="T1645" t="str">
        <f t="shared" si="93"/>
        <v>10002150&amp;~279.6~2</v>
      </c>
    </row>
    <row r="1646" spans="1:16383" x14ac:dyDescent="0.25">
      <c r="A1646" s="68"/>
      <c r="B1646" s="69">
        <v>10002151</v>
      </c>
      <c r="C1646" s="5" t="s">
        <v>40</v>
      </c>
      <c r="D1646" s="5" t="s">
        <v>267</v>
      </c>
      <c r="E1646" s="5" t="s">
        <v>821</v>
      </c>
      <c r="F1646" s="69" t="str">
        <f t="shared" si="92"/>
        <v>T-SHIRTS</v>
      </c>
      <c r="G1646" s="5" t="s">
        <v>44</v>
      </c>
      <c r="H1646" s="73" t="s">
        <v>505</v>
      </c>
      <c r="I1646" s="70" t="str">
        <f>C1646&amp;"/"&amp;D1646&amp;"/"&amp;F1646&amp;"/"&amp;H1646</f>
        <v>MINIKIDZZ/APPAREL/T-SHIRTS/9-10 Y</v>
      </c>
      <c r="J1646" s="5">
        <v>6111</v>
      </c>
      <c r="K1646" s="5" t="s">
        <v>272</v>
      </c>
      <c r="L1646" s="5" t="s">
        <v>95</v>
      </c>
      <c r="M1646" s="5" t="s">
        <v>47</v>
      </c>
      <c r="N1646" s="87" t="s">
        <v>56</v>
      </c>
      <c r="O1646" s="5">
        <v>699</v>
      </c>
      <c r="P1646" s="5">
        <v>699</v>
      </c>
      <c r="Q1646" s="101">
        <v>279.60000000000002</v>
      </c>
      <c r="R1646" s="101">
        <v>279.60000000000002</v>
      </c>
      <c r="S1646" s="5">
        <v>2</v>
      </c>
      <c r="T1646" t="str">
        <f t="shared" si="93"/>
        <v>10002151&amp;~279.6~2</v>
      </c>
    </row>
    <row r="1647" spans="1:16383" x14ac:dyDescent="0.25">
      <c r="A1647" s="68"/>
      <c r="B1647" s="69">
        <v>10002152</v>
      </c>
      <c r="C1647" s="5" t="s">
        <v>40</v>
      </c>
      <c r="D1647" s="5" t="s">
        <v>267</v>
      </c>
      <c r="E1647" s="5" t="s">
        <v>690</v>
      </c>
      <c r="F1647" s="69" t="str">
        <f t="shared" ref="F1647:F1699" si="94">C1647&amp;"/"&amp;E1647&amp;""</f>
        <v>MINIKIDZZ/SHORTS</v>
      </c>
      <c r="G1647" s="5" t="s">
        <v>44</v>
      </c>
      <c r="H1647" s="73" t="s">
        <v>900</v>
      </c>
      <c r="I1647" s="70" t="str">
        <f>C1647&amp;"/"&amp;D1647&amp;"/"&amp;F1647&amp;"/"&amp;H1647</f>
        <v>MINIKIDZZ/APPAREL/MINIKIDZZ/SHORTS/12 M</v>
      </c>
      <c r="J1647" s="5">
        <v>6111</v>
      </c>
      <c r="K1647" s="5" t="s">
        <v>272</v>
      </c>
      <c r="L1647" s="5" t="s">
        <v>95</v>
      </c>
      <c r="M1647" s="5" t="s">
        <v>47</v>
      </c>
      <c r="N1647" s="87" t="s">
        <v>56</v>
      </c>
      <c r="O1647" s="5">
        <v>799</v>
      </c>
      <c r="P1647" s="5">
        <v>799</v>
      </c>
      <c r="Q1647" s="101">
        <v>319.60000000000002</v>
      </c>
      <c r="R1647" s="101">
        <v>319.60000000000002</v>
      </c>
      <c r="S1647" s="5">
        <v>1</v>
      </c>
      <c r="T1647" t="str">
        <f t="shared" si="93"/>
        <v>10002152&amp;~319.6~1</v>
      </c>
    </row>
    <row r="1648" spans="1:16383" x14ac:dyDescent="0.25">
      <c r="A1648" s="68"/>
      <c r="B1648" s="69">
        <v>10002153</v>
      </c>
      <c r="C1648" s="5" t="s">
        <v>40</v>
      </c>
      <c r="D1648" s="5" t="s">
        <v>267</v>
      </c>
      <c r="E1648" s="5" t="s">
        <v>690</v>
      </c>
      <c r="F1648" s="69" t="str">
        <f t="shared" si="94"/>
        <v>MINIKIDZZ/SHORTS</v>
      </c>
      <c r="G1648" s="5" t="s">
        <v>44</v>
      </c>
      <c r="H1648" s="73" t="s">
        <v>901</v>
      </c>
      <c r="I1648" s="70" t="str">
        <f>C1648&amp;"/"&amp;D1648&amp;"/"&amp;F1648&amp;"/"&amp;H1648</f>
        <v>MINIKIDZZ/APPAREL/MINIKIDZZ/SHORTS/18 M</v>
      </c>
      <c r="J1648" s="5">
        <v>6111</v>
      </c>
      <c r="K1648" s="5" t="s">
        <v>272</v>
      </c>
      <c r="L1648" s="5" t="s">
        <v>95</v>
      </c>
      <c r="M1648" s="5" t="s">
        <v>47</v>
      </c>
      <c r="N1648" s="87" t="s">
        <v>56</v>
      </c>
      <c r="O1648" s="5">
        <v>799</v>
      </c>
      <c r="P1648" s="5">
        <v>799</v>
      </c>
      <c r="Q1648" s="101">
        <v>319.60000000000002</v>
      </c>
      <c r="R1648" s="101">
        <v>319.60000000000002</v>
      </c>
      <c r="S1648" s="5">
        <v>1</v>
      </c>
      <c r="T1648" t="str">
        <f t="shared" si="93"/>
        <v>10002153&amp;~319.6~1</v>
      </c>
    </row>
    <row r="1649" spans="1:20" x14ac:dyDescent="0.25">
      <c r="A1649" s="68"/>
      <c r="B1649" s="69">
        <v>10002154</v>
      </c>
      <c r="C1649" s="5" t="s">
        <v>40</v>
      </c>
      <c r="D1649" s="5" t="s">
        <v>267</v>
      </c>
      <c r="E1649" s="5" t="s">
        <v>690</v>
      </c>
      <c r="F1649" s="69" t="str">
        <f t="shared" si="94"/>
        <v>MINIKIDZZ/SHORTS</v>
      </c>
      <c r="G1649" s="5" t="s">
        <v>44</v>
      </c>
      <c r="H1649" s="73" t="s">
        <v>902</v>
      </c>
      <c r="I1649" s="70" t="str">
        <f>C1649&amp;"/"&amp;D1649&amp;"/"&amp;F1649&amp;"/"&amp;H1649</f>
        <v>MINIKIDZZ/APPAREL/MINIKIDZZ/SHORTS/24 M</v>
      </c>
      <c r="J1649" s="5">
        <v>6111</v>
      </c>
      <c r="K1649" s="5" t="s">
        <v>272</v>
      </c>
      <c r="L1649" s="5" t="s">
        <v>95</v>
      </c>
      <c r="M1649" s="5" t="s">
        <v>47</v>
      </c>
      <c r="N1649" s="87" t="s">
        <v>56</v>
      </c>
      <c r="O1649" s="5">
        <v>799</v>
      </c>
      <c r="P1649" s="5">
        <v>799</v>
      </c>
      <c r="Q1649" s="101">
        <v>319.60000000000002</v>
      </c>
      <c r="R1649" s="101">
        <v>319.60000000000002</v>
      </c>
      <c r="S1649" s="5">
        <v>1</v>
      </c>
      <c r="T1649" t="str">
        <f t="shared" si="93"/>
        <v>10002154&amp;~319.6~1</v>
      </c>
    </row>
    <row r="1650" spans="1:20" x14ac:dyDescent="0.25">
      <c r="A1650" s="68"/>
      <c r="B1650" s="69">
        <v>10002155</v>
      </c>
      <c r="C1650" s="5" t="s">
        <v>40</v>
      </c>
      <c r="D1650" s="5" t="s">
        <v>267</v>
      </c>
      <c r="E1650" s="5" t="s">
        <v>690</v>
      </c>
      <c r="F1650" s="69" t="str">
        <f t="shared" si="94"/>
        <v>MINIKIDZZ/SHORTS</v>
      </c>
      <c r="G1650" s="5" t="s">
        <v>44</v>
      </c>
      <c r="H1650" s="73" t="s">
        <v>984</v>
      </c>
      <c r="I1650" s="70" t="str">
        <f>C1650&amp;"/"&amp;D1650&amp;"/"&amp;F1650&amp;"/"&amp;H1650</f>
        <v>MINIKIDZZ/APPAREL/MINIKIDZZ/SHORTS/2T</v>
      </c>
      <c r="J1650" s="5">
        <v>6111</v>
      </c>
      <c r="K1650" s="5" t="s">
        <v>272</v>
      </c>
      <c r="L1650" s="5" t="s">
        <v>95</v>
      </c>
      <c r="M1650" s="5" t="s">
        <v>47</v>
      </c>
      <c r="N1650" s="87" t="s">
        <v>56</v>
      </c>
      <c r="O1650" s="5">
        <v>799</v>
      </c>
      <c r="P1650" s="5">
        <v>799</v>
      </c>
      <c r="Q1650" s="101">
        <v>319.60000000000002</v>
      </c>
      <c r="R1650" s="101">
        <v>319.60000000000002</v>
      </c>
      <c r="S1650" s="5">
        <v>2</v>
      </c>
      <c r="T1650" t="str">
        <f t="shared" si="93"/>
        <v>10002155&amp;~319.6~2</v>
      </c>
    </row>
    <row r="1651" spans="1:20" x14ac:dyDescent="0.25">
      <c r="A1651" s="68"/>
      <c r="B1651" s="69">
        <v>10002156</v>
      </c>
      <c r="C1651" s="5" t="s">
        <v>40</v>
      </c>
      <c r="D1651" s="5" t="s">
        <v>267</v>
      </c>
      <c r="E1651" s="5" t="s">
        <v>690</v>
      </c>
      <c r="F1651" s="69" t="str">
        <f t="shared" si="94"/>
        <v>MINIKIDZZ/SHORTS</v>
      </c>
      <c r="G1651" s="5" t="s">
        <v>44</v>
      </c>
      <c r="H1651" s="73" t="s">
        <v>985</v>
      </c>
      <c r="I1651" s="70" t="str">
        <f>C1651&amp;"/"&amp;D1651&amp;"/"&amp;F1651&amp;"/"&amp;H1651</f>
        <v>MINIKIDZZ/APPAREL/MINIKIDZZ/SHORTS/3T</v>
      </c>
      <c r="J1651" s="5">
        <v>6111</v>
      </c>
      <c r="K1651" s="5" t="s">
        <v>272</v>
      </c>
      <c r="L1651" s="5" t="s">
        <v>95</v>
      </c>
      <c r="M1651" s="5" t="s">
        <v>47</v>
      </c>
      <c r="N1651" s="87" t="s">
        <v>56</v>
      </c>
      <c r="O1651" s="5">
        <v>799</v>
      </c>
      <c r="P1651" s="5">
        <v>799</v>
      </c>
      <c r="Q1651" s="101">
        <v>319.60000000000002</v>
      </c>
      <c r="R1651" s="101">
        <v>319.60000000000002</v>
      </c>
      <c r="S1651" s="5">
        <v>2</v>
      </c>
      <c r="T1651" t="str">
        <f t="shared" si="93"/>
        <v>10002156&amp;~319.6~2</v>
      </c>
    </row>
    <row r="1652" spans="1:20" x14ac:dyDescent="0.25">
      <c r="A1652" s="68"/>
      <c r="B1652" s="69">
        <v>10002157</v>
      </c>
      <c r="C1652" s="5" t="s">
        <v>40</v>
      </c>
      <c r="D1652" s="5" t="s">
        <v>267</v>
      </c>
      <c r="E1652" s="5" t="s">
        <v>690</v>
      </c>
      <c r="F1652" s="69" t="str">
        <f t="shared" si="94"/>
        <v>MINIKIDZZ/SHORTS</v>
      </c>
      <c r="G1652" s="5" t="s">
        <v>44</v>
      </c>
      <c r="H1652" s="73" t="s">
        <v>530</v>
      </c>
      <c r="I1652" s="70" t="str">
        <f>C1652&amp;"/"&amp;D1652&amp;"/"&amp;F1652&amp;"/"&amp;H1652</f>
        <v>MINIKIDZZ/APPAREL/MINIKIDZZ/SHORTS/4T</v>
      </c>
      <c r="J1652" s="5">
        <v>6111</v>
      </c>
      <c r="K1652" s="5" t="s">
        <v>272</v>
      </c>
      <c r="L1652" s="5" t="s">
        <v>95</v>
      </c>
      <c r="M1652" s="5" t="s">
        <v>47</v>
      </c>
      <c r="N1652" s="87" t="s">
        <v>56</v>
      </c>
      <c r="O1652" s="5">
        <v>799</v>
      </c>
      <c r="P1652" s="5">
        <v>799</v>
      </c>
      <c r="Q1652" s="101">
        <v>319.60000000000002</v>
      </c>
      <c r="R1652" s="101">
        <v>319.60000000000002</v>
      </c>
      <c r="S1652" s="5">
        <v>2</v>
      </c>
      <c r="T1652" t="str">
        <f t="shared" si="93"/>
        <v>10002157&amp;~319.6~2</v>
      </c>
    </row>
    <row r="1653" spans="1:20" x14ac:dyDescent="0.25">
      <c r="A1653" s="68"/>
      <c r="B1653" s="69">
        <v>10002158</v>
      </c>
      <c r="C1653" s="5" t="s">
        <v>40</v>
      </c>
      <c r="D1653" s="5" t="s">
        <v>267</v>
      </c>
      <c r="E1653" s="5" t="s">
        <v>690</v>
      </c>
      <c r="F1653" s="69" t="str">
        <f t="shared" si="94"/>
        <v>MINIKIDZZ/SHORTS</v>
      </c>
      <c r="G1653" s="5" t="s">
        <v>44</v>
      </c>
      <c r="H1653" s="73" t="s">
        <v>299</v>
      </c>
      <c r="I1653" s="70" t="str">
        <f>C1653&amp;"/"&amp;D1653&amp;"/"&amp;F1653&amp;"/"&amp;H1653</f>
        <v>MINIKIDZZ/APPAREL/MINIKIDZZ/SHORTS/6-9 M</v>
      </c>
      <c r="J1653" s="5">
        <v>6111</v>
      </c>
      <c r="K1653" s="5" t="s">
        <v>272</v>
      </c>
      <c r="L1653" s="5" t="s">
        <v>95</v>
      </c>
      <c r="M1653" s="5" t="s">
        <v>47</v>
      </c>
      <c r="N1653" s="87" t="s">
        <v>56</v>
      </c>
      <c r="O1653" s="5">
        <v>799</v>
      </c>
      <c r="P1653" s="5">
        <v>799</v>
      </c>
      <c r="Q1653" s="101">
        <v>319.60000000000002</v>
      </c>
      <c r="R1653" s="101">
        <v>319.60000000000002</v>
      </c>
      <c r="S1653" s="5">
        <v>1</v>
      </c>
      <c r="T1653" t="str">
        <f t="shared" si="93"/>
        <v>10002158&amp;~319.6~1</v>
      </c>
    </row>
    <row r="1654" spans="1:20" x14ac:dyDescent="0.25">
      <c r="A1654" s="68"/>
      <c r="B1654" s="69">
        <v>10002159</v>
      </c>
      <c r="C1654" s="5" t="s">
        <v>40</v>
      </c>
      <c r="D1654" s="5" t="s">
        <v>267</v>
      </c>
      <c r="E1654" s="5" t="s">
        <v>821</v>
      </c>
      <c r="F1654" s="69" t="str">
        <f t="shared" ref="F1654:F1663" si="95">E1654&amp;""</f>
        <v>T-SHIRTS</v>
      </c>
      <c r="G1654" s="5" t="s">
        <v>44</v>
      </c>
      <c r="H1654" s="73" t="s">
        <v>511</v>
      </c>
      <c r="I1654" s="70" t="str">
        <f>C1654&amp;"/"&amp;D1654&amp;"/"&amp;F1654&amp;"/"&amp;H1654</f>
        <v>MINIKIDZZ/APPAREL/T-SHIRTS/10-11 Y</v>
      </c>
      <c r="J1654" s="5">
        <v>6111</v>
      </c>
      <c r="K1654" s="5" t="s">
        <v>272</v>
      </c>
      <c r="L1654" s="5" t="s">
        <v>95</v>
      </c>
      <c r="M1654" s="5" t="s">
        <v>47</v>
      </c>
      <c r="N1654" s="87" t="s">
        <v>56</v>
      </c>
      <c r="O1654" s="5">
        <v>799</v>
      </c>
      <c r="P1654" s="5">
        <v>799</v>
      </c>
      <c r="Q1654" s="101">
        <v>319.60000000000002</v>
      </c>
      <c r="R1654" s="101">
        <v>319.60000000000002</v>
      </c>
      <c r="S1654" s="5">
        <v>2</v>
      </c>
      <c r="T1654" t="str">
        <f t="shared" si="93"/>
        <v>10002159&amp;~319.6~2</v>
      </c>
    </row>
    <row r="1655" spans="1:20" x14ac:dyDescent="0.25">
      <c r="A1655" s="68"/>
      <c r="B1655" s="69">
        <v>10002160</v>
      </c>
      <c r="C1655" s="5" t="s">
        <v>40</v>
      </c>
      <c r="D1655" s="5" t="s">
        <v>267</v>
      </c>
      <c r="E1655" s="5" t="s">
        <v>821</v>
      </c>
      <c r="F1655" s="69" t="str">
        <f t="shared" si="95"/>
        <v>T-SHIRTS</v>
      </c>
      <c r="G1655" s="5" t="s">
        <v>44</v>
      </c>
      <c r="H1655" s="73" t="s">
        <v>905</v>
      </c>
      <c r="I1655" s="70" t="str">
        <f>C1655&amp;"/"&amp;D1655&amp;"/"&amp;F1655&amp;"/"&amp;H1655</f>
        <v>MINIKIDZZ/APPAREL/T-SHIRTS/12-13 Y</v>
      </c>
      <c r="J1655" s="5">
        <v>6111</v>
      </c>
      <c r="K1655" s="5" t="s">
        <v>272</v>
      </c>
      <c r="L1655" s="5" t="s">
        <v>95</v>
      </c>
      <c r="M1655" s="5" t="s">
        <v>47</v>
      </c>
      <c r="N1655" s="87" t="s">
        <v>56</v>
      </c>
      <c r="O1655" s="5">
        <v>799</v>
      </c>
      <c r="P1655" s="5">
        <v>799</v>
      </c>
      <c r="Q1655" s="101">
        <v>319.60000000000002</v>
      </c>
      <c r="R1655" s="101">
        <v>319.60000000000002</v>
      </c>
      <c r="S1655" s="5">
        <v>2</v>
      </c>
      <c r="T1655" t="str">
        <f t="shared" si="93"/>
        <v>10002160&amp;~319.6~2</v>
      </c>
    </row>
    <row r="1656" spans="1:20" x14ac:dyDescent="0.25">
      <c r="A1656" s="68"/>
      <c r="B1656" s="69">
        <v>10002161</v>
      </c>
      <c r="C1656" s="5" t="s">
        <v>40</v>
      </c>
      <c r="D1656" s="5" t="s">
        <v>267</v>
      </c>
      <c r="E1656" s="5" t="s">
        <v>821</v>
      </c>
      <c r="F1656" s="69" t="str">
        <f t="shared" si="95"/>
        <v>T-SHIRTS</v>
      </c>
      <c r="G1656" s="5" t="s">
        <v>44</v>
      </c>
      <c r="H1656" s="73" t="s">
        <v>906</v>
      </c>
      <c r="I1656" s="70" t="str">
        <f>C1656&amp;"/"&amp;D1656&amp;"/"&amp;F1656&amp;"/"&amp;H1656</f>
        <v>MINIKIDZZ/APPAREL/T-SHIRTS/13-14 Y</v>
      </c>
      <c r="J1656" s="5">
        <v>6111</v>
      </c>
      <c r="K1656" s="5" t="s">
        <v>272</v>
      </c>
      <c r="L1656" s="5" t="s">
        <v>95</v>
      </c>
      <c r="M1656" s="5" t="s">
        <v>47</v>
      </c>
      <c r="N1656" s="87" t="s">
        <v>56</v>
      </c>
      <c r="O1656" s="5">
        <v>799</v>
      </c>
      <c r="P1656" s="5">
        <v>799</v>
      </c>
      <c r="Q1656" s="101">
        <v>319.60000000000002</v>
      </c>
      <c r="R1656" s="101">
        <v>319.60000000000002</v>
      </c>
      <c r="S1656" s="5">
        <v>1</v>
      </c>
      <c r="T1656" t="str">
        <f t="shared" si="93"/>
        <v>10002161&amp;~319.6~1</v>
      </c>
    </row>
    <row r="1657" spans="1:20" x14ac:dyDescent="0.25">
      <c r="A1657" s="68"/>
      <c r="B1657" s="69">
        <v>10002162</v>
      </c>
      <c r="C1657" s="5" t="s">
        <v>40</v>
      </c>
      <c r="D1657" s="5" t="s">
        <v>267</v>
      </c>
      <c r="E1657" s="5" t="s">
        <v>821</v>
      </c>
      <c r="F1657" s="69" t="str">
        <f t="shared" si="95"/>
        <v>T-SHIRTS</v>
      </c>
      <c r="G1657" s="5" t="s">
        <v>44</v>
      </c>
      <c r="H1657" s="73" t="s">
        <v>499</v>
      </c>
      <c r="I1657" s="70" t="str">
        <f>C1657&amp;"/"&amp;D1657&amp;"/"&amp;F1657&amp;"/"&amp;H1657</f>
        <v>MINIKIDZZ/APPAREL/T-SHIRTS/2-3 Y</v>
      </c>
      <c r="J1657" s="5">
        <v>6111</v>
      </c>
      <c r="K1657" s="5" t="s">
        <v>272</v>
      </c>
      <c r="L1657" s="5" t="s">
        <v>95</v>
      </c>
      <c r="M1657" s="5" t="s">
        <v>47</v>
      </c>
      <c r="N1657" s="87" t="s">
        <v>56</v>
      </c>
      <c r="O1657" s="5">
        <v>799</v>
      </c>
      <c r="P1657" s="5">
        <v>799</v>
      </c>
      <c r="Q1657" s="101">
        <v>319.60000000000002</v>
      </c>
      <c r="R1657" s="101">
        <v>319.60000000000002</v>
      </c>
      <c r="S1657" s="5">
        <v>2</v>
      </c>
      <c r="T1657" t="str">
        <f t="shared" si="93"/>
        <v>10002162&amp;~319.6~2</v>
      </c>
    </row>
    <row r="1658" spans="1:20" x14ac:dyDescent="0.25">
      <c r="A1658" s="68"/>
      <c r="B1658" s="69">
        <v>10002163</v>
      </c>
      <c r="C1658" s="5" t="s">
        <v>40</v>
      </c>
      <c r="D1658" s="5" t="s">
        <v>267</v>
      </c>
      <c r="E1658" s="5" t="s">
        <v>821</v>
      </c>
      <c r="F1658" s="69" t="str">
        <f t="shared" si="95"/>
        <v>T-SHIRTS</v>
      </c>
      <c r="G1658" s="5" t="s">
        <v>44</v>
      </c>
      <c r="H1658" s="73" t="s">
        <v>501</v>
      </c>
      <c r="I1658" s="70" t="str">
        <f>C1658&amp;"/"&amp;D1658&amp;"/"&amp;F1658&amp;"/"&amp;H1658</f>
        <v>MINIKIDZZ/APPAREL/T-SHIRTS/3-4 Y</v>
      </c>
      <c r="J1658" s="5">
        <v>6111</v>
      </c>
      <c r="K1658" s="5" t="s">
        <v>272</v>
      </c>
      <c r="L1658" s="5" t="s">
        <v>95</v>
      </c>
      <c r="M1658" s="5" t="s">
        <v>47</v>
      </c>
      <c r="N1658" s="87" t="s">
        <v>56</v>
      </c>
      <c r="O1658" s="5">
        <v>799</v>
      </c>
      <c r="P1658" s="5">
        <v>799</v>
      </c>
      <c r="Q1658" s="101">
        <v>319.60000000000002</v>
      </c>
      <c r="R1658" s="101">
        <v>319.60000000000002</v>
      </c>
      <c r="S1658" s="5">
        <v>2</v>
      </c>
      <c r="T1658" t="str">
        <f t="shared" si="93"/>
        <v>10002163&amp;~319.6~2</v>
      </c>
    </row>
    <row r="1659" spans="1:20" x14ac:dyDescent="0.25">
      <c r="A1659" s="68"/>
      <c r="B1659" s="69">
        <v>10002164</v>
      </c>
      <c r="C1659" s="5" t="s">
        <v>40</v>
      </c>
      <c r="D1659" s="5" t="s">
        <v>267</v>
      </c>
      <c r="E1659" s="5" t="s">
        <v>821</v>
      </c>
      <c r="F1659" s="69" t="str">
        <f t="shared" si="95"/>
        <v>T-SHIRTS</v>
      </c>
      <c r="G1659" s="5" t="s">
        <v>44</v>
      </c>
      <c r="H1659" s="73" t="s">
        <v>514</v>
      </c>
      <c r="I1659" s="70" t="str">
        <f>C1659&amp;"/"&amp;D1659&amp;"/"&amp;F1659&amp;"/"&amp;H1659</f>
        <v>MINIKIDZZ/APPAREL/T-SHIRTS/5-6 Y</v>
      </c>
      <c r="J1659" s="5">
        <v>6111</v>
      </c>
      <c r="K1659" s="5" t="s">
        <v>272</v>
      </c>
      <c r="L1659" s="5" t="s">
        <v>95</v>
      </c>
      <c r="M1659" s="5" t="s">
        <v>47</v>
      </c>
      <c r="N1659" s="87" t="s">
        <v>56</v>
      </c>
      <c r="O1659" s="5">
        <v>799</v>
      </c>
      <c r="P1659" s="5">
        <v>799</v>
      </c>
      <c r="Q1659" s="101">
        <v>319.60000000000002</v>
      </c>
      <c r="R1659" s="101">
        <v>319.60000000000002</v>
      </c>
      <c r="S1659" s="5">
        <v>3</v>
      </c>
      <c r="T1659" t="str">
        <f t="shared" si="93"/>
        <v>10002164&amp;~319.6~3</v>
      </c>
    </row>
    <row r="1660" spans="1:20" x14ac:dyDescent="0.25">
      <c r="A1660" s="68"/>
      <c r="B1660" s="69">
        <v>10002165</v>
      </c>
      <c r="C1660" s="5" t="s">
        <v>40</v>
      </c>
      <c r="D1660" s="5" t="s">
        <v>267</v>
      </c>
      <c r="E1660" s="5" t="s">
        <v>821</v>
      </c>
      <c r="F1660" s="69" t="str">
        <f t="shared" si="95"/>
        <v>T-SHIRTS</v>
      </c>
      <c r="G1660" s="5" t="s">
        <v>44</v>
      </c>
      <c r="H1660" s="73" t="s">
        <v>512</v>
      </c>
      <c r="I1660" s="70" t="str">
        <f>C1660&amp;"/"&amp;D1660&amp;"/"&amp;F1660&amp;"/"&amp;H1660</f>
        <v>MINIKIDZZ/APPAREL/T-SHIRTS/6-7 Y</v>
      </c>
      <c r="J1660" s="5">
        <v>6111</v>
      </c>
      <c r="K1660" s="5" t="s">
        <v>272</v>
      </c>
      <c r="L1660" s="5" t="s">
        <v>95</v>
      </c>
      <c r="M1660" s="5" t="s">
        <v>47</v>
      </c>
      <c r="N1660" s="87" t="s">
        <v>56</v>
      </c>
      <c r="O1660" s="5">
        <v>799</v>
      </c>
      <c r="P1660" s="5">
        <v>799</v>
      </c>
      <c r="Q1660" s="101">
        <v>319.60000000000002</v>
      </c>
      <c r="R1660" s="101">
        <v>319.60000000000002</v>
      </c>
      <c r="S1660" s="5">
        <v>2</v>
      </c>
      <c r="T1660" t="str">
        <f t="shared" si="93"/>
        <v>10002165&amp;~319.6~2</v>
      </c>
    </row>
    <row r="1661" spans="1:20" x14ac:dyDescent="0.25">
      <c r="A1661" s="68"/>
      <c r="B1661" s="69">
        <v>10002166</v>
      </c>
      <c r="C1661" s="5" t="s">
        <v>40</v>
      </c>
      <c r="D1661" s="5" t="s">
        <v>267</v>
      </c>
      <c r="E1661" s="5" t="s">
        <v>821</v>
      </c>
      <c r="F1661" s="69" t="str">
        <f t="shared" si="95"/>
        <v>T-SHIRTS</v>
      </c>
      <c r="G1661" s="5" t="s">
        <v>44</v>
      </c>
      <c r="H1661" s="73" t="s">
        <v>504</v>
      </c>
      <c r="I1661" s="70" t="str">
        <f>C1661&amp;"/"&amp;D1661&amp;"/"&amp;F1661&amp;"/"&amp;H1661</f>
        <v>MINIKIDZZ/APPAREL/T-SHIRTS/7-8 Y</v>
      </c>
      <c r="J1661" s="5">
        <v>6111</v>
      </c>
      <c r="K1661" s="5" t="s">
        <v>272</v>
      </c>
      <c r="L1661" s="5" t="s">
        <v>95</v>
      </c>
      <c r="M1661" s="5" t="s">
        <v>47</v>
      </c>
      <c r="N1661" s="87" t="s">
        <v>56</v>
      </c>
      <c r="O1661" s="5">
        <v>799</v>
      </c>
      <c r="P1661" s="5">
        <v>799</v>
      </c>
      <c r="Q1661" s="101">
        <v>319.60000000000002</v>
      </c>
      <c r="R1661" s="101">
        <v>319.60000000000002</v>
      </c>
      <c r="S1661" s="5">
        <v>2</v>
      </c>
      <c r="T1661" t="str">
        <f t="shared" si="93"/>
        <v>10002166&amp;~319.6~2</v>
      </c>
    </row>
    <row r="1662" spans="1:20" x14ac:dyDescent="0.25">
      <c r="A1662" s="68"/>
      <c r="B1662" s="69">
        <v>10002167</v>
      </c>
      <c r="C1662" s="5" t="s">
        <v>40</v>
      </c>
      <c r="D1662" s="5" t="s">
        <v>267</v>
      </c>
      <c r="E1662" s="5" t="s">
        <v>821</v>
      </c>
      <c r="F1662" s="69" t="str">
        <f t="shared" si="95"/>
        <v>T-SHIRTS</v>
      </c>
      <c r="G1662" s="5" t="s">
        <v>44</v>
      </c>
      <c r="H1662" s="73" t="s">
        <v>513</v>
      </c>
      <c r="I1662" s="70" t="str">
        <f>C1662&amp;"/"&amp;D1662&amp;"/"&amp;F1662&amp;"/"&amp;H1662</f>
        <v>MINIKIDZZ/APPAREL/T-SHIRTS/8-9 Y</v>
      </c>
      <c r="J1662" s="5">
        <v>6111</v>
      </c>
      <c r="K1662" s="5" t="s">
        <v>272</v>
      </c>
      <c r="L1662" s="5" t="s">
        <v>95</v>
      </c>
      <c r="M1662" s="5" t="s">
        <v>47</v>
      </c>
      <c r="N1662" s="87" t="s">
        <v>56</v>
      </c>
      <c r="O1662" s="5">
        <v>799</v>
      </c>
      <c r="P1662" s="5">
        <v>799</v>
      </c>
      <c r="Q1662" s="101">
        <v>319.60000000000002</v>
      </c>
      <c r="R1662" s="101">
        <v>319.60000000000002</v>
      </c>
      <c r="S1662" s="5">
        <v>2</v>
      </c>
      <c r="T1662" t="str">
        <f t="shared" si="93"/>
        <v>10002167&amp;~319.6~2</v>
      </c>
    </row>
    <row r="1663" spans="1:20" x14ac:dyDescent="0.25">
      <c r="A1663" s="68"/>
      <c r="B1663" s="69">
        <v>10002168</v>
      </c>
      <c r="C1663" s="5" t="s">
        <v>40</v>
      </c>
      <c r="D1663" s="5" t="s">
        <v>267</v>
      </c>
      <c r="E1663" s="5" t="s">
        <v>821</v>
      </c>
      <c r="F1663" s="69" t="str">
        <f t="shared" si="95"/>
        <v>T-SHIRTS</v>
      </c>
      <c r="G1663" s="5" t="s">
        <v>44</v>
      </c>
      <c r="H1663" s="73" t="s">
        <v>505</v>
      </c>
      <c r="I1663" s="70" t="str">
        <f>C1663&amp;"/"&amp;D1663&amp;"/"&amp;F1663&amp;"/"&amp;H1663</f>
        <v>MINIKIDZZ/APPAREL/T-SHIRTS/9-10 Y</v>
      </c>
      <c r="J1663" s="5">
        <v>6111</v>
      </c>
      <c r="K1663" s="5" t="s">
        <v>272</v>
      </c>
      <c r="L1663" s="5" t="s">
        <v>95</v>
      </c>
      <c r="M1663" s="5" t="s">
        <v>47</v>
      </c>
      <c r="N1663" s="87" t="s">
        <v>56</v>
      </c>
      <c r="O1663" s="5">
        <v>799</v>
      </c>
      <c r="P1663" s="5">
        <v>799</v>
      </c>
      <c r="Q1663" s="101">
        <v>319.60000000000002</v>
      </c>
      <c r="R1663" s="101">
        <v>319.60000000000002</v>
      </c>
      <c r="S1663" s="5">
        <v>2</v>
      </c>
      <c r="T1663" t="str">
        <f t="shared" si="93"/>
        <v>10002168&amp;~319.6~2</v>
      </c>
    </row>
    <row r="1664" spans="1:20" x14ac:dyDescent="0.25">
      <c r="A1664" s="68"/>
      <c r="B1664" s="69">
        <v>10002169</v>
      </c>
      <c r="C1664" s="5" t="s">
        <v>40</v>
      </c>
      <c r="D1664" s="5" t="s">
        <v>267</v>
      </c>
      <c r="E1664" s="5" t="s">
        <v>980</v>
      </c>
      <c r="F1664" s="69" t="str">
        <f t="shared" si="94"/>
        <v xml:space="preserve">MINIKIDZZ/SET </v>
      </c>
      <c r="G1664" s="5" t="s">
        <v>44</v>
      </c>
      <c r="H1664" s="73" t="s">
        <v>497</v>
      </c>
      <c r="I1664" s="70" t="str">
        <f>C1664&amp;"/"&amp;D1664&amp;"/"&amp;F1664&amp;"/"&amp;H1664</f>
        <v>MINIKIDZZ/APPAREL/MINIKIDZZ/SET /11-12 Y</v>
      </c>
      <c r="J1664" s="5">
        <v>6111</v>
      </c>
      <c r="K1664" s="5" t="s">
        <v>272</v>
      </c>
      <c r="L1664" s="5" t="s">
        <v>95</v>
      </c>
      <c r="M1664" s="5" t="s">
        <v>47</v>
      </c>
      <c r="N1664" s="87" t="s">
        <v>56</v>
      </c>
      <c r="O1664" s="5">
        <v>999</v>
      </c>
      <c r="P1664" s="5">
        <v>999</v>
      </c>
      <c r="Q1664" s="101">
        <v>399.6</v>
      </c>
      <c r="R1664" s="101">
        <v>399.6</v>
      </c>
      <c r="S1664" s="5">
        <v>1</v>
      </c>
      <c r="T1664" t="str">
        <f t="shared" si="93"/>
        <v>10002169&amp;~399.6~1</v>
      </c>
    </row>
    <row r="1665" spans="1:20" x14ac:dyDescent="0.25">
      <c r="A1665" s="68"/>
      <c r="B1665" s="69">
        <v>10002170</v>
      </c>
      <c r="C1665" s="5" t="s">
        <v>40</v>
      </c>
      <c r="D1665" s="5" t="s">
        <v>267</v>
      </c>
      <c r="E1665" s="5" t="s">
        <v>980</v>
      </c>
      <c r="F1665" s="69" t="str">
        <f t="shared" si="94"/>
        <v xml:space="preserve">MINIKIDZZ/SET </v>
      </c>
      <c r="G1665" s="5" t="s">
        <v>44</v>
      </c>
      <c r="H1665" s="73" t="s">
        <v>499</v>
      </c>
      <c r="I1665" s="70" t="str">
        <f>C1665&amp;"/"&amp;D1665&amp;"/"&amp;F1665&amp;"/"&amp;H1665</f>
        <v>MINIKIDZZ/APPAREL/MINIKIDZZ/SET /2-3 Y</v>
      </c>
      <c r="J1665" s="5">
        <v>6111</v>
      </c>
      <c r="K1665" s="5" t="s">
        <v>272</v>
      </c>
      <c r="L1665" s="5" t="s">
        <v>95</v>
      </c>
      <c r="M1665" s="5" t="s">
        <v>47</v>
      </c>
      <c r="N1665" s="87" t="s">
        <v>56</v>
      </c>
      <c r="O1665" s="5">
        <v>999</v>
      </c>
      <c r="P1665" s="5">
        <v>999</v>
      </c>
      <c r="Q1665" s="101">
        <v>399.6</v>
      </c>
      <c r="R1665" s="101">
        <v>399.6</v>
      </c>
      <c r="S1665" s="5">
        <v>1</v>
      </c>
      <c r="T1665" t="str">
        <f t="shared" si="93"/>
        <v>10002170&amp;~399.6~1</v>
      </c>
    </row>
    <row r="1666" spans="1:20" x14ac:dyDescent="0.25">
      <c r="A1666" s="68"/>
      <c r="B1666" s="69">
        <v>10002171</v>
      </c>
      <c r="C1666" s="5" t="s">
        <v>40</v>
      </c>
      <c r="D1666" s="5" t="s">
        <v>267</v>
      </c>
      <c r="E1666" s="5" t="s">
        <v>980</v>
      </c>
      <c r="F1666" s="69" t="str">
        <f t="shared" si="94"/>
        <v xml:space="preserve">MINIKIDZZ/SET </v>
      </c>
      <c r="G1666" s="5" t="s">
        <v>44</v>
      </c>
      <c r="H1666" s="73" t="s">
        <v>514</v>
      </c>
      <c r="I1666" s="70" t="str">
        <f>C1666&amp;"/"&amp;D1666&amp;"/"&amp;F1666&amp;"/"&amp;H1666</f>
        <v>MINIKIDZZ/APPAREL/MINIKIDZZ/SET /5-6 Y</v>
      </c>
      <c r="J1666" s="5">
        <v>6111</v>
      </c>
      <c r="K1666" s="5" t="s">
        <v>272</v>
      </c>
      <c r="L1666" s="5" t="s">
        <v>95</v>
      </c>
      <c r="M1666" s="5" t="s">
        <v>47</v>
      </c>
      <c r="N1666" s="87" t="s">
        <v>56</v>
      </c>
      <c r="O1666" s="5">
        <v>999</v>
      </c>
      <c r="P1666" s="5">
        <v>999</v>
      </c>
      <c r="Q1666" s="101">
        <v>399.6</v>
      </c>
      <c r="R1666" s="101">
        <v>399.6</v>
      </c>
      <c r="S1666" s="5">
        <v>2</v>
      </c>
      <c r="T1666" t="str">
        <f t="shared" si="93"/>
        <v>10002171&amp;~399.6~2</v>
      </c>
    </row>
    <row r="1667" spans="1:20" x14ac:dyDescent="0.25">
      <c r="A1667" s="68"/>
      <c r="B1667" s="69">
        <v>10002172</v>
      </c>
      <c r="C1667" s="5" t="s">
        <v>40</v>
      </c>
      <c r="D1667" s="5" t="s">
        <v>267</v>
      </c>
      <c r="E1667" s="5" t="s">
        <v>980</v>
      </c>
      <c r="F1667" s="69" t="str">
        <f t="shared" si="94"/>
        <v xml:space="preserve">MINIKIDZZ/SET </v>
      </c>
      <c r="G1667" s="5" t="s">
        <v>44</v>
      </c>
      <c r="H1667" s="73" t="s">
        <v>504</v>
      </c>
      <c r="I1667" s="70" t="str">
        <f>C1667&amp;"/"&amp;D1667&amp;"/"&amp;F1667&amp;"/"&amp;H1667</f>
        <v>MINIKIDZZ/APPAREL/MINIKIDZZ/SET /7-8 Y</v>
      </c>
      <c r="J1667" s="5">
        <v>6111</v>
      </c>
      <c r="K1667" s="5" t="s">
        <v>272</v>
      </c>
      <c r="L1667" s="5" t="s">
        <v>95</v>
      </c>
      <c r="M1667" s="5" t="s">
        <v>47</v>
      </c>
      <c r="N1667" s="87" t="s">
        <v>56</v>
      </c>
      <c r="O1667" s="5">
        <v>999</v>
      </c>
      <c r="P1667" s="5">
        <v>999</v>
      </c>
      <c r="Q1667" s="101">
        <v>399.6</v>
      </c>
      <c r="R1667" s="101">
        <v>399.6</v>
      </c>
      <c r="S1667" s="5">
        <v>1</v>
      </c>
      <c r="T1667" t="str">
        <f t="shared" si="93"/>
        <v>10002172&amp;~399.6~1</v>
      </c>
    </row>
    <row r="1668" spans="1:20" x14ac:dyDescent="0.25">
      <c r="A1668" s="68"/>
      <c r="B1668" s="69">
        <v>10002173</v>
      </c>
      <c r="C1668" s="5" t="s">
        <v>40</v>
      </c>
      <c r="D1668" s="5" t="s">
        <v>267</v>
      </c>
      <c r="E1668" s="5" t="s">
        <v>980</v>
      </c>
      <c r="F1668" s="69" t="str">
        <f t="shared" si="94"/>
        <v xml:space="preserve">MINIKIDZZ/SET </v>
      </c>
      <c r="G1668" s="5" t="s">
        <v>44</v>
      </c>
      <c r="H1668" s="73" t="s">
        <v>505</v>
      </c>
      <c r="I1668" s="70" t="str">
        <f>C1668&amp;"/"&amp;D1668&amp;"/"&amp;F1668&amp;"/"&amp;H1668</f>
        <v>MINIKIDZZ/APPAREL/MINIKIDZZ/SET /9-10 Y</v>
      </c>
      <c r="J1668" s="5">
        <v>6111</v>
      </c>
      <c r="K1668" s="5" t="s">
        <v>272</v>
      </c>
      <c r="L1668" s="5" t="s">
        <v>95</v>
      </c>
      <c r="M1668" s="5" t="s">
        <v>47</v>
      </c>
      <c r="N1668" s="87" t="s">
        <v>56</v>
      </c>
      <c r="O1668" s="5">
        <v>999</v>
      </c>
      <c r="P1668" s="5">
        <v>999</v>
      </c>
      <c r="Q1668" s="101">
        <v>399.6</v>
      </c>
      <c r="R1668" s="101">
        <v>399.6</v>
      </c>
      <c r="S1668" s="5">
        <v>1</v>
      </c>
      <c r="T1668" t="str">
        <f t="shared" si="93"/>
        <v>10002173&amp;~399.6~1</v>
      </c>
    </row>
    <row r="1669" spans="1:20" x14ac:dyDescent="0.25">
      <c r="A1669" s="68"/>
      <c r="B1669" s="69">
        <v>10002174</v>
      </c>
      <c r="C1669" s="5" t="s">
        <v>40</v>
      </c>
      <c r="D1669" s="5" t="s">
        <v>267</v>
      </c>
      <c r="E1669" s="5" t="s">
        <v>899</v>
      </c>
      <c r="F1669" s="69" t="str">
        <f t="shared" si="94"/>
        <v>MINIKIDZZ/SHIRTS</v>
      </c>
      <c r="G1669" s="5" t="s">
        <v>44</v>
      </c>
      <c r="H1669" s="73" t="s">
        <v>498</v>
      </c>
      <c r="I1669" s="70" t="str">
        <f>C1669&amp;"/"&amp;D1669&amp;"/"&amp;F1669&amp;"/"&amp;H1669</f>
        <v>MINIKIDZZ/APPAREL/MINIKIDZZ/SHIRTS/1-2 Y</v>
      </c>
      <c r="J1669" s="5">
        <v>6111</v>
      </c>
      <c r="K1669" s="5" t="s">
        <v>272</v>
      </c>
      <c r="L1669" s="5" t="s">
        <v>95</v>
      </c>
      <c r="M1669" s="5" t="s">
        <v>47</v>
      </c>
      <c r="N1669" s="87" t="s">
        <v>56</v>
      </c>
      <c r="O1669" s="5">
        <v>999</v>
      </c>
      <c r="P1669" s="5">
        <v>999</v>
      </c>
      <c r="Q1669" s="101">
        <v>399.6</v>
      </c>
      <c r="R1669" s="101">
        <v>399.6</v>
      </c>
      <c r="S1669" s="5">
        <v>2</v>
      </c>
      <c r="T1669" t="str">
        <f t="shared" si="93"/>
        <v>10002174&amp;~399.6~2</v>
      </c>
    </row>
    <row r="1670" spans="1:20" x14ac:dyDescent="0.25">
      <c r="A1670" s="68"/>
      <c r="B1670" s="69">
        <v>10002175</v>
      </c>
      <c r="C1670" s="5" t="s">
        <v>40</v>
      </c>
      <c r="D1670" s="5" t="s">
        <v>267</v>
      </c>
      <c r="E1670" s="5" t="s">
        <v>899</v>
      </c>
      <c r="F1670" s="69" t="str">
        <f t="shared" si="94"/>
        <v>MINIKIDZZ/SHIRTS</v>
      </c>
      <c r="G1670" s="5" t="s">
        <v>44</v>
      </c>
      <c r="H1670" s="73" t="s">
        <v>305</v>
      </c>
      <c r="I1670" s="70" t="str">
        <f>C1670&amp;"/"&amp;D1670&amp;"/"&amp;F1670&amp;"/"&amp;H1670</f>
        <v>MINIKIDZZ/APPAREL/MINIKIDZZ/SHIRTS/12-18 M</v>
      </c>
      <c r="J1670" s="5">
        <v>6111</v>
      </c>
      <c r="K1670" s="5" t="s">
        <v>272</v>
      </c>
      <c r="L1670" s="5" t="s">
        <v>95</v>
      </c>
      <c r="M1670" s="5" t="s">
        <v>47</v>
      </c>
      <c r="N1670" s="87" t="s">
        <v>56</v>
      </c>
      <c r="O1670" s="5">
        <v>999</v>
      </c>
      <c r="P1670" s="5">
        <v>999</v>
      </c>
      <c r="Q1670" s="101">
        <v>399.6</v>
      </c>
      <c r="R1670" s="101">
        <v>399.6</v>
      </c>
      <c r="S1670" s="5">
        <v>2</v>
      </c>
      <c r="T1670" t="str">
        <f t="shared" si="93"/>
        <v>10002175&amp;~399.6~2</v>
      </c>
    </row>
    <row r="1671" spans="1:20" x14ac:dyDescent="0.25">
      <c r="A1671" s="68"/>
      <c r="B1671" s="69">
        <v>10002176</v>
      </c>
      <c r="C1671" s="5" t="s">
        <v>40</v>
      </c>
      <c r="D1671" s="5" t="s">
        <v>267</v>
      </c>
      <c r="E1671" s="5" t="s">
        <v>899</v>
      </c>
      <c r="F1671" s="69" t="str">
        <f t="shared" si="94"/>
        <v>MINIKIDZZ/SHIRTS</v>
      </c>
      <c r="G1671" s="5" t="s">
        <v>44</v>
      </c>
      <c r="H1671" s="73" t="s">
        <v>499</v>
      </c>
      <c r="I1671" s="70" t="str">
        <f>C1671&amp;"/"&amp;D1671&amp;"/"&amp;F1671&amp;"/"&amp;H1671</f>
        <v>MINIKIDZZ/APPAREL/MINIKIDZZ/SHIRTS/2-3 Y</v>
      </c>
      <c r="J1671" s="5">
        <v>6111</v>
      </c>
      <c r="K1671" s="5" t="s">
        <v>272</v>
      </c>
      <c r="L1671" s="5" t="s">
        <v>95</v>
      </c>
      <c r="M1671" s="5" t="s">
        <v>47</v>
      </c>
      <c r="N1671" s="87" t="s">
        <v>56</v>
      </c>
      <c r="O1671" s="5">
        <v>999</v>
      </c>
      <c r="P1671" s="5">
        <v>999</v>
      </c>
      <c r="Q1671" s="101">
        <v>399.6</v>
      </c>
      <c r="R1671" s="101">
        <v>399.6</v>
      </c>
      <c r="S1671" s="5">
        <v>3</v>
      </c>
      <c r="T1671" t="str">
        <f t="shared" si="93"/>
        <v>10002176&amp;~399.6~3</v>
      </c>
    </row>
    <row r="1672" spans="1:20" x14ac:dyDescent="0.25">
      <c r="A1672" s="68"/>
      <c r="B1672" s="69">
        <v>10002177</v>
      </c>
      <c r="C1672" s="5" t="s">
        <v>40</v>
      </c>
      <c r="D1672" s="5" t="s">
        <v>267</v>
      </c>
      <c r="E1672" s="5" t="s">
        <v>899</v>
      </c>
      <c r="F1672" s="69" t="str">
        <f t="shared" si="94"/>
        <v>MINIKIDZZ/SHIRTS</v>
      </c>
      <c r="G1672" s="5" t="s">
        <v>44</v>
      </c>
      <c r="H1672" s="73" t="s">
        <v>501</v>
      </c>
      <c r="I1672" s="70" t="str">
        <f>C1672&amp;"/"&amp;D1672&amp;"/"&amp;F1672&amp;"/"&amp;H1672</f>
        <v>MINIKIDZZ/APPAREL/MINIKIDZZ/SHIRTS/3-4 Y</v>
      </c>
      <c r="J1672" s="5">
        <v>6111</v>
      </c>
      <c r="K1672" s="5" t="s">
        <v>272</v>
      </c>
      <c r="L1672" s="5" t="s">
        <v>95</v>
      </c>
      <c r="M1672" s="5" t="s">
        <v>47</v>
      </c>
      <c r="N1672" s="87" t="s">
        <v>56</v>
      </c>
      <c r="O1672" s="5">
        <v>999</v>
      </c>
      <c r="P1672" s="5">
        <v>999</v>
      </c>
      <c r="Q1672" s="101">
        <v>399.6</v>
      </c>
      <c r="R1672" s="101">
        <v>399.6</v>
      </c>
      <c r="S1672" s="5">
        <v>2</v>
      </c>
      <c r="T1672" t="str">
        <f t="shared" si="93"/>
        <v>10002177&amp;~399.6~2</v>
      </c>
    </row>
    <row r="1673" spans="1:20" x14ac:dyDescent="0.25">
      <c r="A1673" s="68"/>
      <c r="B1673" s="69">
        <v>10002178</v>
      </c>
      <c r="C1673" s="5" t="s">
        <v>40</v>
      </c>
      <c r="D1673" s="5" t="s">
        <v>267</v>
      </c>
      <c r="E1673" s="5" t="s">
        <v>691</v>
      </c>
      <c r="F1673" s="69" t="str">
        <f t="shared" si="94"/>
        <v>MINIKIDZZ/JOGGER</v>
      </c>
      <c r="G1673" s="5" t="s">
        <v>44</v>
      </c>
      <c r="H1673" s="73" t="s">
        <v>984</v>
      </c>
      <c r="I1673" s="70" t="str">
        <f>C1673&amp;"/"&amp;D1673&amp;"/"&amp;F1673&amp;"/"&amp;H1673</f>
        <v>MINIKIDZZ/APPAREL/MINIKIDZZ/JOGGER/2T</v>
      </c>
      <c r="J1673" s="5">
        <v>6111</v>
      </c>
      <c r="K1673" s="5" t="s">
        <v>272</v>
      </c>
      <c r="L1673" s="5" t="s">
        <v>95</v>
      </c>
      <c r="M1673" s="5" t="s">
        <v>47</v>
      </c>
      <c r="N1673" s="87" t="s">
        <v>56</v>
      </c>
      <c r="O1673" s="5">
        <v>1299</v>
      </c>
      <c r="P1673" s="5">
        <v>1299</v>
      </c>
      <c r="Q1673" s="101">
        <v>519.6</v>
      </c>
      <c r="R1673" s="101">
        <v>519.6</v>
      </c>
      <c r="S1673" s="5">
        <v>1</v>
      </c>
      <c r="T1673" t="str">
        <f t="shared" si="93"/>
        <v>10002178&amp;~519.6~1</v>
      </c>
    </row>
    <row r="1674" spans="1:20" x14ac:dyDescent="0.25">
      <c r="A1674" s="68"/>
      <c r="B1674" s="69">
        <v>10002179</v>
      </c>
      <c r="C1674" s="5" t="s">
        <v>40</v>
      </c>
      <c r="D1674" s="5" t="s">
        <v>267</v>
      </c>
      <c r="E1674" s="5" t="s">
        <v>691</v>
      </c>
      <c r="F1674" s="69" t="str">
        <f t="shared" si="94"/>
        <v>MINIKIDZZ/JOGGER</v>
      </c>
      <c r="G1674" s="5" t="s">
        <v>44</v>
      </c>
      <c r="H1674" s="73" t="s">
        <v>985</v>
      </c>
      <c r="I1674" s="70" t="str">
        <f>C1674&amp;"/"&amp;D1674&amp;"/"&amp;F1674&amp;"/"&amp;H1674</f>
        <v>MINIKIDZZ/APPAREL/MINIKIDZZ/JOGGER/3T</v>
      </c>
      <c r="J1674" s="5">
        <v>6111</v>
      </c>
      <c r="K1674" s="5" t="s">
        <v>272</v>
      </c>
      <c r="L1674" s="5" t="s">
        <v>95</v>
      </c>
      <c r="M1674" s="5" t="s">
        <v>47</v>
      </c>
      <c r="N1674" s="87" t="s">
        <v>56</v>
      </c>
      <c r="O1674" s="5">
        <v>1299</v>
      </c>
      <c r="P1674" s="5">
        <v>1299</v>
      </c>
      <c r="Q1674" s="101">
        <v>519.6</v>
      </c>
      <c r="R1674" s="101">
        <v>519.6</v>
      </c>
      <c r="S1674" s="5">
        <v>1</v>
      </c>
      <c r="T1674" t="str">
        <f t="shared" si="93"/>
        <v>10002179&amp;~519.6~1</v>
      </c>
    </row>
    <row r="1675" spans="1:20" x14ac:dyDescent="0.25">
      <c r="A1675" s="68"/>
      <c r="B1675" s="69">
        <v>10002180</v>
      </c>
      <c r="C1675" s="5" t="s">
        <v>40</v>
      </c>
      <c r="D1675" s="5" t="s">
        <v>267</v>
      </c>
      <c r="E1675" s="5" t="s">
        <v>691</v>
      </c>
      <c r="F1675" s="69" t="str">
        <f t="shared" si="94"/>
        <v>MINIKIDZZ/JOGGER</v>
      </c>
      <c r="G1675" s="5" t="s">
        <v>44</v>
      </c>
      <c r="H1675" s="73" t="s">
        <v>530</v>
      </c>
      <c r="I1675" s="70" t="str">
        <f>C1675&amp;"/"&amp;D1675&amp;"/"&amp;F1675&amp;"/"&amp;H1675</f>
        <v>MINIKIDZZ/APPAREL/MINIKIDZZ/JOGGER/4T</v>
      </c>
      <c r="J1675" s="5">
        <v>6111</v>
      </c>
      <c r="K1675" s="5" t="s">
        <v>272</v>
      </c>
      <c r="L1675" s="5" t="s">
        <v>95</v>
      </c>
      <c r="M1675" s="5" t="s">
        <v>47</v>
      </c>
      <c r="N1675" s="87" t="s">
        <v>56</v>
      </c>
      <c r="O1675" s="5">
        <v>1299</v>
      </c>
      <c r="P1675" s="5">
        <v>1299</v>
      </c>
      <c r="Q1675" s="101">
        <v>519.6</v>
      </c>
      <c r="R1675" s="101">
        <v>519.6</v>
      </c>
      <c r="S1675" s="5">
        <v>1</v>
      </c>
      <c r="T1675" t="str">
        <f t="shared" si="93"/>
        <v>10002180&amp;~519.6~1</v>
      </c>
    </row>
    <row r="1676" spans="1:20" x14ac:dyDescent="0.25">
      <c r="A1676" s="68"/>
      <c r="B1676" s="69">
        <v>10002181</v>
      </c>
      <c r="C1676" s="5" t="s">
        <v>40</v>
      </c>
      <c r="D1676" s="5" t="s">
        <v>267</v>
      </c>
      <c r="E1676" s="5" t="s">
        <v>691</v>
      </c>
      <c r="F1676" s="69" t="str">
        <f t="shared" si="94"/>
        <v>MINIKIDZZ/JOGGER</v>
      </c>
      <c r="G1676" s="5" t="s">
        <v>44</v>
      </c>
      <c r="H1676" s="73" t="s">
        <v>986</v>
      </c>
      <c r="I1676" s="70" t="str">
        <f>C1676&amp;"/"&amp;D1676&amp;"/"&amp;F1676&amp;"/"&amp;H1676</f>
        <v>MINIKIDZZ/APPAREL/MINIKIDZZ/JOGGER/5T</v>
      </c>
      <c r="J1676" s="5">
        <v>6111</v>
      </c>
      <c r="K1676" s="5" t="s">
        <v>272</v>
      </c>
      <c r="L1676" s="5" t="s">
        <v>95</v>
      </c>
      <c r="M1676" s="5" t="s">
        <v>47</v>
      </c>
      <c r="N1676" s="87" t="s">
        <v>56</v>
      </c>
      <c r="O1676" s="5">
        <v>1299</v>
      </c>
      <c r="P1676" s="5">
        <v>1299</v>
      </c>
      <c r="Q1676" s="101">
        <v>519.6</v>
      </c>
      <c r="R1676" s="101">
        <v>519.6</v>
      </c>
      <c r="S1676" s="5">
        <v>2</v>
      </c>
      <c r="T1676" t="str">
        <f t="shared" si="93"/>
        <v>10002181&amp;~519.6~2</v>
      </c>
    </row>
    <row r="1677" spans="1:20" x14ac:dyDescent="0.25">
      <c r="A1677" s="68"/>
      <c r="B1677" s="69">
        <v>10002182</v>
      </c>
      <c r="C1677" s="5" t="s">
        <v>40</v>
      </c>
      <c r="D1677" s="5" t="s">
        <v>267</v>
      </c>
      <c r="E1677" s="5" t="s">
        <v>981</v>
      </c>
      <c r="F1677" s="69" t="str">
        <f t="shared" ref="F1677:F1682" si="96">E1677&amp;""</f>
        <v>NIGHT SUIT</v>
      </c>
      <c r="G1677" s="5" t="s">
        <v>44</v>
      </c>
      <c r="H1677" s="73" t="s">
        <v>526</v>
      </c>
      <c r="I1677" s="70" t="str">
        <f>C1677&amp;"/"&amp;D1677&amp;"/"&amp;F1677&amp;"/"&amp;H1677</f>
        <v>MINIKIDZZ/APPAREL/NIGHT SUIT/10 Y</v>
      </c>
      <c r="J1677" s="5">
        <v>6111</v>
      </c>
      <c r="K1677" s="5" t="s">
        <v>272</v>
      </c>
      <c r="L1677" s="5" t="s">
        <v>95</v>
      </c>
      <c r="M1677" s="5" t="s">
        <v>47</v>
      </c>
      <c r="N1677" s="87" t="s">
        <v>56</v>
      </c>
      <c r="O1677" s="5">
        <v>1299</v>
      </c>
      <c r="P1677" s="5">
        <v>1299</v>
      </c>
      <c r="Q1677" s="101">
        <v>519.6</v>
      </c>
      <c r="R1677" s="101">
        <v>519.6</v>
      </c>
      <c r="S1677" s="5">
        <v>2</v>
      </c>
      <c r="T1677" t="str">
        <f t="shared" si="93"/>
        <v>10002182&amp;~519.6~2</v>
      </c>
    </row>
    <row r="1678" spans="1:20" x14ac:dyDescent="0.25">
      <c r="A1678" s="68"/>
      <c r="B1678" s="69">
        <v>10002183</v>
      </c>
      <c r="C1678" s="5" t="s">
        <v>40</v>
      </c>
      <c r="D1678" s="5" t="s">
        <v>267</v>
      </c>
      <c r="E1678" s="5" t="s">
        <v>981</v>
      </c>
      <c r="F1678" s="69" t="str">
        <f t="shared" si="96"/>
        <v>NIGHT SUIT</v>
      </c>
      <c r="G1678" s="5" t="s">
        <v>44</v>
      </c>
      <c r="H1678" s="73" t="s">
        <v>527</v>
      </c>
      <c r="I1678" s="70" t="str">
        <f>C1678&amp;"/"&amp;D1678&amp;"/"&amp;F1678&amp;"/"&amp;H1678</f>
        <v>MINIKIDZZ/APPAREL/NIGHT SUIT/12 Y</v>
      </c>
      <c r="J1678" s="5">
        <v>6111</v>
      </c>
      <c r="K1678" s="5" t="s">
        <v>272</v>
      </c>
      <c r="L1678" s="5" t="s">
        <v>95</v>
      </c>
      <c r="M1678" s="5" t="s">
        <v>47</v>
      </c>
      <c r="N1678" s="87" t="s">
        <v>56</v>
      </c>
      <c r="O1678" s="5">
        <v>1299</v>
      </c>
      <c r="P1678" s="5">
        <v>1299</v>
      </c>
      <c r="Q1678" s="101">
        <v>519.6</v>
      </c>
      <c r="R1678" s="101">
        <v>519.6</v>
      </c>
      <c r="S1678" s="5">
        <v>2</v>
      </c>
      <c r="T1678" t="str">
        <f t="shared" si="93"/>
        <v>10002183&amp;~519.6~2</v>
      </c>
    </row>
    <row r="1679" spans="1:20" x14ac:dyDescent="0.25">
      <c r="A1679" s="68"/>
      <c r="B1679" s="69">
        <v>10002184</v>
      </c>
      <c r="C1679" s="5" t="s">
        <v>40</v>
      </c>
      <c r="D1679" s="5" t="s">
        <v>267</v>
      </c>
      <c r="E1679" s="5" t="s">
        <v>981</v>
      </c>
      <c r="F1679" s="69" t="str">
        <f t="shared" si="96"/>
        <v>NIGHT SUIT</v>
      </c>
      <c r="G1679" s="5" t="s">
        <v>44</v>
      </c>
      <c r="H1679" s="73" t="s">
        <v>987</v>
      </c>
      <c r="I1679" s="70" t="str">
        <f>C1679&amp;"/"&amp;D1679&amp;"/"&amp;F1679&amp;"/"&amp;H1679</f>
        <v>MINIKIDZZ/APPAREL/NIGHT SUIT/14 Y</v>
      </c>
      <c r="J1679" s="5">
        <v>6111</v>
      </c>
      <c r="K1679" s="5" t="s">
        <v>272</v>
      </c>
      <c r="L1679" s="5" t="s">
        <v>95</v>
      </c>
      <c r="M1679" s="5" t="s">
        <v>47</v>
      </c>
      <c r="N1679" s="87" t="s">
        <v>56</v>
      </c>
      <c r="O1679" s="5">
        <v>1299</v>
      </c>
      <c r="P1679" s="5">
        <v>1299</v>
      </c>
      <c r="Q1679" s="101">
        <v>519.6</v>
      </c>
      <c r="R1679" s="101">
        <v>519.6</v>
      </c>
      <c r="S1679" s="5">
        <v>2</v>
      </c>
      <c r="T1679" t="str">
        <f t="shared" si="93"/>
        <v>10002184&amp;~519.6~2</v>
      </c>
    </row>
    <row r="1680" spans="1:20" x14ac:dyDescent="0.25">
      <c r="A1680" s="68"/>
      <c r="B1680" s="69">
        <v>10002185</v>
      </c>
      <c r="C1680" s="5" t="s">
        <v>40</v>
      </c>
      <c r="D1680" s="5" t="s">
        <v>267</v>
      </c>
      <c r="E1680" s="5" t="s">
        <v>981</v>
      </c>
      <c r="F1680" s="69" t="str">
        <f t="shared" si="96"/>
        <v>NIGHT SUIT</v>
      </c>
      <c r="G1680" s="5" t="s">
        <v>44</v>
      </c>
      <c r="H1680" s="73" t="s">
        <v>521</v>
      </c>
      <c r="I1680" s="70" t="str">
        <f>C1680&amp;"/"&amp;D1680&amp;"/"&amp;F1680&amp;"/"&amp;H1680</f>
        <v>MINIKIDZZ/APPAREL/NIGHT SUIT/4 Y</v>
      </c>
      <c r="J1680" s="5">
        <v>6111</v>
      </c>
      <c r="K1680" s="5" t="s">
        <v>272</v>
      </c>
      <c r="L1680" s="5" t="s">
        <v>95</v>
      </c>
      <c r="M1680" s="5" t="s">
        <v>47</v>
      </c>
      <c r="N1680" s="87" t="s">
        <v>56</v>
      </c>
      <c r="O1680" s="5">
        <v>1299</v>
      </c>
      <c r="P1680" s="5">
        <v>1299</v>
      </c>
      <c r="Q1680" s="101">
        <v>519.6</v>
      </c>
      <c r="R1680" s="101">
        <v>519.6</v>
      </c>
      <c r="S1680" s="5">
        <v>2</v>
      </c>
      <c r="T1680" t="str">
        <f t="shared" si="93"/>
        <v>10002185&amp;~519.6~2</v>
      </c>
    </row>
    <row r="1681" spans="1:20" x14ac:dyDescent="0.25">
      <c r="A1681" s="68"/>
      <c r="B1681" s="69">
        <v>10002186</v>
      </c>
      <c r="C1681" s="5" t="s">
        <v>40</v>
      </c>
      <c r="D1681" s="5" t="s">
        <v>267</v>
      </c>
      <c r="E1681" s="5" t="s">
        <v>981</v>
      </c>
      <c r="F1681" s="69" t="str">
        <f t="shared" si="96"/>
        <v>NIGHT SUIT</v>
      </c>
      <c r="G1681" s="5" t="s">
        <v>44</v>
      </c>
      <c r="H1681" s="73" t="s">
        <v>988</v>
      </c>
      <c r="I1681" s="70" t="str">
        <f>C1681&amp;"/"&amp;D1681&amp;"/"&amp;F1681&amp;"/"&amp;H1681</f>
        <v>MINIKIDZZ/APPAREL/NIGHT SUIT/6 Y</v>
      </c>
      <c r="J1681" s="5">
        <v>6111</v>
      </c>
      <c r="K1681" s="5" t="s">
        <v>272</v>
      </c>
      <c r="L1681" s="5" t="s">
        <v>95</v>
      </c>
      <c r="M1681" s="5" t="s">
        <v>47</v>
      </c>
      <c r="N1681" s="87" t="s">
        <v>56</v>
      </c>
      <c r="O1681" s="5">
        <v>1299</v>
      </c>
      <c r="P1681" s="5">
        <v>1299</v>
      </c>
      <c r="Q1681" s="101">
        <v>519.6</v>
      </c>
      <c r="R1681" s="101">
        <v>519.6</v>
      </c>
      <c r="S1681" s="5">
        <v>2</v>
      </c>
      <c r="T1681" t="str">
        <f t="shared" si="93"/>
        <v>10002186&amp;~519.6~2</v>
      </c>
    </row>
    <row r="1682" spans="1:20" x14ac:dyDescent="0.25">
      <c r="A1682" s="68"/>
      <c r="B1682" s="69">
        <v>10002187</v>
      </c>
      <c r="C1682" s="5" t="s">
        <v>40</v>
      </c>
      <c r="D1682" s="5" t="s">
        <v>267</v>
      </c>
      <c r="E1682" s="5" t="s">
        <v>981</v>
      </c>
      <c r="F1682" s="69" t="str">
        <f t="shared" si="96"/>
        <v>NIGHT SUIT</v>
      </c>
      <c r="G1682" s="5" t="s">
        <v>44</v>
      </c>
      <c r="H1682" s="73" t="s">
        <v>523</v>
      </c>
      <c r="I1682" s="70" t="str">
        <f>C1682&amp;"/"&amp;D1682&amp;"/"&amp;F1682&amp;"/"&amp;H1682</f>
        <v>MINIKIDZZ/APPAREL/NIGHT SUIT/8 Y</v>
      </c>
      <c r="J1682" s="5">
        <v>6111</v>
      </c>
      <c r="K1682" s="5" t="s">
        <v>272</v>
      </c>
      <c r="L1682" s="5" t="s">
        <v>95</v>
      </c>
      <c r="M1682" s="5" t="s">
        <v>47</v>
      </c>
      <c r="N1682" s="87" t="s">
        <v>56</v>
      </c>
      <c r="O1682" s="5">
        <v>1299</v>
      </c>
      <c r="P1682" s="5">
        <v>1299</v>
      </c>
      <c r="Q1682" s="101">
        <v>519.6</v>
      </c>
      <c r="R1682" s="101">
        <v>519.6</v>
      </c>
      <c r="S1682" s="5">
        <v>1</v>
      </c>
      <c r="T1682" t="str">
        <f t="shared" si="93"/>
        <v>10002187&amp;~519.6~1</v>
      </c>
    </row>
    <row r="1683" spans="1:20" x14ac:dyDescent="0.25">
      <c r="A1683" s="68"/>
      <c r="B1683" s="69">
        <v>10002188</v>
      </c>
      <c r="C1683" s="5" t="s">
        <v>40</v>
      </c>
      <c r="D1683" s="5" t="s">
        <v>267</v>
      </c>
      <c r="E1683" s="5" t="s">
        <v>980</v>
      </c>
      <c r="F1683" s="69" t="str">
        <f t="shared" si="94"/>
        <v xml:space="preserve">MINIKIDZZ/SET </v>
      </c>
      <c r="G1683" s="5" t="s">
        <v>44</v>
      </c>
      <c r="H1683" s="73" t="s">
        <v>501</v>
      </c>
      <c r="I1683" s="70" t="str">
        <f>C1683&amp;"/"&amp;D1683&amp;"/"&amp;F1683&amp;"/"&amp;H1683</f>
        <v>MINIKIDZZ/APPAREL/MINIKIDZZ/SET /3-4 Y</v>
      </c>
      <c r="J1683" s="5">
        <v>6111</v>
      </c>
      <c r="K1683" s="5" t="s">
        <v>272</v>
      </c>
      <c r="L1683" s="5" t="s">
        <v>95</v>
      </c>
      <c r="M1683" s="5" t="s">
        <v>47</v>
      </c>
      <c r="N1683" s="87" t="s">
        <v>56</v>
      </c>
      <c r="O1683" s="5">
        <v>1299</v>
      </c>
      <c r="P1683" s="5">
        <v>1299</v>
      </c>
      <c r="Q1683" s="101">
        <v>519.6</v>
      </c>
      <c r="R1683" s="101">
        <v>519.6</v>
      </c>
      <c r="S1683" s="5">
        <v>1</v>
      </c>
      <c r="T1683" t="str">
        <f t="shared" si="93"/>
        <v>10002188&amp;~519.6~1</v>
      </c>
    </row>
    <row r="1684" spans="1:20" x14ac:dyDescent="0.25">
      <c r="A1684" s="68"/>
      <c r="B1684" s="69">
        <v>10002189</v>
      </c>
      <c r="C1684" s="5" t="s">
        <v>40</v>
      </c>
      <c r="D1684" s="5" t="s">
        <v>267</v>
      </c>
      <c r="E1684" s="5" t="s">
        <v>980</v>
      </c>
      <c r="F1684" s="69" t="str">
        <f t="shared" si="94"/>
        <v xml:space="preserve">MINIKIDZZ/SET </v>
      </c>
      <c r="G1684" s="5" t="s">
        <v>44</v>
      </c>
      <c r="H1684" s="73" t="s">
        <v>522</v>
      </c>
      <c r="I1684" s="70" t="str">
        <f>C1684&amp;"/"&amp;D1684&amp;"/"&amp;F1684&amp;"/"&amp;H1684</f>
        <v>MINIKIDZZ/APPAREL/MINIKIDZZ/SET /4-5 Y</v>
      </c>
      <c r="J1684" s="5">
        <v>6111</v>
      </c>
      <c r="K1684" s="5" t="s">
        <v>272</v>
      </c>
      <c r="L1684" s="5" t="s">
        <v>95</v>
      </c>
      <c r="M1684" s="5" t="s">
        <v>47</v>
      </c>
      <c r="N1684" s="87" t="s">
        <v>56</v>
      </c>
      <c r="O1684" s="5">
        <v>1299</v>
      </c>
      <c r="P1684" s="5">
        <v>1299</v>
      </c>
      <c r="Q1684" s="101">
        <v>519.6</v>
      </c>
      <c r="R1684" s="101">
        <v>519.6</v>
      </c>
      <c r="S1684" s="5">
        <v>1</v>
      </c>
      <c r="T1684" t="str">
        <f t="shared" si="93"/>
        <v>10002189&amp;~519.6~1</v>
      </c>
    </row>
    <row r="1685" spans="1:20" x14ac:dyDescent="0.25">
      <c r="A1685" s="68"/>
      <c r="B1685" s="69">
        <v>10002190</v>
      </c>
      <c r="C1685" s="5" t="s">
        <v>40</v>
      </c>
      <c r="D1685" s="5" t="s">
        <v>267</v>
      </c>
      <c r="E1685" s="5" t="s">
        <v>980</v>
      </c>
      <c r="F1685" s="69" t="str">
        <f t="shared" si="94"/>
        <v xml:space="preserve">MINIKIDZZ/SET </v>
      </c>
      <c r="G1685" s="5" t="s">
        <v>44</v>
      </c>
      <c r="H1685" s="73" t="s">
        <v>514</v>
      </c>
      <c r="I1685" s="70" t="str">
        <f>C1685&amp;"/"&amp;D1685&amp;"/"&amp;F1685&amp;"/"&amp;H1685</f>
        <v>MINIKIDZZ/APPAREL/MINIKIDZZ/SET /5-6 Y</v>
      </c>
      <c r="J1685" s="5">
        <v>6111</v>
      </c>
      <c r="K1685" s="5" t="s">
        <v>272</v>
      </c>
      <c r="L1685" s="5" t="s">
        <v>95</v>
      </c>
      <c r="M1685" s="5" t="s">
        <v>47</v>
      </c>
      <c r="N1685" s="87" t="s">
        <v>56</v>
      </c>
      <c r="O1685" s="5">
        <v>1299</v>
      </c>
      <c r="P1685" s="5">
        <v>1299</v>
      </c>
      <c r="Q1685" s="101">
        <v>519.6</v>
      </c>
      <c r="R1685" s="101">
        <v>519.6</v>
      </c>
      <c r="S1685" s="5">
        <v>1</v>
      </c>
      <c r="T1685" t="str">
        <f t="shared" si="93"/>
        <v>10002190&amp;~519.6~1</v>
      </c>
    </row>
    <row r="1686" spans="1:20" x14ac:dyDescent="0.25">
      <c r="A1686" s="68"/>
      <c r="B1686" s="69">
        <v>10002191</v>
      </c>
      <c r="C1686" s="5" t="s">
        <v>40</v>
      </c>
      <c r="D1686" s="5" t="s">
        <v>267</v>
      </c>
      <c r="E1686" s="5" t="s">
        <v>980</v>
      </c>
      <c r="F1686" s="69" t="str">
        <f t="shared" si="94"/>
        <v xml:space="preserve">MINIKIDZZ/SET </v>
      </c>
      <c r="G1686" s="5" t="s">
        <v>44</v>
      </c>
      <c r="H1686" s="73" t="s">
        <v>512</v>
      </c>
      <c r="I1686" s="70" t="str">
        <f>C1686&amp;"/"&amp;D1686&amp;"/"&amp;F1686&amp;"/"&amp;H1686</f>
        <v>MINIKIDZZ/APPAREL/MINIKIDZZ/SET /6-7 Y</v>
      </c>
      <c r="J1686" s="5">
        <v>6111</v>
      </c>
      <c r="K1686" s="5" t="s">
        <v>272</v>
      </c>
      <c r="L1686" s="5" t="s">
        <v>95</v>
      </c>
      <c r="M1686" s="5" t="s">
        <v>47</v>
      </c>
      <c r="N1686" s="87" t="s">
        <v>56</v>
      </c>
      <c r="O1686" s="5">
        <v>1299</v>
      </c>
      <c r="P1686" s="5">
        <v>1299</v>
      </c>
      <c r="Q1686" s="101">
        <v>519.6</v>
      </c>
      <c r="R1686" s="101">
        <v>519.6</v>
      </c>
      <c r="S1686" s="5">
        <v>1</v>
      </c>
      <c r="T1686" t="str">
        <f t="shared" si="93"/>
        <v>10002191&amp;~519.6~1</v>
      </c>
    </row>
    <row r="1687" spans="1:20" x14ac:dyDescent="0.25">
      <c r="A1687" s="68"/>
      <c r="B1687" s="69">
        <v>10002192</v>
      </c>
      <c r="C1687" s="5" t="s">
        <v>40</v>
      </c>
      <c r="D1687" s="5" t="s">
        <v>267</v>
      </c>
      <c r="E1687" s="5" t="s">
        <v>980</v>
      </c>
      <c r="F1687" s="69" t="str">
        <f t="shared" si="94"/>
        <v xml:space="preserve">MINIKIDZZ/SET </v>
      </c>
      <c r="G1687" s="5" t="s">
        <v>44</v>
      </c>
      <c r="H1687" s="73" t="s">
        <v>504</v>
      </c>
      <c r="I1687" s="70" t="str">
        <f>C1687&amp;"/"&amp;D1687&amp;"/"&amp;F1687&amp;"/"&amp;H1687</f>
        <v>MINIKIDZZ/APPAREL/MINIKIDZZ/SET /7-8 Y</v>
      </c>
      <c r="J1687" s="5">
        <v>6111</v>
      </c>
      <c r="K1687" s="5" t="s">
        <v>272</v>
      </c>
      <c r="L1687" s="5" t="s">
        <v>95</v>
      </c>
      <c r="M1687" s="5" t="s">
        <v>47</v>
      </c>
      <c r="N1687" s="87" t="s">
        <v>56</v>
      </c>
      <c r="O1687" s="5">
        <v>1299</v>
      </c>
      <c r="P1687" s="5">
        <v>1299</v>
      </c>
      <c r="Q1687" s="101">
        <v>519.6</v>
      </c>
      <c r="R1687" s="101">
        <v>519.6</v>
      </c>
      <c r="S1687" s="5">
        <v>2</v>
      </c>
      <c r="T1687" t="str">
        <f t="shared" si="93"/>
        <v>10002192&amp;~519.6~2</v>
      </c>
    </row>
    <row r="1688" spans="1:20" x14ac:dyDescent="0.25">
      <c r="A1688" s="68"/>
      <c r="B1688" s="69">
        <v>10002193</v>
      </c>
      <c r="C1688" s="5" t="s">
        <v>40</v>
      </c>
      <c r="D1688" s="5" t="s">
        <v>267</v>
      </c>
      <c r="E1688" s="5" t="s">
        <v>980</v>
      </c>
      <c r="F1688" s="69" t="str">
        <f t="shared" si="94"/>
        <v xml:space="preserve">MINIKIDZZ/SET </v>
      </c>
      <c r="G1688" s="5" t="s">
        <v>44</v>
      </c>
      <c r="H1688" s="73" t="s">
        <v>513</v>
      </c>
      <c r="I1688" s="70" t="str">
        <f>C1688&amp;"/"&amp;D1688&amp;"/"&amp;F1688&amp;"/"&amp;H1688</f>
        <v>MINIKIDZZ/APPAREL/MINIKIDZZ/SET /8-9 Y</v>
      </c>
      <c r="J1688" s="5">
        <v>6111</v>
      </c>
      <c r="K1688" s="5" t="s">
        <v>272</v>
      </c>
      <c r="L1688" s="5" t="s">
        <v>95</v>
      </c>
      <c r="M1688" s="5" t="s">
        <v>47</v>
      </c>
      <c r="N1688" s="87" t="s">
        <v>56</v>
      </c>
      <c r="O1688" s="5">
        <v>1299</v>
      </c>
      <c r="P1688" s="5">
        <v>1299</v>
      </c>
      <c r="Q1688" s="101">
        <v>519.6</v>
      </c>
      <c r="R1688" s="101">
        <v>519.6</v>
      </c>
      <c r="S1688" s="5">
        <v>1</v>
      </c>
      <c r="T1688" t="str">
        <f t="shared" si="93"/>
        <v>10002193&amp;~519.6~1</v>
      </c>
    </row>
    <row r="1689" spans="1:20" x14ac:dyDescent="0.25">
      <c r="A1689" s="68"/>
      <c r="B1689" s="69">
        <v>10002194</v>
      </c>
      <c r="C1689" s="5" t="s">
        <v>40</v>
      </c>
      <c r="D1689" s="5" t="s">
        <v>267</v>
      </c>
      <c r="E1689" s="5" t="s">
        <v>980</v>
      </c>
      <c r="F1689" s="69" t="str">
        <f t="shared" si="94"/>
        <v xml:space="preserve">MINIKIDZZ/SET </v>
      </c>
      <c r="G1689" s="5" t="s">
        <v>44</v>
      </c>
      <c r="H1689" s="73" t="s">
        <v>505</v>
      </c>
      <c r="I1689" s="70" t="str">
        <f>C1689&amp;"/"&amp;D1689&amp;"/"&amp;F1689&amp;"/"&amp;H1689</f>
        <v>MINIKIDZZ/APPAREL/MINIKIDZZ/SET /9-10 Y</v>
      </c>
      <c r="J1689" s="5">
        <v>6111</v>
      </c>
      <c r="K1689" s="5" t="s">
        <v>272</v>
      </c>
      <c r="L1689" s="5" t="s">
        <v>95</v>
      </c>
      <c r="M1689" s="5" t="s">
        <v>47</v>
      </c>
      <c r="N1689" s="87" t="s">
        <v>56</v>
      </c>
      <c r="O1689" s="5">
        <v>1299</v>
      </c>
      <c r="P1689" s="5">
        <v>1299</v>
      </c>
      <c r="Q1689" s="101">
        <v>519.6</v>
      </c>
      <c r="R1689" s="101">
        <v>519.6</v>
      </c>
      <c r="S1689" s="5">
        <v>1</v>
      </c>
      <c r="T1689" t="str">
        <f t="shared" si="93"/>
        <v>10002194&amp;~519.6~1</v>
      </c>
    </row>
    <row r="1690" spans="1:20" x14ac:dyDescent="0.25">
      <c r="A1690" s="68"/>
      <c r="B1690" s="69">
        <v>10002195</v>
      </c>
      <c r="C1690" s="5" t="s">
        <v>40</v>
      </c>
      <c r="D1690" s="5" t="s">
        <v>267</v>
      </c>
      <c r="E1690" s="5" t="s">
        <v>981</v>
      </c>
      <c r="F1690" s="69" t="str">
        <f t="shared" ref="F1690:F1693" si="97">E1690&amp;""</f>
        <v>NIGHT SUIT</v>
      </c>
      <c r="G1690" s="5" t="s">
        <v>44</v>
      </c>
      <c r="H1690" s="73" t="s">
        <v>293</v>
      </c>
      <c r="I1690" s="70" t="str">
        <f>C1690&amp;"/"&amp;D1690&amp;"/"&amp;F1690&amp;"/"&amp;H1690</f>
        <v>MINIKIDZZ/APPAREL/NIGHT SUIT/18-24 M</v>
      </c>
      <c r="J1690" s="5">
        <v>6111</v>
      </c>
      <c r="K1690" s="5" t="s">
        <v>272</v>
      </c>
      <c r="L1690" s="5" t="s">
        <v>95</v>
      </c>
      <c r="M1690" s="5" t="s">
        <v>47</v>
      </c>
      <c r="N1690" s="87" t="s">
        <v>56</v>
      </c>
      <c r="O1690" s="5">
        <v>1399</v>
      </c>
      <c r="P1690" s="5">
        <v>1399</v>
      </c>
      <c r="Q1690" s="101">
        <v>559.6</v>
      </c>
      <c r="R1690" s="101">
        <v>559.6</v>
      </c>
      <c r="S1690" s="5">
        <v>2</v>
      </c>
      <c r="T1690" t="str">
        <f t="shared" si="93"/>
        <v>10002195&amp;~559.6~2</v>
      </c>
    </row>
    <row r="1691" spans="1:20" x14ac:dyDescent="0.25">
      <c r="A1691" s="68"/>
      <c r="B1691" s="69">
        <v>10002196</v>
      </c>
      <c r="C1691" s="5" t="s">
        <v>40</v>
      </c>
      <c r="D1691" s="5" t="s">
        <v>267</v>
      </c>
      <c r="E1691" s="5" t="s">
        <v>981</v>
      </c>
      <c r="F1691" s="69" t="str">
        <f t="shared" si="97"/>
        <v>NIGHT SUIT</v>
      </c>
      <c r="G1691" s="5" t="s">
        <v>44</v>
      </c>
      <c r="H1691" s="73" t="s">
        <v>501</v>
      </c>
      <c r="I1691" s="70" t="str">
        <f>C1691&amp;"/"&amp;D1691&amp;"/"&amp;F1691&amp;"/"&amp;H1691</f>
        <v>MINIKIDZZ/APPAREL/NIGHT SUIT/3-4 Y</v>
      </c>
      <c r="J1691" s="5">
        <v>6111</v>
      </c>
      <c r="K1691" s="5" t="s">
        <v>272</v>
      </c>
      <c r="L1691" s="5" t="s">
        <v>95</v>
      </c>
      <c r="M1691" s="5" t="s">
        <v>47</v>
      </c>
      <c r="N1691" s="87" t="s">
        <v>56</v>
      </c>
      <c r="O1691" s="5">
        <v>1399</v>
      </c>
      <c r="P1691" s="5">
        <v>1399</v>
      </c>
      <c r="Q1691" s="101">
        <v>559.6</v>
      </c>
      <c r="R1691" s="101">
        <v>559.6</v>
      </c>
      <c r="S1691" s="5">
        <v>2</v>
      </c>
      <c r="T1691" t="str">
        <f t="shared" si="93"/>
        <v>10002196&amp;~559.6~2</v>
      </c>
    </row>
    <row r="1692" spans="1:20" x14ac:dyDescent="0.25">
      <c r="A1692" s="68"/>
      <c r="B1692" s="69">
        <v>10002197</v>
      </c>
      <c r="C1692" s="5" t="s">
        <v>40</v>
      </c>
      <c r="D1692" s="5" t="s">
        <v>267</v>
      </c>
      <c r="E1692" s="5" t="s">
        <v>981</v>
      </c>
      <c r="F1692" s="69" t="str">
        <f t="shared" si="97"/>
        <v>NIGHT SUIT</v>
      </c>
      <c r="G1692" s="5" t="s">
        <v>44</v>
      </c>
      <c r="H1692" s="73" t="s">
        <v>514</v>
      </c>
      <c r="I1692" s="70" t="str">
        <f>C1692&amp;"/"&amp;D1692&amp;"/"&amp;F1692&amp;"/"&amp;H1692</f>
        <v>MINIKIDZZ/APPAREL/NIGHT SUIT/5-6 Y</v>
      </c>
      <c r="J1692" s="5">
        <v>6111</v>
      </c>
      <c r="K1692" s="5" t="s">
        <v>272</v>
      </c>
      <c r="L1692" s="5" t="s">
        <v>95</v>
      </c>
      <c r="M1692" s="5" t="s">
        <v>47</v>
      </c>
      <c r="N1692" s="87" t="s">
        <v>56</v>
      </c>
      <c r="O1692" s="5">
        <v>1399</v>
      </c>
      <c r="P1692" s="5">
        <v>1399</v>
      </c>
      <c r="Q1692" s="101">
        <v>559.6</v>
      </c>
      <c r="R1692" s="101">
        <v>559.6</v>
      </c>
      <c r="S1692" s="5">
        <v>2</v>
      </c>
      <c r="T1692" t="str">
        <f t="shared" si="93"/>
        <v>10002197&amp;~559.6~2</v>
      </c>
    </row>
    <row r="1693" spans="1:20" x14ac:dyDescent="0.25">
      <c r="A1693" s="68"/>
      <c r="B1693" s="69">
        <v>10002198</v>
      </c>
      <c r="C1693" s="5" t="s">
        <v>40</v>
      </c>
      <c r="D1693" s="5" t="s">
        <v>267</v>
      </c>
      <c r="E1693" s="5" t="s">
        <v>981</v>
      </c>
      <c r="F1693" s="69" t="str">
        <f t="shared" si="97"/>
        <v>NIGHT SUIT</v>
      </c>
      <c r="G1693" s="5" t="s">
        <v>44</v>
      </c>
      <c r="H1693" s="73" t="s">
        <v>504</v>
      </c>
      <c r="I1693" s="70" t="str">
        <f>C1693&amp;"/"&amp;D1693&amp;"/"&amp;F1693&amp;"/"&amp;H1693</f>
        <v>MINIKIDZZ/APPAREL/NIGHT SUIT/7-8 Y</v>
      </c>
      <c r="J1693" s="5">
        <v>6111</v>
      </c>
      <c r="K1693" s="5" t="s">
        <v>272</v>
      </c>
      <c r="L1693" s="5" t="s">
        <v>95</v>
      </c>
      <c r="M1693" s="5" t="s">
        <v>47</v>
      </c>
      <c r="N1693" s="87" t="s">
        <v>56</v>
      </c>
      <c r="O1693" s="5">
        <v>1399</v>
      </c>
      <c r="P1693" s="5">
        <v>1399</v>
      </c>
      <c r="Q1693" s="101">
        <v>559.6</v>
      </c>
      <c r="R1693" s="101">
        <v>559.6</v>
      </c>
      <c r="S1693" s="5">
        <v>2</v>
      </c>
      <c r="T1693" t="str">
        <f t="shared" si="93"/>
        <v>10002198&amp;~559.6~2</v>
      </c>
    </row>
    <row r="1694" spans="1:20" x14ac:dyDescent="0.25">
      <c r="A1694" s="68"/>
      <c r="B1694" s="69">
        <v>10002199</v>
      </c>
      <c r="C1694" s="5" t="s">
        <v>40</v>
      </c>
      <c r="D1694" s="5" t="s">
        <v>267</v>
      </c>
      <c r="E1694" s="5" t="s">
        <v>980</v>
      </c>
      <c r="F1694" s="69" t="str">
        <f t="shared" si="94"/>
        <v xml:space="preserve">MINIKIDZZ/SET </v>
      </c>
      <c r="G1694" s="5" t="s">
        <v>44</v>
      </c>
      <c r="H1694" s="73" t="s">
        <v>526</v>
      </c>
      <c r="I1694" s="70" t="str">
        <f>C1694&amp;"/"&amp;D1694&amp;"/"&amp;F1694&amp;"/"&amp;H1694</f>
        <v>MINIKIDZZ/APPAREL/MINIKIDZZ/SET /10 Y</v>
      </c>
      <c r="J1694" s="5">
        <v>6111</v>
      </c>
      <c r="K1694" s="5" t="s">
        <v>272</v>
      </c>
      <c r="L1694" s="5" t="s">
        <v>95</v>
      </c>
      <c r="M1694" s="5" t="s">
        <v>47</v>
      </c>
      <c r="N1694" s="87" t="s">
        <v>56</v>
      </c>
      <c r="O1694" s="5">
        <v>1499</v>
      </c>
      <c r="P1694" s="5">
        <v>1499</v>
      </c>
      <c r="Q1694" s="101">
        <v>599.6</v>
      </c>
      <c r="R1694" s="101">
        <v>599.6</v>
      </c>
      <c r="S1694" s="5">
        <v>2</v>
      </c>
      <c r="T1694" t="str">
        <f t="shared" si="93"/>
        <v>10002199&amp;~599.6~2</v>
      </c>
    </row>
    <row r="1695" spans="1:20" x14ac:dyDescent="0.25">
      <c r="A1695" s="68"/>
      <c r="B1695" s="69">
        <v>10002200</v>
      </c>
      <c r="C1695" s="5" t="s">
        <v>40</v>
      </c>
      <c r="D1695" s="5" t="s">
        <v>267</v>
      </c>
      <c r="E1695" s="5" t="s">
        <v>980</v>
      </c>
      <c r="F1695" s="69" t="str">
        <f t="shared" si="94"/>
        <v xml:space="preserve">MINIKIDZZ/SET </v>
      </c>
      <c r="G1695" s="5" t="s">
        <v>44</v>
      </c>
      <c r="H1695" s="73" t="s">
        <v>527</v>
      </c>
      <c r="I1695" s="70" t="str">
        <f>C1695&amp;"/"&amp;D1695&amp;"/"&amp;F1695&amp;"/"&amp;H1695</f>
        <v>MINIKIDZZ/APPAREL/MINIKIDZZ/SET /12 Y</v>
      </c>
      <c r="J1695" s="5">
        <v>6111</v>
      </c>
      <c r="K1695" s="5" t="s">
        <v>272</v>
      </c>
      <c r="L1695" s="5" t="s">
        <v>95</v>
      </c>
      <c r="M1695" s="5" t="s">
        <v>47</v>
      </c>
      <c r="N1695" s="87" t="s">
        <v>56</v>
      </c>
      <c r="O1695" s="5">
        <v>1499</v>
      </c>
      <c r="P1695" s="5">
        <v>1499</v>
      </c>
      <c r="Q1695" s="101">
        <v>599.6</v>
      </c>
      <c r="R1695" s="101">
        <v>599.6</v>
      </c>
      <c r="S1695" s="5">
        <v>2</v>
      </c>
      <c r="T1695" t="str">
        <f t="shared" si="93"/>
        <v>10002200&amp;~599.6~2</v>
      </c>
    </row>
    <row r="1696" spans="1:20" x14ac:dyDescent="0.25">
      <c r="A1696" s="68"/>
      <c r="B1696" s="69">
        <v>10002201</v>
      </c>
      <c r="C1696" s="5" t="s">
        <v>40</v>
      </c>
      <c r="D1696" s="5" t="s">
        <v>267</v>
      </c>
      <c r="E1696" s="5" t="s">
        <v>980</v>
      </c>
      <c r="F1696" s="69" t="str">
        <f t="shared" si="94"/>
        <v xml:space="preserve">MINIKIDZZ/SET </v>
      </c>
      <c r="G1696" s="5" t="s">
        <v>44</v>
      </c>
      <c r="H1696" s="73" t="s">
        <v>523</v>
      </c>
      <c r="I1696" s="70" t="str">
        <f>C1696&amp;"/"&amp;D1696&amp;"/"&amp;F1696&amp;"/"&amp;H1696</f>
        <v>MINIKIDZZ/APPAREL/MINIKIDZZ/SET /8 Y</v>
      </c>
      <c r="J1696" s="5">
        <v>6111</v>
      </c>
      <c r="K1696" s="5" t="s">
        <v>272</v>
      </c>
      <c r="L1696" s="5" t="s">
        <v>95</v>
      </c>
      <c r="M1696" s="5" t="s">
        <v>47</v>
      </c>
      <c r="N1696" s="87" t="s">
        <v>56</v>
      </c>
      <c r="O1696" s="5">
        <v>1499</v>
      </c>
      <c r="P1696" s="5">
        <v>1499</v>
      </c>
      <c r="Q1696" s="101">
        <v>599.6</v>
      </c>
      <c r="R1696" s="101">
        <v>599.6</v>
      </c>
      <c r="S1696" s="5">
        <v>1</v>
      </c>
      <c r="T1696" t="str">
        <f t="shared" si="93"/>
        <v>10002201&amp;~599.6~1</v>
      </c>
    </row>
    <row r="1697" spans="1:20" x14ac:dyDescent="0.25">
      <c r="A1697" s="68"/>
      <c r="B1697" s="69">
        <v>10002202</v>
      </c>
      <c r="C1697" s="5" t="s">
        <v>40</v>
      </c>
      <c r="D1697" s="5" t="s">
        <v>267</v>
      </c>
      <c r="E1697" s="5" t="s">
        <v>690</v>
      </c>
      <c r="F1697" s="69" t="str">
        <f t="shared" si="94"/>
        <v>MINIKIDZZ/SHORTS</v>
      </c>
      <c r="G1697" s="5" t="s">
        <v>44</v>
      </c>
      <c r="H1697" s="73" t="s">
        <v>497</v>
      </c>
      <c r="I1697" s="70" t="str">
        <f>C1697&amp;"/"&amp;D1697&amp;"/"&amp;F1697&amp;"/"&amp;H1697</f>
        <v>MINIKIDZZ/APPAREL/MINIKIDZZ/SHORTS/11-12 Y</v>
      </c>
      <c r="J1697" s="5">
        <v>6111</v>
      </c>
      <c r="K1697" s="5" t="s">
        <v>272</v>
      </c>
      <c r="L1697" s="5" t="s">
        <v>95</v>
      </c>
      <c r="M1697" s="5" t="s">
        <v>47</v>
      </c>
      <c r="N1697" s="87" t="s">
        <v>56</v>
      </c>
      <c r="O1697" s="5">
        <v>1499</v>
      </c>
      <c r="P1697" s="5">
        <v>1499</v>
      </c>
      <c r="Q1697" s="101">
        <v>599.6</v>
      </c>
      <c r="R1697" s="101">
        <v>599.6</v>
      </c>
      <c r="S1697" s="5">
        <v>1</v>
      </c>
      <c r="T1697" t="str">
        <f t="shared" si="93"/>
        <v>10002202&amp;~599.6~1</v>
      </c>
    </row>
    <row r="1698" spans="1:20" x14ac:dyDescent="0.25">
      <c r="A1698" s="68"/>
      <c r="B1698" s="69">
        <v>10002203</v>
      </c>
      <c r="C1698" s="5" t="s">
        <v>40</v>
      </c>
      <c r="D1698" s="5" t="s">
        <v>267</v>
      </c>
      <c r="E1698" s="5" t="s">
        <v>690</v>
      </c>
      <c r="F1698" s="69" t="str">
        <f t="shared" si="94"/>
        <v>MINIKIDZZ/SHORTS</v>
      </c>
      <c r="G1698" s="5" t="s">
        <v>44</v>
      </c>
      <c r="H1698" s="73" t="s">
        <v>522</v>
      </c>
      <c r="I1698" s="70" t="str">
        <f>C1698&amp;"/"&amp;D1698&amp;"/"&amp;F1698&amp;"/"&amp;H1698</f>
        <v>MINIKIDZZ/APPAREL/MINIKIDZZ/SHORTS/4-5 Y</v>
      </c>
      <c r="J1698" s="5">
        <v>6111</v>
      </c>
      <c r="K1698" s="5" t="s">
        <v>272</v>
      </c>
      <c r="L1698" s="5" t="s">
        <v>95</v>
      </c>
      <c r="M1698" s="5" t="s">
        <v>47</v>
      </c>
      <c r="N1698" s="87" t="s">
        <v>56</v>
      </c>
      <c r="O1698" s="5">
        <v>1499</v>
      </c>
      <c r="P1698" s="5">
        <v>1499</v>
      </c>
      <c r="Q1698" s="101">
        <v>599.6</v>
      </c>
      <c r="R1698" s="101">
        <v>599.6</v>
      </c>
      <c r="S1698" s="5">
        <v>3</v>
      </c>
      <c r="T1698" t="str">
        <f t="shared" si="93"/>
        <v>10002203&amp;~599.6~3</v>
      </c>
    </row>
    <row r="1699" spans="1:20" x14ac:dyDescent="0.25">
      <c r="A1699" s="68"/>
      <c r="B1699" s="69">
        <v>10002204</v>
      </c>
      <c r="C1699" s="5" t="s">
        <v>40</v>
      </c>
      <c r="D1699" s="5" t="s">
        <v>267</v>
      </c>
      <c r="E1699" s="5" t="s">
        <v>690</v>
      </c>
      <c r="F1699" s="69" t="str">
        <f t="shared" si="94"/>
        <v>MINIKIDZZ/SHORTS</v>
      </c>
      <c r="G1699" s="5" t="s">
        <v>44</v>
      </c>
      <c r="H1699" s="73" t="s">
        <v>514</v>
      </c>
      <c r="I1699" s="70" t="str">
        <f>C1699&amp;"/"&amp;D1699&amp;"/"&amp;F1699&amp;"/"&amp;H1699</f>
        <v>MINIKIDZZ/APPAREL/MINIKIDZZ/SHORTS/5-6 Y</v>
      </c>
      <c r="J1699" s="5">
        <v>6111</v>
      </c>
      <c r="K1699" s="5" t="s">
        <v>272</v>
      </c>
      <c r="L1699" s="5" t="s">
        <v>95</v>
      </c>
      <c r="M1699" s="5" t="s">
        <v>47</v>
      </c>
      <c r="N1699" s="87" t="s">
        <v>56</v>
      </c>
      <c r="O1699" s="5">
        <v>1499</v>
      </c>
      <c r="P1699" s="5">
        <v>1499</v>
      </c>
      <c r="Q1699" s="101">
        <v>599.6</v>
      </c>
      <c r="R1699" s="101">
        <v>599.6</v>
      </c>
      <c r="S1699" s="5">
        <v>2</v>
      </c>
      <c r="T1699" t="str">
        <f t="shared" si="93"/>
        <v>10002204&amp;~599.6~2</v>
      </c>
    </row>
    <row r="1700" spans="1:20" x14ac:dyDescent="0.25">
      <c r="A1700" s="68"/>
      <c r="B1700" s="69">
        <v>10002205</v>
      </c>
      <c r="C1700" s="5" t="s">
        <v>40</v>
      </c>
      <c r="D1700" s="5" t="s">
        <v>267</v>
      </c>
      <c r="E1700" s="5" t="s">
        <v>690</v>
      </c>
      <c r="F1700" s="69" t="str">
        <f t="shared" ref="F1700:F1763" si="98">C1700&amp;"/"&amp;E1700&amp;""</f>
        <v>MINIKIDZZ/SHORTS</v>
      </c>
      <c r="G1700" s="5" t="s">
        <v>44</v>
      </c>
      <c r="H1700" s="73" t="s">
        <v>504</v>
      </c>
      <c r="I1700" s="70" t="str">
        <f>C1700&amp;"/"&amp;D1700&amp;"/"&amp;F1700&amp;"/"&amp;H1700</f>
        <v>MINIKIDZZ/APPAREL/MINIKIDZZ/SHORTS/7-8 Y</v>
      </c>
      <c r="J1700" s="5">
        <v>6111</v>
      </c>
      <c r="K1700" s="5" t="s">
        <v>272</v>
      </c>
      <c r="L1700" s="5" t="s">
        <v>95</v>
      </c>
      <c r="M1700" s="5" t="s">
        <v>47</v>
      </c>
      <c r="N1700" s="87" t="s">
        <v>56</v>
      </c>
      <c r="O1700" s="5">
        <v>1499</v>
      </c>
      <c r="P1700" s="5">
        <v>1499</v>
      </c>
      <c r="Q1700" s="101">
        <v>599.6</v>
      </c>
      <c r="R1700" s="101">
        <v>599.6</v>
      </c>
      <c r="S1700" s="5">
        <v>1</v>
      </c>
      <c r="T1700" t="str">
        <f t="shared" si="93"/>
        <v>10002205&amp;~599.6~1</v>
      </c>
    </row>
    <row r="1701" spans="1:20" x14ac:dyDescent="0.25">
      <c r="A1701" s="68"/>
      <c r="B1701" s="69">
        <v>10002206</v>
      </c>
      <c r="C1701" s="5" t="s">
        <v>40</v>
      </c>
      <c r="D1701" s="5" t="s">
        <v>267</v>
      </c>
      <c r="E1701" s="5" t="s">
        <v>690</v>
      </c>
      <c r="F1701" s="69" t="str">
        <f t="shared" si="98"/>
        <v>MINIKIDZZ/SHORTS</v>
      </c>
      <c r="G1701" s="5" t="s">
        <v>44</v>
      </c>
      <c r="H1701" s="73" t="s">
        <v>505</v>
      </c>
      <c r="I1701" s="70" t="str">
        <f>C1701&amp;"/"&amp;D1701&amp;"/"&amp;F1701&amp;"/"&amp;H1701</f>
        <v>MINIKIDZZ/APPAREL/MINIKIDZZ/SHORTS/9-10 Y</v>
      </c>
      <c r="J1701" s="5">
        <v>6111</v>
      </c>
      <c r="K1701" s="5" t="s">
        <v>272</v>
      </c>
      <c r="L1701" s="5" t="s">
        <v>95</v>
      </c>
      <c r="M1701" s="5" t="s">
        <v>47</v>
      </c>
      <c r="N1701" s="87" t="s">
        <v>56</v>
      </c>
      <c r="O1701" s="5">
        <v>1499</v>
      </c>
      <c r="P1701" s="5">
        <v>1499</v>
      </c>
      <c r="Q1701" s="101">
        <v>599.6</v>
      </c>
      <c r="R1701" s="101">
        <v>599.6</v>
      </c>
      <c r="S1701" s="5">
        <v>1</v>
      </c>
      <c r="T1701" t="str">
        <f t="shared" si="93"/>
        <v>10002206&amp;~599.6~1</v>
      </c>
    </row>
    <row r="1702" spans="1:20" x14ac:dyDescent="0.25">
      <c r="A1702" s="68"/>
      <c r="B1702" s="69">
        <v>10002207</v>
      </c>
      <c r="C1702" s="5" t="s">
        <v>40</v>
      </c>
      <c r="D1702" s="5" t="s">
        <v>267</v>
      </c>
      <c r="E1702" s="5" t="s">
        <v>19</v>
      </c>
      <c r="F1702" s="69" t="str">
        <f t="shared" si="98"/>
        <v>MINIKIDZZ/JEANS</v>
      </c>
      <c r="G1702" s="5" t="s">
        <v>44</v>
      </c>
      <c r="H1702" s="73" t="s">
        <v>526</v>
      </c>
      <c r="I1702" s="70" t="str">
        <f>C1702&amp;"/"&amp;D1702&amp;"/"&amp;F1702&amp;"/"&amp;H1702</f>
        <v>MINIKIDZZ/APPAREL/MINIKIDZZ/JEANS/10 Y</v>
      </c>
      <c r="J1702" s="5">
        <v>6111</v>
      </c>
      <c r="K1702" s="5" t="s">
        <v>272</v>
      </c>
      <c r="L1702" s="5" t="s">
        <v>95</v>
      </c>
      <c r="M1702" s="5" t="s">
        <v>47</v>
      </c>
      <c r="N1702" s="87" t="s">
        <v>56</v>
      </c>
      <c r="O1702" s="5">
        <v>1799</v>
      </c>
      <c r="P1702" s="5">
        <v>1799</v>
      </c>
      <c r="Q1702" s="101">
        <v>719.6</v>
      </c>
      <c r="R1702" s="101">
        <v>719.6</v>
      </c>
      <c r="S1702" s="5">
        <v>1</v>
      </c>
      <c r="T1702" t="str">
        <f t="shared" ref="T1702:T1765" si="99">B1702&amp;"&amp;~"&amp;Q1702&amp;"~"&amp;S1702</f>
        <v>10002207&amp;~719.6~1</v>
      </c>
    </row>
    <row r="1703" spans="1:20" x14ac:dyDescent="0.25">
      <c r="A1703" s="68"/>
      <c r="B1703" s="69">
        <v>10002208</v>
      </c>
      <c r="C1703" s="5" t="s">
        <v>40</v>
      </c>
      <c r="D1703" s="5" t="s">
        <v>267</v>
      </c>
      <c r="E1703" s="5" t="s">
        <v>19</v>
      </c>
      <c r="F1703" s="69" t="str">
        <f t="shared" si="98"/>
        <v>MINIKIDZZ/JEANS</v>
      </c>
      <c r="G1703" s="5" t="s">
        <v>44</v>
      </c>
      <c r="H1703" s="73" t="s">
        <v>527</v>
      </c>
      <c r="I1703" s="70" t="str">
        <f>C1703&amp;"/"&amp;D1703&amp;"/"&amp;F1703&amp;"/"&amp;H1703</f>
        <v>MINIKIDZZ/APPAREL/MINIKIDZZ/JEANS/12 Y</v>
      </c>
      <c r="J1703" s="5">
        <v>6111</v>
      </c>
      <c r="K1703" s="5" t="s">
        <v>272</v>
      </c>
      <c r="L1703" s="5" t="s">
        <v>95</v>
      </c>
      <c r="M1703" s="5" t="s">
        <v>47</v>
      </c>
      <c r="N1703" s="87" t="s">
        <v>56</v>
      </c>
      <c r="O1703" s="5">
        <v>1799</v>
      </c>
      <c r="P1703" s="5">
        <v>1799</v>
      </c>
      <c r="Q1703" s="101">
        <v>719.6</v>
      </c>
      <c r="R1703" s="101">
        <v>719.6</v>
      </c>
      <c r="S1703" s="5">
        <v>2</v>
      </c>
      <c r="T1703" t="str">
        <f t="shared" si="99"/>
        <v>10002208&amp;~719.6~2</v>
      </c>
    </row>
    <row r="1704" spans="1:20" x14ac:dyDescent="0.25">
      <c r="A1704" s="68"/>
      <c r="B1704" s="69">
        <v>10002209</v>
      </c>
      <c r="C1704" s="5" t="s">
        <v>40</v>
      </c>
      <c r="D1704" s="5" t="s">
        <v>267</v>
      </c>
      <c r="E1704" s="5" t="s">
        <v>19</v>
      </c>
      <c r="F1704" s="69" t="str">
        <f t="shared" si="98"/>
        <v>MINIKIDZZ/JEANS</v>
      </c>
      <c r="G1704" s="5" t="s">
        <v>44</v>
      </c>
      <c r="H1704" s="73" t="s">
        <v>987</v>
      </c>
      <c r="I1704" s="70" t="str">
        <f>C1704&amp;"/"&amp;D1704&amp;"/"&amp;F1704&amp;"/"&amp;H1704</f>
        <v>MINIKIDZZ/APPAREL/MINIKIDZZ/JEANS/14 Y</v>
      </c>
      <c r="J1704" s="5">
        <v>6111</v>
      </c>
      <c r="K1704" s="5" t="s">
        <v>272</v>
      </c>
      <c r="L1704" s="5" t="s">
        <v>95</v>
      </c>
      <c r="M1704" s="5" t="s">
        <v>47</v>
      </c>
      <c r="N1704" s="87" t="s">
        <v>56</v>
      </c>
      <c r="O1704" s="5">
        <v>1799</v>
      </c>
      <c r="P1704" s="5">
        <v>1799</v>
      </c>
      <c r="Q1704" s="101">
        <v>719.6</v>
      </c>
      <c r="R1704" s="101">
        <v>719.6</v>
      </c>
      <c r="S1704" s="5">
        <v>2</v>
      </c>
      <c r="T1704" t="str">
        <f t="shared" si="99"/>
        <v>10002209&amp;~719.6~2</v>
      </c>
    </row>
    <row r="1705" spans="1:20" x14ac:dyDescent="0.25">
      <c r="A1705" s="68"/>
      <c r="B1705" s="69">
        <v>10002210</v>
      </c>
      <c r="C1705" s="5" t="s">
        <v>40</v>
      </c>
      <c r="D1705" s="5" t="s">
        <v>267</v>
      </c>
      <c r="E1705" s="5" t="s">
        <v>19</v>
      </c>
      <c r="F1705" s="69" t="str">
        <f t="shared" si="98"/>
        <v>MINIKIDZZ/JEANS</v>
      </c>
      <c r="G1705" s="5" t="s">
        <v>44</v>
      </c>
      <c r="H1705" s="73" t="s">
        <v>989</v>
      </c>
      <c r="I1705" s="70" t="str">
        <f>C1705&amp;"/"&amp;D1705&amp;"/"&amp;F1705&amp;"/"&amp;H1705</f>
        <v>MINIKIDZZ/APPAREL/MINIKIDZZ/JEANS/16 Y</v>
      </c>
      <c r="J1705" s="5">
        <v>6111</v>
      </c>
      <c r="K1705" s="5" t="s">
        <v>272</v>
      </c>
      <c r="L1705" s="5" t="s">
        <v>95</v>
      </c>
      <c r="M1705" s="5" t="s">
        <v>47</v>
      </c>
      <c r="N1705" s="87" t="s">
        <v>56</v>
      </c>
      <c r="O1705" s="5">
        <v>1799</v>
      </c>
      <c r="P1705" s="5">
        <v>1799</v>
      </c>
      <c r="Q1705" s="101">
        <v>719.6</v>
      </c>
      <c r="R1705" s="101">
        <v>719.6</v>
      </c>
      <c r="S1705" s="5">
        <v>2</v>
      </c>
      <c r="T1705" t="str">
        <f t="shared" si="99"/>
        <v>10002210&amp;~719.6~2</v>
      </c>
    </row>
    <row r="1706" spans="1:20" x14ac:dyDescent="0.25">
      <c r="A1706" s="68"/>
      <c r="B1706" s="69">
        <v>10002211</v>
      </c>
      <c r="C1706" s="5" t="s">
        <v>40</v>
      </c>
      <c r="D1706" s="5" t="s">
        <v>267</v>
      </c>
      <c r="E1706" s="5" t="s">
        <v>19</v>
      </c>
      <c r="F1706" s="69" t="str">
        <f t="shared" si="98"/>
        <v>MINIKIDZZ/JEANS</v>
      </c>
      <c r="G1706" s="5" t="s">
        <v>44</v>
      </c>
      <c r="H1706" s="73" t="s">
        <v>988</v>
      </c>
      <c r="I1706" s="70" t="str">
        <f>C1706&amp;"/"&amp;D1706&amp;"/"&amp;F1706&amp;"/"&amp;H1706</f>
        <v>MINIKIDZZ/APPAREL/MINIKIDZZ/JEANS/6 Y</v>
      </c>
      <c r="J1706" s="5">
        <v>6111</v>
      </c>
      <c r="K1706" s="5" t="s">
        <v>272</v>
      </c>
      <c r="L1706" s="5" t="s">
        <v>95</v>
      </c>
      <c r="M1706" s="5" t="s">
        <v>47</v>
      </c>
      <c r="N1706" s="87" t="s">
        <v>56</v>
      </c>
      <c r="O1706" s="5">
        <v>1799</v>
      </c>
      <c r="P1706" s="5">
        <v>1799</v>
      </c>
      <c r="Q1706" s="101">
        <v>719.6</v>
      </c>
      <c r="R1706" s="101">
        <v>719.6</v>
      </c>
      <c r="S1706" s="5">
        <v>1</v>
      </c>
      <c r="T1706" t="str">
        <f t="shared" si="99"/>
        <v>10002211&amp;~719.6~1</v>
      </c>
    </row>
    <row r="1707" spans="1:20" x14ac:dyDescent="0.25">
      <c r="A1707" s="68"/>
      <c r="B1707" s="69">
        <v>10002212</v>
      </c>
      <c r="C1707" s="5" t="s">
        <v>40</v>
      </c>
      <c r="D1707" s="5" t="s">
        <v>267</v>
      </c>
      <c r="E1707" s="5" t="s">
        <v>19</v>
      </c>
      <c r="F1707" s="69" t="str">
        <f t="shared" si="98"/>
        <v>MINIKIDZZ/JEANS</v>
      </c>
      <c r="G1707" s="5" t="s">
        <v>44</v>
      </c>
      <c r="H1707" s="73" t="s">
        <v>503</v>
      </c>
      <c r="I1707" s="70" t="str">
        <f>C1707&amp;"/"&amp;D1707&amp;"/"&amp;F1707&amp;"/"&amp;H1707</f>
        <v>MINIKIDZZ/APPAREL/MINIKIDZZ/JEANS/7 Y</v>
      </c>
      <c r="J1707" s="5">
        <v>6111</v>
      </c>
      <c r="K1707" s="5" t="s">
        <v>272</v>
      </c>
      <c r="L1707" s="5" t="s">
        <v>95</v>
      </c>
      <c r="M1707" s="5" t="s">
        <v>47</v>
      </c>
      <c r="N1707" s="87" t="s">
        <v>56</v>
      </c>
      <c r="O1707" s="5">
        <v>1799</v>
      </c>
      <c r="P1707" s="5">
        <v>1799</v>
      </c>
      <c r="Q1707" s="101">
        <v>719.6</v>
      </c>
      <c r="R1707" s="101">
        <v>719.6</v>
      </c>
      <c r="S1707" s="5">
        <v>1</v>
      </c>
      <c r="T1707" t="str">
        <f t="shared" si="99"/>
        <v>10002212&amp;~719.6~1</v>
      </c>
    </row>
    <row r="1708" spans="1:20" x14ac:dyDescent="0.25">
      <c r="A1708" s="68"/>
      <c r="B1708" s="69">
        <v>10002213</v>
      </c>
      <c r="C1708" s="5" t="s">
        <v>40</v>
      </c>
      <c r="D1708" s="5" t="s">
        <v>267</v>
      </c>
      <c r="E1708" s="5" t="s">
        <v>19</v>
      </c>
      <c r="F1708" s="69" t="str">
        <f t="shared" si="98"/>
        <v>MINIKIDZZ/JEANS</v>
      </c>
      <c r="G1708" s="5" t="s">
        <v>44</v>
      </c>
      <c r="H1708" s="73" t="s">
        <v>523</v>
      </c>
      <c r="I1708" s="70" t="str">
        <f>C1708&amp;"/"&amp;D1708&amp;"/"&amp;F1708&amp;"/"&amp;H1708</f>
        <v>MINIKIDZZ/APPAREL/MINIKIDZZ/JEANS/8 Y</v>
      </c>
      <c r="J1708" s="5">
        <v>6111</v>
      </c>
      <c r="K1708" s="5" t="s">
        <v>272</v>
      </c>
      <c r="L1708" s="5" t="s">
        <v>95</v>
      </c>
      <c r="M1708" s="5" t="s">
        <v>47</v>
      </c>
      <c r="N1708" s="87" t="s">
        <v>56</v>
      </c>
      <c r="O1708" s="5">
        <v>1799</v>
      </c>
      <c r="P1708" s="5">
        <v>1799</v>
      </c>
      <c r="Q1708" s="101">
        <v>719.6</v>
      </c>
      <c r="R1708" s="101">
        <v>719.6</v>
      </c>
      <c r="S1708" s="5">
        <v>1</v>
      </c>
      <c r="T1708" t="str">
        <f t="shared" si="99"/>
        <v>10002213&amp;~719.6~1</v>
      </c>
    </row>
    <row r="1709" spans="1:20" x14ac:dyDescent="0.25">
      <c r="A1709" s="68"/>
      <c r="B1709" s="69">
        <v>10002214</v>
      </c>
      <c r="C1709" s="5" t="s">
        <v>40</v>
      </c>
      <c r="D1709" s="5" t="s">
        <v>267</v>
      </c>
      <c r="E1709" s="5" t="s">
        <v>982</v>
      </c>
      <c r="F1709" s="69" t="str">
        <f t="shared" ref="F1709:F1718" si="100">E1709&amp;""</f>
        <v>BLOOMER</v>
      </c>
      <c r="G1709" s="5" t="s">
        <v>44</v>
      </c>
      <c r="H1709" s="73" t="s">
        <v>900</v>
      </c>
      <c r="I1709" s="70" t="str">
        <f>C1709&amp;"/"&amp;D1709&amp;"/"&amp;F1709&amp;"/"&amp;H1709</f>
        <v>MINIKIDZZ/APPAREL/BLOOMER/12 M</v>
      </c>
      <c r="J1709" s="5">
        <v>6111</v>
      </c>
      <c r="K1709" s="5" t="s">
        <v>249</v>
      </c>
      <c r="L1709" s="5" t="s">
        <v>95</v>
      </c>
      <c r="M1709" s="5" t="s">
        <v>47</v>
      </c>
      <c r="N1709" s="87" t="s">
        <v>56</v>
      </c>
      <c r="O1709" s="5">
        <v>499</v>
      </c>
      <c r="P1709" s="5">
        <v>499</v>
      </c>
      <c r="Q1709" s="101">
        <v>199.60000000000002</v>
      </c>
      <c r="R1709" s="101">
        <v>199.60000000000002</v>
      </c>
      <c r="S1709" s="5">
        <v>1</v>
      </c>
      <c r="T1709" t="str">
        <f t="shared" si="99"/>
        <v>10002214&amp;~199.6~1</v>
      </c>
    </row>
    <row r="1710" spans="1:20" x14ac:dyDescent="0.25">
      <c r="A1710" s="68"/>
      <c r="B1710" s="69">
        <v>10002215</v>
      </c>
      <c r="C1710" s="5" t="s">
        <v>40</v>
      </c>
      <c r="D1710" s="5" t="s">
        <v>267</v>
      </c>
      <c r="E1710" s="5" t="s">
        <v>982</v>
      </c>
      <c r="F1710" s="69" t="str">
        <f t="shared" si="100"/>
        <v>BLOOMER</v>
      </c>
      <c r="G1710" s="5" t="s">
        <v>44</v>
      </c>
      <c r="H1710" s="73" t="s">
        <v>901</v>
      </c>
      <c r="I1710" s="70" t="str">
        <f>C1710&amp;"/"&amp;D1710&amp;"/"&amp;F1710&amp;"/"&amp;H1710</f>
        <v>MINIKIDZZ/APPAREL/BLOOMER/18 M</v>
      </c>
      <c r="J1710" s="5">
        <v>6111</v>
      </c>
      <c r="K1710" s="5" t="s">
        <v>249</v>
      </c>
      <c r="L1710" s="5" t="s">
        <v>95</v>
      </c>
      <c r="M1710" s="5" t="s">
        <v>47</v>
      </c>
      <c r="N1710" s="87" t="s">
        <v>56</v>
      </c>
      <c r="O1710" s="5">
        <v>499</v>
      </c>
      <c r="P1710" s="5">
        <v>499</v>
      </c>
      <c r="Q1710" s="101">
        <v>199.60000000000002</v>
      </c>
      <c r="R1710" s="101">
        <v>199.60000000000002</v>
      </c>
      <c r="S1710" s="5">
        <v>2</v>
      </c>
      <c r="T1710" t="str">
        <f t="shared" si="99"/>
        <v>10002215&amp;~199.6~2</v>
      </c>
    </row>
    <row r="1711" spans="1:20" x14ac:dyDescent="0.25">
      <c r="A1711" s="68"/>
      <c r="B1711" s="69">
        <v>10002216</v>
      </c>
      <c r="C1711" s="5" t="s">
        <v>40</v>
      </c>
      <c r="D1711" s="5" t="s">
        <v>267</v>
      </c>
      <c r="E1711" s="5" t="s">
        <v>982</v>
      </c>
      <c r="F1711" s="69" t="str">
        <f t="shared" si="100"/>
        <v>BLOOMER</v>
      </c>
      <c r="G1711" s="5" t="s">
        <v>44</v>
      </c>
      <c r="H1711" s="73" t="s">
        <v>990</v>
      </c>
      <c r="I1711" s="70" t="str">
        <f>C1711&amp;"/"&amp;D1711&amp;"/"&amp;F1711&amp;"/"&amp;H1711</f>
        <v>MINIKIDZZ/APPAREL/BLOOMER/6 M</v>
      </c>
      <c r="J1711" s="5">
        <v>6111</v>
      </c>
      <c r="K1711" s="5" t="s">
        <v>249</v>
      </c>
      <c r="L1711" s="5" t="s">
        <v>95</v>
      </c>
      <c r="M1711" s="5" t="s">
        <v>47</v>
      </c>
      <c r="N1711" s="87" t="s">
        <v>56</v>
      </c>
      <c r="O1711" s="5">
        <v>499</v>
      </c>
      <c r="P1711" s="5">
        <v>499</v>
      </c>
      <c r="Q1711" s="101">
        <v>199.60000000000002</v>
      </c>
      <c r="R1711" s="101">
        <v>199.60000000000002</v>
      </c>
      <c r="S1711" s="5">
        <v>1</v>
      </c>
      <c r="T1711" t="str">
        <f t="shared" si="99"/>
        <v>10002216&amp;~199.6~1</v>
      </c>
    </row>
    <row r="1712" spans="1:20" x14ac:dyDescent="0.25">
      <c r="A1712" s="68"/>
      <c r="B1712" s="69">
        <v>10002217</v>
      </c>
      <c r="C1712" s="5" t="s">
        <v>40</v>
      </c>
      <c r="D1712" s="5" t="s">
        <v>267</v>
      </c>
      <c r="E1712" s="5" t="s">
        <v>982</v>
      </c>
      <c r="F1712" s="69" t="str">
        <f t="shared" si="100"/>
        <v>BLOOMER</v>
      </c>
      <c r="G1712" s="5" t="s">
        <v>44</v>
      </c>
      <c r="H1712" s="73" t="s">
        <v>991</v>
      </c>
      <c r="I1712" s="70" t="str">
        <f>C1712&amp;"/"&amp;D1712&amp;"/"&amp;F1712&amp;"/"&amp;H1712</f>
        <v>MINIKIDZZ/APPAREL/BLOOMER/9 M</v>
      </c>
      <c r="J1712" s="5">
        <v>6111</v>
      </c>
      <c r="K1712" s="5" t="s">
        <v>249</v>
      </c>
      <c r="L1712" s="5" t="s">
        <v>95</v>
      </c>
      <c r="M1712" s="5" t="s">
        <v>47</v>
      </c>
      <c r="N1712" s="87" t="s">
        <v>56</v>
      </c>
      <c r="O1712" s="5">
        <v>499</v>
      </c>
      <c r="P1712" s="5">
        <v>499</v>
      </c>
      <c r="Q1712" s="101">
        <v>199.60000000000002</v>
      </c>
      <c r="R1712" s="101">
        <v>199.60000000000002</v>
      </c>
      <c r="S1712" s="5">
        <v>1</v>
      </c>
      <c r="T1712" t="str">
        <f t="shared" si="99"/>
        <v>10002217&amp;~199.6~1</v>
      </c>
    </row>
    <row r="1713" spans="1:20" x14ac:dyDescent="0.25">
      <c r="A1713" s="68"/>
      <c r="B1713" s="69">
        <v>10002218</v>
      </c>
      <c r="C1713" s="5" t="s">
        <v>40</v>
      </c>
      <c r="D1713" s="5" t="s">
        <v>267</v>
      </c>
      <c r="E1713" s="5" t="s">
        <v>384</v>
      </c>
      <c r="F1713" s="69" t="str">
        <f t="shared" si="100"/>
        <v>LEGGING</v>
      </c>
      <c r="G1713" s="5" t="s">
        <v>44</v>
      </c>
      <c r="H1713" s="73" t="s">
        <v>900</v>
      </c>
      <c r="I1713" s="70" t="str">
        <f>C1713&amp;"/"&amp;D1713&amp;"/"&amp;F1713&amp;"/"&amp;H1713</f>
        <v>MINIKIDZZ/APPAREL/LEGGING/12 M</v>
      </c>
      <c r="J1713" s="5">
        <v>6111</v>
      </c>
      <c r="K1713" s="5" t="s">
        <v>249</v>
      </c>
      <c r="L1713" s="5" t="s">
        <v>95</v>
      </c>
      <c r="M1713" s="5" t="s">
        <v>47</v>
      </c>
      <c r="N1713" s="87" t="s">
        <v>56</v>
      </c>
      <c r="O1713" s="5">
        <v>599</v>
      </c>
      <c r="P1713" s="5">
        <v>599</v>
      </c>
      <c r="Q1713" s="101">
        <v>239.60000000000002</v>
      </c>
      <c r="R1713" s="101">
        <v>239.60000000000002</v>
      </c>
      <c r="S1713" s="5">
        <v>2</v>
      </c>
      <c r="T1713" t="str">
        <f t="shared" si="99"/>
        <v>10002218&amp;~239.6~2</v>
      </c>
    </row>
    <row r="1714" spans="1:20" x14ac:dyDescent="0.25">
      <c r="A1714" s="68"/>
      <c r="B1714" s="69">
        <v>10002219</v>
      </c>
      <c r="C1714" s="5" t="s">
        <v>40</v>
      </c>
      <c r="D1714" s="5" t="s">
        <v>267</v>
      </c>
      <c r="E1714" s="5" t="s">
        <v>384</v>
      </c>
      <c r="F1714" s="69" t="str">
        <f t="shared" si="100"/>
        <v>LEGGING</v>
      </c>
      <c r="G1714" s="5" t="s">
        <v>44</v>
      </c>
      <c r="H1714" s="73" t="s">
        <v>500</v>
      </c>
      <c r="I1714" s="70" t="str">
        <f>C1714&amp;"/"&amp;D1714&amp;"/"&amp;F1714&amp;"/"&amp;H1714</f>
        <v>MINIKIDZZ/APPAREL/LEGGING/3 Y</v>
      </c>
      <c r="J1714" s="5">
        <v>6111</v>
      </c>
      <c r="K1714" s="5" t="s">
        <v>249</v>
      </c>
      <c r="L1714" s="5" t="s">
        <v>95</v>
      </c>
      <c r="M1714" s="5" t="s">
        <v>47</v>
      </c>
      <c r="N1714" s="87" t="s">
        <v>56</v>
      </c>
      <c r="O1714" s="5">
        <v>599</v>
      </c>
      <c r="P1714" s="5">
        <v>599</v>
      </c>
      <c r="Q1714" s="101">
        <v>239.60000000000002</v>
      </c>
      <c r="R1714" s="101">
        <v>239.60000000000002</v>
      </c>
      <c r="S1714" s="5">
        <v>1</v>
      </c>
      <c r="T1714" t="str">
        <f t="shared" si="99"/>
        <v>10002219&amp;~239.6~1</v>
      </c>
    </row>
    <row r="1715" spans="1:20" x14ac:dyDescent="0.25">
      <c r="A1715" s="68"/>
      <c r="B1715" s="69">
        <v>10002220</v>
      </c>
      <c r="C1715" s="5" t="s">
        <v>40</v>
      </c>
      <c r="D1715" s="5" t="s">
        <v>267</v>
      </c>
      <c r="E1715" s="5" t="s">
        <v>384</v>
      </c>
      <c r="F1715" s="69" t="str">
        <f t="shared" si="100"/>
        <v>LEGGING</v>
      </c>
      <c r="G1715" s="5" t="s">
        <v>44</v>
      </c>
      <c r="H1715" s="73" t="s">
        <v>521</v>
      </c>
      <c r="I1715" s="70" t="str">
        <f>C1715&amp;"/"&amp;D1715&amp;"/"&amp;F1715&amp;"/"&amp;H1715</f>
        <v>MINIKIDZZ/APPAREL/LEGGING/4 Y</v>
      </c>
      <c r="J1715" s="5">
        <v>6111</v>
      </c>
      <c r="K1715" s="5" t="s">
        <v>249</v>
      </c>
      <c r="L1715" s="5" t="s">
        <v>95</v>
      </c>
      <c r="M1715" s="5" t="s">
        <v>47</v>
      </c>
      <c r="N1715" s="87" t="s">
        <v>56</v>
      </c>
      <c r="O1715" s="5">
        <v>599</v>
      </c>
      <c r="P1715" s="5">
        <v>599</v>
      </c>
      <c r="Q1715" s="101">
        <v>239.60000000000002</v>
      </c>
      <c r="R1715" s="101">
        <v>239.60000000000002</v>
      </c>
      <c r="S1715" s="5">
        <v>4</v>
      </c>
      <c r="T1715" t="str">
        <f t="shared" si="99"/>
        <v>10002220&amp;~239.6~4</v>
      </c>
    </row>
    <row r="1716" spans="1:20" x14ac:dyDescent="0.25">
      <c r="A1716" s="68"/>
      <c r="B1716" s="69">
        <v>10002221</v>
      </c>
      <c r="C1716" s="5" t="s">
        <v>40</v>
      </c>
      <c r="D1716" s="5" t="s">
        <v>267</v>
      </c>
      <c r="E1716" s="5" t="s">
        <v>384</v>
      </c>
      <c r="F1716" s="69" t="str">
        <f t="shared" si="100"/>
        <v>LEGGING</v>
      </c>
      <c r="G1716" s="5" t="s">
        <v>44</v>
      </c>
      <c r="H1716" s="73" t="s">
        <v>502</v>
      </c>
      <c r="I1716" s="70" t="str">
        <f>C1716&amp;"/"&amp;D1716&amp;"/"&amp;F1716&amp;"/"&amp;H1716</f>
        <v>MINIKIDZZ/APPAREL/LEGGING/5 Y</v>
      </c>
      <c r="J1716" s="5">
        <v>6111</v>
      </c>
      <c r="K1716" s="5" t="s">
        <v>249</v>
      </c>
      <c r="L1716" s="5" t="s">
        <v>95</v>
      </c>
      <c r="M1716" s="5" t="s">
        <v>47</v>
      </c>
      <c r="N1716" s="87" t="s">
        <v>56</v>
      </c>
      <c r="O1716" s="5">
        <v>599</v>
      </c>
      <c r="P1716" s="5">
        <v>599</v>
      </c>
      <c r="Q1716" s="101">
        <v>239.60000000000002</v>
      </c>
      <c r="R1716" s="101">
        <v>239.60000000000002</v>
      </c>
      <c r="S1716" s="5">
        <v>1</v>
      </c>
      <c r="T1716" t="str">
        <f t="shared" si="99"/>
        <v>10002221&amp;~239.6~1</v>
      </c>
    </row>
    <row r="1717" spans="1:20" x14ac:dyDescent="0.25">
      <c r="A1717" s="68"/>
      <c r="B1717" s="69">
        <v>10002222</v>
      </c>
      <c r="C1717" s="5" t="s">
        <v>40</v>
      </c>
      <c r="D1717" s="5" t="s">
        <v>267</v>
      </c>
      <c r="E1717" s="5" t="s">
        <v>384</v>
      </c>
      <c r="F1717" s="69" t="str">
        <f t="shared" si="100"/>
        <v>LEGGING</v>
      </c>
      <c r="G1717" s="5" t="s">
        <v>44</v>
      </c>
      <c r="H1717" s="73" t="s">
        <v>523</v>
      </c>
      <c r="I1717" s="70" t="str">
        <f>C1717&amp;"/"&amp;D1717&amp;"/"&amp;F1717&amp;"/"&amp;H1717</f>
        <v>MINIKIDZZ/APPAREL/LEGGING/8 Y</v>
      </c>
      <c r="J1717" s="5">
        <v>6111</v>
      </c>
      <c r="K1717" s="5" t="s">
        <v>249</v>
      </c>
      <c r="L1717" s="5" t="s">
        <v>95</v>
      </c>
      <c r="M1717" s="5" t="s">
        <v>47</v>
      </c>
      <c r="N1717" s="87" t="s">
        <v>56</v>
      </c>
      <c r="O1717" s="5">
        <v>599</v>
      </c>
      <c r="P1717" s="5">
        <v>599</v>
      </c>
      <c r="Q1717" s="101">
        <v>239.60000000000002</v>
      </c>
      <c r="R1717" s="101">
        <v>239.60000000000002</v>
      </c>
      <c r="S1717" s="5">
        <v>2</v>
      </c>
      <c r="T1717" t="str">
        <f t="shared" si="99"/>
        <v>10002222&amp;~239.6~2</v>
      </c>
    </row>
    <row r="1718" spans="1:20" x14ac:dyDescent="0.25">
      <c r="A1718" s="68"/>
      <c r="B1718" s="69">
        <v>10002223</v>
      </c>
      <c r="C1718" s="5" t="s">
        <v>40</v>
      </c>
      <c r="D1718" s="5" t="s">
        <v>267</v>
      </c>
      <c r="E1718" s="5" t="s">
        <v>384</v>
      </c>
      <c r="F1718" s="69" t="str">
        <f t="shared" si="100"/>
        <v>LEGGING</v>
      </c>
      <c r="G1718" s="5" t="s">
        <v>44</v>
      </c>
      <c r="H1718" s="73" t="s">
        <v>991</v>
      </c>
      <c r="I1718" s="70" t="str">
        <f>C1718&amp;"/"&amp;D1718&amp;"/"&amp;F1718&amp;"/"&amp;H1718</f>
        <v>MINIKIDZZ/APPAREL/LEGGING/9 M</v>
      </c>
      <c r="J1718" s="5">
        <v>6111</v>
      </c>
      <c r="K1718" s="5" t="s">
        <v>249</v>
      </c>
      <c r="L1718" s="5" t="s">
        <v>95</v>
      </c>
      <c r="M1718" s="5" t="s">
        <v>47</v>
      </c>
      <c r="N1718" s="87" t="s">
        <v>56</v>
      </c>
      <c r="O1718" s="5">
        <v>599</v>
      </c>
      <c r="P1718" s="5">
        <v>599</v>
      </c>
      <c r="Q1718" s="101">
        <v>239.60000000000002</v>
      </c>
      <c r="R1718" s="101">
        <v>239.60000000000002</v>
      </c>
      <c r="S1718" s="5">
        <v>2</v>
      </c>
      <c r="T1718" t="str">
        <f t="shared" si="99"/>
        <v>10002223&amp;~239.6~2</v>
      </c>
    </row>
    <row r="1719" spans="1:20" x14ac:dyDescent="0.25">
      <c r="A1719" s="68"/>
      <c r="B1719" s="69">
        <v>10002224</v>
      </c>
      <c r="C1719" s="5" t="s">
        <v>40</v>
      </c>
      <c r="D1719" s="5" t="s">
        <v>267</v>
      </c>
      <c r="E1719" s="5" t="s">
        <v>690</v>
      </c>
      <c r="F1719" s="69" t="str">
        <f t="shared" si="98"/>
        <v>MINIKIDZZ/SHORTS</v>
      </c>
      <c r="G1719" s="5" t="s">
        <v>44</v>
      </c>
      <c r="H1719" s="73" t="s">
        <v>497</v>
      </c>
      <c r="I1719" s="70" t="str">
        <f>C1719&amp;"/"&amp;D1719&amp;"/"&amp;F1719&amp;"/"&amp;H1719</f>
        <v>MINIKIDZZ/APPAREL/MINIKIDZZ/SHORTS/11-12 Y</v>
      </c>
      <c r="J1719" s="5">
        <v>6111</v>
      </c>
      <c r="K1719" s="5" t="s">
        <v>249</v>
      </c>
      <c r="L1719" s="5" t="s">
        <v>95</v>
      </c>
      <c r="M1719" s="5" t="s">
        <v>47</v>
      </c>
      <c r="N1719" s="87" t="s">
        <v>56</v>
      </c>
      <c r="O1719" s="5">
        <v>599</v>
      </c>
      <c r="P1719" s="5">
        <v>599</v>
      </c>
      <c r="Q1719" s="101">
        <v>239.60000000000002</v>
      </c>
      <c r="R1719" s="101">
        <v>239.60000000000002</v>
      </c>
      <c r="S1719" s="5">
        <v>1</v>
      </c>
      <c r="T1719" t="str">
        <f t="shared" si="99"/>
        <v>10002224&amp;~239.6~1</v>
      </c>
    </row>
    <row r="1720" spans="1:20" x14ac:dyDescent="0.25">
      <c r="A1720" s="68"/>
      <c r="B1720" s="69">
        <v>10002225</v>
      </c>
      <c r="C1720" s="5" t="s">
        <v>40</v>
      </c>
      <c r="D1720" s="5" t="s">
        <v>267</v>
      </c>
      <c r="E1720" s="5" t="s">
        <v>690</v>
      </c>
      <c r="F1720" s="69" t="str">
        <f t="shared" si="98"/>
        <v>MINIKIDZZ/SHORTS</v>
      </c>
      <c r="G1720" s="5" t="s">
        <v>44</v>
      </c>
      <c r="H1720" s="73" t="s">
        <v>906</v>
      </c>
      <c r="I1720" s="70" t="str">
        <f>C1720&amp;"/"&amp;D1720&amp;"/"&amp;F1720&amp;"/"&amp;H1720</f>
        <v>MINIKIDZZ/APPAREL/MINIKIDZZ/SHORTS/13-14 Y</v>
      </c>
      <c r="J1720" s="5">
        <v>6111</v>
      </c>
      <c r="K1720" s="5" t="s">
        <v>249</v>
      </c>
      <c r="L1720" s="5" t="s">
        <v>95</v>
      </c>
      <c r="M1720" s="5" t="s">
        <v>47</v>
      </c>
      <c r="N1720" s="87" t="s">
        <v>56</v>
      </c>
      <c r="O1720" s="5">
        <v>599</v>
      </c>
      <c r="P1720" s="5">
        <v>599</v>
      </c>
      <c r="Q1720" s="101">
        <v>239.60000000000002</v>
      </c>
      <c r="R1720" s="101">
        <v>239.60000000000002</v>
      </c>
      <c r="S1720" s="5">
        <v>1</v>
      </c>
      <c r="T1720" t="str">
        <f t="shared" si="99"/>
        <v>10002225&amp;~239.6~1</v>
      </c>
    </row>
    <row r="1721" spans="1:20" x14ac:dyDescent="0.25">
      <c r="A1721" s="68"/>
      <c r="B1721" s="69">
        <v>10002226</v>
      </c>
      <c r="C1721" s="5" t="s">
        <v>40</v>
      </c>
      <c r="D1721" s="5" t="s">
        <v>267</v>
      </c>
      <c r="E1721" s="5" t="s">
        <v>690</v>
      </c>
      <c r="F1721" s="69" t="str">
        <f t="shared" si="98"/>
        <v>MINIKIDZZ/SHORTS</v>
      </c>
      <c r="G1721" s="5" t="s">
        <v>44</v>
      </c>
      <c r="H1721" s="73" t="s">
        <v>500</v>
      </c>
      <c r="I1721" s="70" t="str">
        <f>C1721&amp;"/"&amp;D1721&amp;"/"&amp;F1721&amp;"/"&amp;H1721</f>
        <v>MINIKIDZZ/APPAREL/MINIKIDZZ/SHORTS/3 Y</v>
      </c>
      <c r="J1721" s="5">
        <v>6111</v>
      </c>
      <c r="K1721" s="5" t="s">
        <v>249</v>
      </c>
      <c r="L1721" s="5" t="s">
        <v>95</v>
      </c>
      <c r="M1721" s="5" t="s">
        <v>47</v>
      </c>
      <c r="N1721" s="87" t="s">
        <v>56</v>
      </c>
      <c r="O1721" s="5">
        <v>599</v>
      </c>
      <c r="P1721" s="5">
        <v>599</v>
      </c>
      <c r="Q1721" s="101">
        <v>239.60000000000002</v>
      </c>
      <c r="R1721" s="101">
        <v>239.60000000000002</v>
      </c>
      <c r="S1721" s="5">
        <v>1</v>
      </c>
      <c r="T1721" t="str">
        <f t="shared" si="99"/>
        <v>10002226&amp;~239.6~1</v>
      </c>
    </row>
    <row r="1722" spans="1:20" x14ac:dyDescent="0.25">
      <c r="A1722" s="68"/>
      <c r="B1722" s="69">
        <v>10002227</v>
      </c>
      <c r="C1722" s="5" t="s">
        <v>40</v>
      </c>
      <c r="D1722" s="5" t="s">
        <v>267</v>
      </c>
      <c r="E1722" s="5" t="s">
        <v>690</v>
      </c>
      <c r="F1722" s="69" t="str">
        <f t="shared" si="98"/>
        <v>MINIKIDZZ/SHORTS</v>
      </c>
      <c r="G1722" s="5" t="s">
        <v>44</v>
      </c>
      <c r="H1722" s="73" t="s">
        <v>501</v>
      </c>
      <c r="I1722" s="70" t="str">
        <f>C1722&amp;"/"&amp;D1722&amp;"/"&amp;F1722&amp;"/"&amp;H1722</f>
        <v>MINIKIDZZ/APPAREL/MINIKIDZZ/SHORTS/3-4 Y</v>
      </c>
      <c r="J1722" s="5">
        <v>6111</v>
      </c>
      <c r="K1722" s="5" t="s">
        <v>249</v>
      </c>
      <c r="L1722" s="5" t="s">
        <v>95</v>
      </c>
      <c r="M1722" s="5" t="s">
        <v>47</v>
      </c>
      <c r="N1722" s="87" t="s">
        <v>56</v>
      </c>
      <c r="O1722" s="5">
        <v>599</v>
      </c>
      <c r="P1722" s="5">
        <v>599</v>
      </c>
      <c r="Q1722" s="101">
        <v>239.60000000000002</v>
      </c>
      <c r="R1722" s="101">
        <v>239.60000000000002</v>
      </c>
      <c r="S1722" s="5">
        <v>2</v>
      </c>
      <c r="T1722" t="str">
        <f t="shared" si="99"/>
        <v>10002227&amp;~239.6~2</v>
      </c>
    </row>
    <row r="1723" spans="1:20" x14ac:dyDescent="0.25">
      <c r="A1723" s="68"/>
      <c r="B1723" s="69">
        <v>10002228</v>
      </c>
      <c r="C1723" s="5" t="s">
        <v>40</v>
      </c>
      <c r="D1723" s="5" t="s">
        <v>267</v>
      </c>
      <c r="E1723" s="5" t="s">
        <v>690</v>
      </c>
      <c r="F1723" s="69" t="str">
        <f t="shared" si="98"/>
        <v>MINIKIDZZ/SHORTS</v>
      </c>
      <c r="G1723" s="5" t="s">
        <v>44</v>
      </c>
      <c r="H1723" s="73" t="s">
        <v>502</v>
      </c>
      <c r="I1723" s="70" t="str">
        <f>C1723&amp;"/"&amp;D1723&amp;"/"&amp;F1723&amp;"/"&amp;H1723</f>
        <v>MINIKIDZZ/APPAREL/MINIKIDZZ/SHORTS/5 Y</v>
      </c>
      <c r="J1723" s="5">
        <v>6111</v>
      </c>
      <c r="K1723" s="5" t="s">
        <v>249</v>
      </c>
      <c r="L1723" s="5" t="s">
        <v>95</v>
      </c>
      <c r="M1723" s="5" t="s">
        <v>47</v>
      </c>
      <c r="N1723" s="87" t="s">
        <v>56</v>
      </c>
      <c r="O1723" s="5">
        <v>599</v>
      </c>
      <c r="P1723" s="5">
        <v>599</v>
      </c>
      <c r="Q1723" s="101">
        <v>239.60000000000002</v>
      </c>
      <c r="R1723" s="101">
        <v>239.60000000000002</v>
      </c>
      <c r="S1723" s="5">
        <v>2</v>
      </c>
      <c r="T1723" t="str">
        <f t="shared" si="99"/>
        <v>10002228&amp;~239.6~2</v>
      </c>
    </row>
    <row r="1724" spans="1:20" x14ac:dyDescent="0.25">
      <c r="A1724" s="68"/>
      <c r="B1724" s="69">
        <v>10002229</v>
      </c>
      <c r="C1724" s="5" t="s">
        <v>40</v>
      </c>
      <c r="D1724" s="5" t="s">
        <v>267</v>
      </c>
      <c r="E1724" s="5" t="s">
        <v>690</v>
      </c>
      <c r="F1724" s="69" t="str">
        <f t="shared" si="98"/>
        <v>MINIKIDZZ/SHORTS</v>
      </c>
      <c r="G1724" s="5" t="s">
        <v>44</v>
      </c>
      <c r="H1724" s="73" t="s">
        <v>988</v>
      </c>
      <c r="I1724" s="70" t="str">
        <f>C1724&amp;"/"&amp;D1724&amp;"/"&amp;F1724&amp;"/"&amp;H1724</f>
        <v>MINIKIDZZ/APPAREL/MINIKIDZZ/SHORTS/6 Y</v>
      </c>
      <c r="J1724" s="5">
        <v>6111</v>
      </c>
      <c r="K1724" s="5" t="s">
        <v>249</v>
      </c>
      <c r="L1724" s="5" t="s">
        <v>95</v>
      </c>
      <c r="M1724" s="5" t="s">
        <v>47</v>
      </c>
      <c r="N1724" s="87" t="s">
        <v>56</v>
      </c>
      <c r="O1724" s="5">
        <v>599</v>
      </c>
      <c r="P1724" s="5">
        <v>599</v>
      </c>
      <c r="Q1724" s="101">
        <v>239.60000000000002</v>
      </c>
      <c r="R1724" s="101">
        <v>239.60000000000002</v>
      </c>
      <c r="S1724" s="5">
        <v>2</v>
      </c>
      <c r="T1724" t="str">
        <f t="shared" si="99"/>
        <v>10002229&amp;~239.6~2</v>
      </c>
    </row>
    <row r="1725" spans="1:20" x14ac:dyDescent="0.25">
      <c r="A1725" s="68"/>
      <c r="B1725" s="69">
        <v>10002230</v>
      </c>
      <c r="C1725" s="5" t="s">
        <v>40</v>
      </c>
      <c r="D1725" s="5" t="s">
        <v>267</v>
      </c>
      <c r="E1725" s="5" t="s">
        <v>690</v>
      </c>
      <c r="F1725" s="69" t="str">
        <f t="shared" si="98"/>
        <v>MINIKIDZZ/SHORTS</v>
      </c>
      <c r="G1725" s="5" t="s">
        <v>44</v>
      </c>
      <c r="H1725" s="73" t="s">
        <v>504</v>
      </c>
      <c r="I1725" s="70" t="str">
        <f>C1725&amp;"/"&amp;D1725&amp;"/"&amp;F1725&amp;"/"&amp;H1725</f>
        <v>MINIKIDZZ/APPAREL/MINIKIDZZ/SHORTS/7-8 Y</v>
      </c>
      <c r="J1725" s="5">
        <v>6111</v>
      </c>
      <c r="K1725" s="5" t="s">
        <v>249</v>
      </c>
      <c r="L1725" s="5" t="s">
        <v>95</v>
      </c>
      <c r="M1725" s="5" t="s">
        <v>47</v>
      </c>
      <c r="N1725" s="87" t="s">
        <v>56</v>
      </c>
      <c r="O1725" s="5">
        <v>599</v>
      </c>
      <c r="P1725" s="5">
        <v>599</v>
      </c>
      <c r="Q1725" s="101">
        <v>239.60000000000002</v>
      </c>
      <c r="R1725" s="101">
        <v>239.60000000000002</v>
      </c>
      <c r="S1725" s="5">
        <v>3</v>
      </c>
      <c r="T1725" t="str">
        <f t="shared" si="99"/>
        <v>10002230&amp;~239.6~3</v>
      </c>
    </row>
    <row r="1726" spans="1:20" x14ac:dyDescent="0.25">
      <c r="A1726" s="68"/>
      <c r="B1726" s="69">
        <v>10002231</v>
      </c>
      <c r="C1726" s="5" t="s">
        <v>40</v>
      </c>
      <c r="D1726" s="5" t="s">
        <v>267</v>
      </c>
      <c r="E1726" s="5" t="s">
        <v>690</v>
      </c>
      <c r="F1726" s="69" t="str">
        <f t="shared" si="98"/>
        <v>MINIKIDZZ/SHORTS</v>
      </c>
      <c r="G1726" s="5" t="s">
        <v>44</v>
      </c>
      <c r="H1726" s="73" t="s">
        <v>523</v>
      </c>
      <c r="I1726" s="70" t="str">
        <f>C1726&amp;"/"&amp;D1726&amp;"/"&amp;F1726&amp;"/"&amp;H1726</f>
        <v>MINIKIDZZ/APPAREL/MINIKIDZZ/SHORTS/8 Y</v>
      </c>
      <c r="J1726" s="5">
        <v>6111</v>
      </c>
      <c r="K1726" s="5" t="s">
        <v>249</v>
      </c>
      <c r="L1726" s="5" t="s">
        <v>95</v>
      </c>
      <c r="M1726" s="5" t="s">
        <v>47</v>
      </c>
      <c r="N1726" s="87" t="s">
        <v>56</v>
      </c>
      <c r="O1726" s="5">
        <v>599</v>
      </c>
      <c r="P1726" s="5">
        <v>599</v>
      </c>
      <c r="Q1726" s="101">
        <v>239.60000000000002</v>
      </c>
      <c r="R1726" s="101">
        <v>239.60000000000002</v>
      </c>
      <c r="S1726" s="5">
        <v>1</v>
      </c>
      <c r="T1726" t="str">
        <f t="shared" si="99"/>
        <v>10002231&amp;~239.6~1</v>
      </c>
    </row>
    <row r="1727" spans="1:20" x14ac:dyDescent="0.25">
      <c r="A1727" s="68"/>
      <c r="B1727" s="69">
        <v>10002232</v>
      </c>
      <c r="C1727" s="5" t="s">
        <v>40</v>
      </c>
      <c r="D1727" s="5" t="s">
        <v>267</v>
      </c>
      <c r="E1727" s="5" t="s">
        <v>690</v>
      </c>
      <c r="F1727" s="69" t="str">
        <f t="shared" si="98"/>
        <v>MINIKIDZZ/SHORTS</v>
      </c>
      <c r="G1727" s="5" t="s">
        <v>44</v>
      </c>
      <c r="H1727" s="73" t="s">
        <v>505</v>
      </c>
      <c r="I1727" s="70" t="str">
        <f>C1727&amp;"/"&amp;D1727&amp;"/"&amp;F1727&amp;"/"&amp;H1727</f>
        <v>MINIKIDZZ/APPAREL/MINIKIDZZ/SHORTS/9-10 Y</v>
      </c>
      <c r="J1727" s="5">
        <v>6111</v>
      </c>
      <c r="K1727" s="5" t="s">
        <v>249</v>
      </c>
      <c r="L1727" s="5" t="s">
        <v>95</v>
      </c>
      <c r="M1727" s="5" t="s">
        <v>47</v>
      </c>
      <c r="N1727" s="87" t="s">
        <v>56</v>
      </c>
      <c r="O1727" s="5">
        <v>599</v>
      </c>
      <c r="P1727" s="5">
        <v>599</v>
      </c>
      <c r="Q1727" s="101">
        <v>239.60000000000002</v>
      </c>
      <c r="R1727" s="101">
        <v>239.60000000000002</v>
      </c>
      <c r="S1727" s="5">
        <v>1</v>
      </c>
      <c r="T1727" t="str">
        <f t="shared" si="99"/>
        <v>10002232&amp;~239.6~1</v>
      </c>
    </row>
    <row r="1728" spans="1:20" x14ac:dyDescent="0.25">
      <c r="A1728" s="68"/>
      <c r="B1728" s="69">
        <v>10002233</v>
      </c>
      <c r="C1728" s="5" t="s">
        <v>40</v>
      </c>
      <c r="D1728" s="5" t="s">
        <v>267</v>
      </c>
      <c r="E1728" s="5" t="s">
        <v>382</v>
      </c>
      <c r="F1728" s="69" t="str">
        <f t="shared" si="98"/>
        <v>MINIKIDZZ/CAPRI</v>
      </c>
      <c r="G1728" s="5" t="s">
        <v>44</v>
      </c>
      <c r="H1728" s="73" t="s">
        <v>526</v>
      </c>
      <c r="I1728" s="70" t="str">
        <f>C1728&amp;"/"&amp;D1728&amp;"/"&amp;F1728&amp;"/"&amp;H1728</f>
        <v>MINIKIDZZ/APPAREL/MINIKIDZZ/CAPRI/10 Y</v>
      </c>
      <c r="J1728" s="5">
        <v>6111</v>
      </c>
      <c r="K1728" s="5" t="s">
        <v>249</v>
      </c>
      <c r="L1728" s="5" t="s">
        <v>95</v>
      </c>
      <c r="M1728" s="5" t="s">
        <v>47</v>
      </c>
      <c r="N1728" s="87" t="s">
        <v>56</v>
      </c>
      <c r="O1728" s="5">
        <v>699</v>
      </c>
      <c r="P1728" s="5">
        <v>699</v>
      </c>
      <c r="Q1728" s="101">
        <v>279.60000000000002</v>
      </c>
      <c r="R1728" s="101">
        <v>279.60000000000002</v>
      </c>
      <c r="S1728" s="5">
        <v>2</v>
      </c>
      <c r="T1728" t="str">
        <f t="shared" si="99"/>
        <v>10002233&amp;~279.6~2</v>
      </c>
    </row>
    <row r="1729" spans="1:20" x14ac:dyDescent="0.25">
      <c r="A1729" s="68"/>
      <c r="B1729" s="69">
        <v>10002234</v>
      </c>
      <c r="C1729" s="5" t="s">
        <v>40</v>
      </c>
      <c r="D1729" s="5" t="s">
        <v>267</v>
      </c>
      <c r="E1729" s="5" t="s">
        <v>382</v>
      </c>
      <c r="F1729" s="69" t="str">
        <f t="shared" si="98"/>
        <v>MINIKIDZZ/CAPRI</v>
      </c>
      <c r="G1729" s="5" t="s">
        <v>44</v>
      </c>
      <c r="H1729" s="73" t="s">
        <v>521</v>
      </c>
      <c r="I1729" s="70" t="str">
        <f>C1729&amp;"/"&amp;D1729&amp;"/"&amp;F1729&amp;"/"&amp;H1729</f>
        <v>MINIKIDZZ/APPAREL/MINIKIDZZ/CAPRI/4 Y</v>
      </c>
      <c r="J1729" s="5">
        <v>6111</v>
      </c>
      <c r="K1729" s="5" t="s">
        <v>249</v>
      </c>
      <c r="L1729" s="5" t="s">
        <v>95</v>
      </c>
      <c r="M1729" s="5" t="s">
        <v>47</v>
      </c>
      <c r="N1729" s="87" t="s">
        <v>56</v>
      </c>
      <c r="O1729" s="5">
        <v>699</v>
      </c>
      <c r="P1729" s="5">
        <v>699</v>
      </c>
      <c r="Q1729" s="101">
        <v>279.60000000000002</v>
      </c>
      <c r="R1729" s="101">
        <v>279.60000000000002</v>
      </c>
      <c r="S1729" s="5">
        <v>2</v>
      </c>
      <c r="T1729" t="str">
        <f t="shared" si="99"/>
        <v>10002234&amp;~279.6~2</v>
      </c>
    </row>
    <row r="1730" spans="1:20" x14ac:dyDescent="0.25">
      <c r="A1730" s="68"/>
      <c r="B1730" s="69">
        <v>10002235</v>
      </c>
      <c r="C1730" s="5" t="s">
        <v>40</v>
      </c>
      <c r="D1730" s="5" t="s">
        <v>267</v>
      </c>
      <c r="E1730" s="5" t="s">
        <v>382</v>
      </c>
      <c r="F1730" s="69" t="str">
        <f t="shared" si="98"/>
        <v>MINIKIDZZ/CAPRI</v>
      </c>
      <c r="G1730" s="5" t="s">
        <v>44</v>
      </c>
      <c r="H1730" s="73" t="s">
        <v>502</v>
      </c>
      <c r="I1730" s="70" t="str">
        <f>C1730&amp;"/"&amp;D1730&amp;"/"&amp;F1730&amp;"/"&amp;H1730</f>
        <v>MINIKIDZZ/APPAREL/MINIKIDZZ/CAPRI/5 Y</v>
      </c>
      <c r="J1730" s="5">
        <v>6111</v>
      </c>
      <c r="K1730" s="5" t="s">
        <v>249</v>
      </c>
      <c r="L1730" s="5" t="s">
        <v>95</v>
      </c>
      <c r="M1730" s="5" t="s">
        <v>47</v>
      </c>
      <c r="N1730" s="87" t="s">
        <v>56</v>
      </c>
      <c r="O1730" s="5">
        <v>699</v>
      </c>
      <c r="P1730" s="5">
        <v>699</v>
      </c>
      <c r="Q1730" s="101">
        <v>279.60000000000002</v>
      </c>
      <c r="R1730" s="101">
        <v>279.60000000000002</v>
      </c>
      <c r="S1730" s="5">
        <v>1</v>
      </c>
      <c r="T1730" t="str">
        <f t="shared" si="99"/>
        <v>10002235&amp;~279.6~1</v>
      </c>
    </row>
    <row r="1731" spans="1:20" x14ac:dyDescent="0.25">
      <c r="A1731" s="68"/>
      <c r="B1731" s="69">
        <v>10002236</v>
      </c>
      <c r="C1731" s="5" t="s">
        <v>40</v>
      </c>
      <c r="D1731" s="5" t="s">
        <v>267</v>
      </c>
      <c r="E1731" s="5" t="s">
        <v>382</v>
      </c>
      <c r="F1731" s="69" t="str">
        <f t="shared" si="98"/>
        <v>MINIKIDZZ/CAPRI</v>
      </c>
      <c r="G1731" s="5" t="s">
        <v>44</v>
      </c>
      <c r="H1731" s="73" t="s">
        <v>988</v>
      </c>
      <c r="I1731" s="70" t="str">
        <f>C1731&amp;"/"&amp;D1731&amp;"/"&amp;F1731&amp;"/"&amp;H1731</f>
        <v>MINIKIDZZ/APPAREL/MINIKIDZZ/CAPRI/6 Y</v>
      </c>
      <c r="J1731" s="5">
        <v>6111</v>
      </c>
      <c r="K1731" s="5" t="s">
        <v>249</v>
      </c>
      <c r="L1731" s="5" t="s">
        <v>95</v>
      </c>
      <c r="M1731" s="5" t="s">
        <v>47</v>
      </c>
      <c r="N1731" s="87" t="s">
        <v>56</v>
      </c>
      <c r="O1731" s="5">
        <v>699</v>
      </c>
      <c r="P1731" s="5">
        <v>699</v>
      </c>
      <c r="Q1731" s="101">
        <v>279.60000000000002</v>
      </c>
      <c r="R1731" s="101">
        <v>279.60000000000002</v>
      </c>
      <c r="S1731" s="5">
        <v>2</v>
      </c>
      <c r="T1731" t="str">
        <f t="shared" si="99"/>
        <v>10002236&amp;~279.6~2</v>
      </c>
    </row>
    <row r="1732" spans="1:20" x14ac:dyDescent="0.25">
      <c r="A1732" s="68"/>
      <c r="B1732" s="69">
        <v>10002237</v>
      </c>
      <c r="C1732" s="5" t="s">
        <v>40</v>
      </c>
      <c r="D1732" s="5" t="s">
        <v>267</v>
      </c>
      <c r="E1732" s="5" t="s">
        <v>382</v>
      </c>
      <c r="F1732" s="69" t="str">
        <f t="shared" si="98"/>
        <v>MINIKIDZZ/CAPRI</v>
      </c>
      <c r="G1732" s="5" t="s">
        <v>44</v>
      </c>
      <c r="H1732" s="73" t="s">
        <v>512</v>
      </c>
      <c r="I1732" s="70" t="str">
        <f>C1732&amp;"/"&amp;D1732&amp;"/"&amp;F1732&amp;"/"&amp;H1732</f>
        <v>MINIKIDZZ/APPAREL/MINIKIDZZ/CAPRI/6-7 Y</v>
      </c>
      <c r="J1732" s="5">
        <v>6111</v>
      </c>
      <c r="K1732" s="5" t="s">
        <v>249</v>
      </c>
      <c r="L1732" s="5" t="s">
        <v>95</v>
      </c>
      <c r="M1732" s="5" t="s">
        <v>47</v>
      </c>
      <c r="N1732" s="87" t="s">
        <v>56</v>
      </c>
      <c r="O1732" s="5">
        <v>699</v>
      </c>
      <c r="P1732" s="5">
        <v>699</v>
      </c>
      <c r="Q1732" s="101">
        <v>279.60000000000002</v>
      </c>
      <c r="R1732" s="101">
        <v>279.60000000000002</v>
      </c>
      <c r="S1732" s="5">
        <v>3</v>
      </c>
      <c r="T1732" t="str">
        <f t="shared" si="99"/>
        <v>10002237&amp;~279.6~3</v>
      </c>
    </row>
    <row r="1733" spans="1:20" x14ac:dyDescent="0.25">
      <c r="A1733" s="68"/>
      <c r="B1733" s="69">
        <v>10002238</v>
      </c>
      <c r="C1733" s="5" t="s">
        <v>40</v>
      </c>
      <c r="D1733" s="5" t="s">
        <v>267</v>
      </c>
      <c r="E1733" s="5" t="s">
        <v>382</v>
      </c>
      <c r="F1733" s="69" t="str">
        <f t="shared" si="98"/>
        <v>MINIKIDZZ/CAPRI</v>
      </c>
      <c r="G1733" s="5" t="s">
        <v>44</v>
      </c>
      <c r="H1733" s="73" t="s">
        <v>503</v>
      </c>
      <c r="I1733" s="70" t="str">
        <f>C1733&amp;"/"&amp;D1733&amp;"/"&amp;F1733&amp;"/"&amp;H1733</f>
        <v>MINIKIDZZ/APPAREL/MINIKIDZZ/CAPRI/7 Y</v>
      </c>
      <c r="J1733" s="5">
        <v>6111</v>
      </c>
      <c r="K1733" s="5" t="s">
        <v>249</v>
      </c>
      <c r="L1733" s="5" t="s">
        <v>95</v>
      </c>
      <c r="M1733" s="5" t="s">
        <v>47</v>
      </c>
      <c r="N1733" s="87" t="s">
        <v>56</v>
      </c>
      <c r="O1733" s="5">
        <v>699</v>
      </c>
      <c r="P1733" s="5">
        <v>699</v>
      </c>
      <c r="Q1733" s="101">
        <v>279.60000000000002</v>
      </c>
      <c r="R1733" s="101">
        <v>279.60000000000002</v>
      </c>
      <c r="S1733" s="5">
        <v>2</v>
      </c>
      <c r="T1733" t="str">
        <f t="shared" si="99"/>
        <v>10002238&amp;~279.6~2</v>
      </c>
    </row>
    <row r="1734" spans="1:20" x14ac:dyDescent="0.25">
      <c r="A1734" s="68"/>
      <c r="B1734" s="69">
        <v>10002239</v>
      </c>
      <c r="C1734" s="5" t="s">
        <v>40</v>
      </c>
      <c r="D1734" s="5" t="s">
        <v>267</v>
      </c>
      <c r="E1734" s="5" t="s">
        <v>382</v>
      </c>
      <c r="F1734" s="69" t="str">
        <f t="shared" si="98"/>
        <v>MINIKIDZZ/CAPRI</v>
      </c>
      <c r="G1734" s="5" t="s">
        <v>44</v>
      </c>
      <c r="H1734" s="73" t="s">
        <v>523</v>
      </c>
      <c r="I1734" s="70" t="str">
        <f>C1734&amp;"/"&amp;D1734&amp;"/"&amp;F1734&amp;"/"&amp;H1734</f>
        <v>MINIKIDZZ/APPAREL/MINIKIDZZ/CAPRI/8 Y</v>
      </c>
      <c r="J1734" s="5">
        <v>6111</v>
      </c>
      <c r="K1734" s="5" t="s">
        <v>249</v>
      </c>
      <c r="L1734" s="5" t="s">
        <v>95</v>
      </c>
      <c r="M1734" s="5" t="s">
        <v>47</v>
      </c>
      <c r="N1734" s="87" t="s">
        <v>56</v>
      </c>
      <c r="O1734" s="5">
        <v>699</v>
      </c>
      <c r="P1734" s="5">
        <v>699</v>
      </c>
      <c r="Q1734" s="101">
        <v>279.60000000000002</v>
      </c>
      <c r="R1734" s="101">
        <v>279.60000000000002</v>
      </c>
      <c r="S1734" s="5">
        <v>4</v>
      </c>
      <c r="T1734" t="str">
        <f t="shared" si="99"/>
        <v>10002239&amp;~279.6~4</v>
      </c>
    </row>
    <row r="1735" spans="1:20" x14ac:dyDescent="0.25">
      <c r="A1735" s="68"/>
      <c r="B1735" s="69">
        <v>10002240</v>
      </c>
      <c r="C1735" s="5" t="s">
        <v>40</v>
      </c>
      <c r="D1735" s="5" t="s">
        <v>267</v>
      </c>
      <c r="E1735" s="5" t="s">
        <v>382</v>
      </c>
      <c r="F1735" s="69" t="str">
        <f t="shared" si="98"/>
        <v>MINIKIDZZ/CAPRI</v>
      </c>
      <c r="G1735" s="5" t="s">
        <v>44</v>
      </c>
      <c r="H1735" s="73" t="s">
        <v>992</v>
      </c>
      <c r="I1735" s="70" t="str">
        <f>C1735&amp;"/"&amp;D1735&amp;"/"&amp;F1735&amp;"/"&amp;H1735</f>
        <v>MINIKIDZZ/APPAREL/MINIKIDZZ/CAPRI/9 Y</v>
      </c>
      <c r="J1735" s="5">
        <v>6111</v>
      </c>
      <c r="K1735" s="5" t="s">
        <v>249</v>
      </c>
      <c r="L1735" s="5" t="s">
        <v>95</v>
      </c>
      <c r="M1735" s="5" t="s">
        <v>47</v>
      </c>
      <c r="N1735" s="87" t="s">
        <v>56</v>
      </c>
      <c r="O1735" s="5">
        <v>699</v>
      </c>
      <c r="P1735" s="5">
        <v>699</v>
      </c>
      <c r="Q1735" s="101">
        <v>279.60000000000002</v>
      </c>
      <c r="R1735" s="101">
        <v>279.60000000000002</v>
      </c>
      <c r="S1735" s="5">
        <v>2</v>
      </c>
      <c r="T1735" t="str">
        <f t="shared" si="99"/>
        <v>10002240&amp;~279.6~2</v>
      </c>
    </row>
    <row r="1736" spans="1:20" x14ac:dyDescent="0.25">
      <c r="A1736" s="68"/>
      <c r="B1736" s="69">
        <v>10002241</v>
      </c>
      <c r="C1736" s="5" t="s">
        <v>40</v>
      </c>
      <c r="D1736" s="5" t="s">
        <v>267</v>
      </c>
      <c r="E1736" s="5" t="s">
        <v>690</v>
      </c>
      <c r="F1736" s="69" t="str">
        <f t="shared" si="98"/>
        <v>MINIKIDZZ/SHORTS</v>
      </c>
      <c r="G1736" s="5" t="s">
        <v>44</v>
      </c>
      <c r="H1736" s="73" t="s">
        <v>497</v>
      </c>
      <c r="I1736" s="70" t="str">
        <f>C1736&amp;"/"&amp;D1736&amp;"/"&amp;F1736&amp;"/"&amp;H1736</f>
        <v>MINIKIDZZ/APPAREL/MINIKIDZZ/SHORTS/11-12 Y</v>
      </c>
      <c r="J1736" s="5">
        <v>6111</v>
      </c>
      <c r="K1736" s="5" t="s">
        <v>249</v>
      </c>
      <c r="L1736" s="5" t="s">
        <v>95</v>
      </c>
      <c r="M1736" s="5" t="s">
        <v>47</v>
      </c>
      <c r="N1736" s="87" t="s">
        <v>56</v>
      </c>
      <c r="O1736" s="5">
        <v>699</v>
      </c>
      <c r="P1736" s="5">
        <v>699</v>
      </c>
      <c r="Q1736" s="101">
        <v>279.60000000000002</v>
      </c>
      <c r="R1736" s="101">
        <v>279.60000000000002</v>
      </c>
      <c r="S1736" s="5">
        <v>3</v>
      </c>
      <c r="T1736" t="str">
        <f t="shared" si="99"/>
        <v>10002241&amp;~279.6~3</v>
      </c>
    </row>
    <row r="1737" spans="1:20" x14ac:dyDescent="0.25">
      <c r="A1737" s="68"/>
      <c r="B1737" s="69">
        <v>10002242</v>
      </c>
      <c r="C1737" s="5" t="s">
        <v>40</v>
      </c>
      <c r="D1737" s="5" t="s">
        <v>267</v>
      </c>
      <c r="E1737" s="5" t="s">
        <v>690</v>
      </c>
      <c r="F1737" s="69" t="str">
        <f t="shared" si="98"/>
        <v>MINIKIDZZ/SHORTS</v>
      </c>
      <c r="G1737" s="5" t="s">
        <v>44</v>
      </c>
      <c r="H1737" s="73" t="s">
        <v>906</v>
      </c>
      <c r="I1737" s="70" t="str">
        <f>C1737&amp;"/"&amp;D1737&amp;"/"&amp;F1737&amp;"/"&amp;H1737</f>
        <v>MINIKIDZZ/APPAREL/MINIKIDZZ/SHORTS/13-14 Y</v>
      </c>
      <c r="J1737" s="5">
        <v>6111</v>
      </c>
      <c r="K1737" s="5" t="s">
        <v>249</v>
      </c>
      <c r="L1737" s="5" t="s">
        <v>95</v>
      </c>
      <c r="M1737" s="5" t="s">
        <v>47</v>
      </c>
      <c r="N1737" s="87" t="s">
        <v>56</v>
      </c>
      <c r="O1737" s="5">
        <v>699</v>
      </c>
      <c r="P1737" s="5">
        <v>699</v>
      </c>
      <c r="Q1737" s="101">
        <v>279.60000000000002</v>
      </c>
      <c r="R1737" s="101">
        <v>279.60000000000002</v>
      </c>
      <c r="S1737" s="5">
        <v>2</v>
      </c>
      <c r="T1737" t="str">
        <f t="shared" si="99"/>
        <v>10002242&amp;~279.6~2</v>
      </c>
    </row>
    <row r="1738" spans="1:20" x14ac:dyDescent="0.25">
      <c r="A1738" s="68"/>
      <c r="B1738" s="69">
        <v>10002243</v>
      </c>
      <c r="C1738" s="5" t="s">
        <v>40</v>
      </c>
      <c r="D1738" s="5" t="s">
        <v>267</v>
      </c>
      <c r="E1738" s="5" t="s">
        <v>487</v>
      </c>
      <c r="F1738" s="69" t="str">
        <f t="shared" si="98"/>
        <v>MINIKIDZZ/TOP</v>
      </c>
      <c r="G1738" s="5" t="s">
        <v>44</v>
      </c>
      <c r="H1738" s="73" t="s">
        <v>903</v>
      </c>
      <c r="I1738" s="70" t="str">
        <f>C1738&amp;"/"&amp;D1738&amp;"/"&amp;F1738&amp;"/"&amp;H1738</f>
        <v>MINIKIDZZ/APPAREL/MINIKIDZZ/TOP/2 Y</v>
      </c>
      <c r="J1738" s="5">
        <v>6111</v>
      </c>
      <c r="K1738" s="5" t="s">
        <v>249</v>
      </c>
      <c r="L1738" s="5" t="s">
        <v>95</v>
      </c>
      <c r="M1738" s="5" t="s">
        <v>47</v>
      </c>
      <c r="N1738" s="87" t="s">
        <v>56</v>
      </c>
      <c r="O1738" s="5">
        <v>699</v>
      </c>
      <c r="P1738" s="5">
        <v>699</v>
      </c>
      <c r="Q1738" s="101">
        <v>279.60000000000002</v>
      </c>
      <c r="R1738" s="101">
        <v>279.60000000000002</v>
      </c>
      <c r="S1738" s="5">
        <v>1</v>
      </c>
      <c r="T1738" t="str">
        <f t="shared" si="99"/>
        <v>10002243&amp;~279.6~1</v>
      </c>
    </row>
    <row r="1739" spans="1:20" x14ac:dyDescent="0.25">
      <c r="A1739" s="68"/>
      <c r="B1739" s="69">
        <v>10002244</v>
      </c>
      <c r="C1739" s="5" t="s">
        <v>40</v>
      </c>
      <c r="D1739" s="5" t="s">
        <v>267</v>
      </c>
      <c r="E1739" s="5" t="s">
        <v>487</v>
      </c>
      <c r="F1739" s="69" t="str">
        <f t="shared" si="98"/>
        <v>MINIKIDZZ/TOP</v>
      </c>
      <c r="G1739" s="5" t="s">
        <v>44</v>
      </c>
      <c r="H1739" s="73" t="s">
        <v>502</v>
      </c>
      <c r="I1739" s="70" t="str">
        <f>C1739&amp;"/"&amp;D1739&amp;"/"&amp;F1739&amp;"/"&amp;H1739</f>
        <v>MINIKIDZZ/APPAREL/MINIKIDZZ/TOP/5 Y</v>
      </c>
      <c r="J1739" s="5">
        <v>6111</v>
      </c>
      <c r="K1739" s="5" t="s">
        <v>249</v>
      </c>
      <c r="L1739" s="5" t="s">
        <v>95</v>
      </c>
      <c r="M1739" s="5" t="s">
        <v>47</v>
      </c>
      <c r="N1739" s="87" t="s">
        <v>56</v>
      </c>
      <c r="O1739" s="5">
        <v>699</v>
      </c>
      <c r="P1739" s="5">
        <v>699</v>
      </c>
      <c r="Q1739" s="101">
        <v>279.60000000000002</v>
      </c>
      <c r="R1739" s="101">
        <v>279.60000000000002</v>
      </c>
      <c r="S1739" s="5">
        <v>2</v>
      </c>
      <c r="T1739" t="str">
        <f t="shared" si="99"/>
        <v>10002244&amp;~279.6~2</v>
      </c>
    </row>
    <row r="1740" spans="1:20" x14ac:dyDescent="0.25">
      <c r="A1740" s="68"/>
      <c r="B1740" s="69">
        <v>10002245</v>
      </c>
      <c r="C1740" s="5" t="s">
        <v>40</v>
      </c>
      <c r="D1740" s="5" t="s">
        <v>267</v>
      </c>
      <c r="E1740" s="5" t="s">
        <v>487</v>
      </c>
      <c r="F1740" s="69" t="str">
        <f t="shared" si="98"/>
        <v>MINIKIDZZ/TOP</v>
      </c>
      <c r="G1740" s="5" t="s">
        <v>44</v>
      </c>
      <c r="H1740" s="73" t="s">
        <v>503</v>
      </c>
      <c r="I1740" s="70" t="str">
        <f>C1740&amp;"/"&amp;D1740&amp;"/"&amp;F1740&amp;"/"&amp;H1740</f>
        <v>MINIKIDZZ/APPAREL/MINIKIDZZ/TOP/7 Y</v>
      </c>
      <c r="J1740" s="5">
        <v>6111</v>
      </c>
      <c r="K1740" s="5" t="s">
        <v>249</v>
      </c>
      <c r="L1740" s="5" t="s">
        <v>95</v>
      </c>
      <c r="M1740" s="5" t="s">
        <v>47</v>
      </c>
      <c r="N1740" s="87" t="s">
        <v>56</v>
      </c>
      <c r="O1740" s="5">
        <v>699</v>
      </c>
      <c r="P1740" s="5">
        <v>699</v>
      </c>
      <c r="Q1740" s="101">
        <v>279.60000000000002</v>
      </c>
      <c r="R1740" s="101">
        <v>279.60000000000002</v>
      </c>
      <c r="S1740" s="5">
        <v>2</v>
      </c>
      <c r="T1740" t="str">
        <f t="shared" si="99"/>
        <v>10002245&amp;~279.6~2</v>
      </c>
    </row>
    <row r="1741" spans="1:20" x14ac:dyDescent="0.25">
      <c r="A1741" s="68"/>
      <c r="B1741" s="69">
        <v>10002246</v>
      </c>
      <c r="C1741" s="5" t="s">
        <v>40</v>
      </c>
      <c r="D1741" s="5" t="s">
        <v>267</v>
      </c>
      <c r="E1741" s="5" t="s">
        <v>487</v>
      </c>
      <c r="F1741" s="69" t="str">
        <f t="shared" si="98"/>
        <v>MINIKIDZZ/TOP</v>
      </c>
      <c r="G1741" s="5" t="s">
        <v>44</v>
      </c>
      <c r="H1741" s="73" t="s">
        <v>523</v>
      </c>
      <c r="I1741" s="70" t="str">
        <f>C1741&amp;"/"&amp;D1741&amp;"/"&amp;F1741&amp;"/"&amp;H1741</f>
        <v>MINIKIDZZ/APPAREL/MINIKIDZZ/TOP/8 Y</v>
      </c>
      <c r="J1741" s="5">
        <v>6111</v>
      </c>
      <c r="K1741" s="5" t="s">
        <v>249</v>
      </c>
      <c r="L1741" s="5" t="s">
        <v>95</v>
      </c>
      <c r="M1741" s="5" t="s">
        <v>47</v>
      </c>
      <c r="N1741" s="87" t="s">
        <v>56</v>
      </c>
      <c r="O1741" s="5">
        <v>699</v>
      </c>
      <c r="P1741" s="5">
        <v>699</v>
      </c>
      <c r="Q1741" s="101">
        <v>279.60000000000002</v>
      </c>
      <c r="R1741" s="101">
        <v>279.60000000000002</v>
      </c>
      <c r="S1741" s="5">
        <v>2</v>
      </c>
      <c r="T1741" t="str">
        <f t="shared" si="99"/>
        <v>10002246&amp;~279.6~2</v>
      </c>
    </row>
    <row r="1742" spans="1:20" x14ac:dyDescent="0.25">
      <c r="A1742" s="68"/>
      <c r="B1742" s="69">
        <v>10002247</v>
      </c>
      <c r="C1742" s="5" t="s">
        <v>40</v>
      </c>
      <c r="D1742" s="5" t="s">
        <v>267</v>
      </c>
      <c r="E1742" s="5" t="s">
        <v>487</v>
      </c>
      <c r="F1742" s="69" t="str">
        <f t="shared" si="98"/>
        <v>MINIKIDZZ/TOP</v>
      </c>
      <c r="G1742" s="5" t="s">
        <v>44</v>
      </c>
      <c r="H1742" s="73" t="s">
        <v>992</v>
      </c>
      <c r="I1742" s="70" t="str">
        <f>C1742&amp;"/"&amp;D1742&amp;"/"&amp;F1742&amp;"/"&amp;H1742</f>
        <v>MINIKIDZZ/APPAREL/MINIKIDZZ/TOP/9 Y</v>
      </c>
      <c r="J1742" s="5">
        <v>6111</v>
      </c>
      <c r="K1742" s="5" t="s">
        <v>249</v>
      </c>
      <c r="L1742" s="5" t="s">
        <v>95</v>
      </c>
      <c r="M1742" s="5" t="s">
        <v>47</v>
      </c>
      <c r="N1742" s="87" t="s">
        <v>56</v>
      </c>
      <c r="O1742" s="5">
        <v>699</v>
      </c>
      <c r="P1742" s="5">
        <v>699</v>
      </c>
      <c r="Q1742" s="101">
        <v>279.60000000000002</v>
      </c>
      <c r="R1742" s="101">
        <v>279.60000000000002</v>
      </c>
      <c r="S1742" s="5">
        <v>1</v>
      </c>
      <c r="T1742" t="str">
        <f t="shared" si="99"/>
        <v>10002247&amp;~279.6~1</v>
      </c>
    </row>
    <row r="1743" spans="1:20" x14ac:dyDescent="0.25">
      <c r="A1743" s="68"/>
      <c r="B1743" s="69">
        <v>10002248</v>
      </c>
      <c r="C1743" s="5" t="s">
        <v>40</v>
      </c>
      <c r="D1743" s="5" t="s">
        <v>267</v>
      </c>
      <c r="E1743" s="5" t="s">
        <v>690</v>
      </c>
      <c r="F1743" s="69" t="str">
        <f t="shared" si="98"/>
        <v>MINIKIDZZ/SHORTS</v>
      </c>
      <c r="G1743" s="5" t="s">
        <v>44</v>
      </c>
      <c r="H1743" s="73" t="s">
        <v>524</v>
      </c>
      <c r="I1743" s="70" t="str">
        <f>C1743&amp;"/"&amp;D1743&amp;"/"&amp;F1743&amp;"/"&amp;H1743</f>
        <v>MINIKIDZZ/APPAREL/MINIKIDZZ/SHORTS/10-12 Y</v>
      </c>
      <c r="J1743" s="5">
        <v>6111</v>
      </c>
      <c r="K1743" s="5" t="s">
        <v>249</v>
      </c>
      <c r="L1743" s="5" t="s">
        <v>95</v>
      </c>
      <c r="M1743" s="5" t="s">
        <v>47</v>
      </c>
      <c r="N1743" s="87" t="s">
        <v>56</v>
      </c>
      <c r="O1743" s="5">
        <v>799</v>
      </c>
      <c r="P1743" s="5">
        <v>799</v>
      </c>
      <c r="Q1743" s="101">
        <v>319.60000000000002</v>
      </c>
      <c r="R1743" s="101">
        <v>319.60000000000002</v>
      </c>
      <c r="S1743" s="5">
        <v>2</v>
      </c>
      <c r="T1743" t="str">
        <f t="shared" si="99"/>
        <v>10002248&amp;~319.6~2</v>
      </c>
    </row>
    <row r="1744" spans="1:20" x14ac:dyDescent="0.25">
      <c r="A1744" s="68"/>
      <c r="B1744" s="69">
        <v>10002249</v>
      </c>
      <c r="C1744" s="5" t="s">
        <v>40</v>
      </c>
      <c r="D1744" s="5" t="s">
        <v>267</v>
      </c>
      <c r="E1744" s="5" t="s">
        <v>690</v>
      </c>
      <c r="F1744" s="69" t="str">
        <f t="shared" si="98"/>
        <v>MINIKIDZZ/SHORTS</v>
      </c>
      <c r="G1744" s="5" t="s">
        <v>44</v>
      </c>
      <c r="H1744" s="73" t="s">
        <v>900</v>
      </c>
      <c r="I1744" s="70" t="str">
        <f>C1744&amp;"/"&amp;D1744&amp;"/"&amp;F1744&amp;"/"&amp;H1744</f>
        <v>MINIKIDZZ/APPAREL/MINIKIDZZ/SHORTS/12 M</v>
      </c>
      <c r="J1744" s="5">
        <v>6111</v>
      </c>
      <c r="K1744" s="5" t="s">
        <v>249</v>
      </c>
      <c r="L1744" s="5" t="s">
        <v>95</v>
      </c>
      <c r="M1744" s="5" t="s">
        <v>47</v>
      </c>
      <c r="N1744" s="87" t="s">
        <v>56</v>
      </c>
      <c r="O1744" s="5">
        <v>799</v>
      </c>
      <c r="P1744" s="5">
        <v>799</v>
      </c>
      <c r="Q1744" s="101">
        <v>319.60000000000002</v>
      </c>
      <c r="R1744" s="101">
        <v>319.60000000000002</v>
      </c>
      <c r="S1744" s="5">
        <v>3</v>
      </c>
      <c r="T1744" t="str">
        <f t="shared" si="99"/>
        <v>10002249&amp;~319.6~3</v>
      </c>
    </row>
    <row r="1745" spans="1:20" x14ac:dyDescent="0.25">
      <c r="A1745" s="68"/>
      <c r="B1745" s="69">
        <v>10002250</v>
      </c>
      <c r="C1745" s="5" t="s">
        <v>40</v>
      </c>
      <c r="D1745" s="5" t="s">
        <v>267</v>
      </c>
      <c r="E1745" s="5" t="s">
        <v>690</v>
      </c>
      <c r="F1745" s="69" t="str">
        <f t="shared" si="98"/>
        <v>MINIKIDZZ/SHORTS</v>
      </c>
      <c r="G1745" s="5" t="s">
        <v>44</v>
      </c>
      <c r="H1745" s="73" t="s">
        <v>993</v>
      </c>
      <c r="I1745" s="70" t="str">
        <f>C1745&amp;"/"&amp;D1745&amp;"/"&amp;F1745&amp;"/"&amp;H1745</f>
        <v>MINIKIDZZ/APPAREL/MINIKIDZZ/SHORTS/12-14 Y</v>
      </c>
      <c r="J1745" s="5">
        <v>6111</v>
      </c>
      <c r="K1745" s="5" t="s">
        <v>249</v>
      </c>
      <c r="L1745" s="5" t="s">
        <v>95</v>
      </c>
      <c r="M1745" s="5" t="s">
        <v>47</v>
      </c>
      <c r="N1745" s="87" t="s">
        <v>56</v>
      </c>
      <c r="O1745" s="5">
        <v>799</v>
      </c>
      <c r="P1745" s="5">
        <v>799</v>
      </c>
      <c r="Q1745" s="101">
        <v>319.60000000000002</v>
      </c>
      <c r="R1745" s="101">
        <v>319.60000000000002</v>
      </c>
      <c r="S1745" s="5">
        <v>1</v>
      </c>
      <c r="T1745" t="str">
        <f t="shared" si="99"/>
        <v>10002250&amp;~319.6~1</v>
      </c>
    </row>
    <row r="1746" spans="1:20" x14ac:dyDescent="0.25">
      <c r="A1746" s="68"/>
      <c r="B1746" s="69">
        <v>10002251</v>
      </c>
      <c r="C1746" s="5" t="s">
        <v>40</v>
      </c>
      <c r="D1746" s="5" t="s">
        <v>267</v>
      </c>
      <c r="E1746" s="5" t="s">
        <v>690</v>
      </c>
      <c r="F1746" s="69" t="str">
        <f t="shared" si="98"/>
        <v>MINIKIDZZ/SHORTS</v>
      </c>
      <c r="G1746" s="5" t="s">
        <v>44</v>
      </c>
      <c r="H1746" s="73" t="s">
        <v>994</v>
      </c>
      <c r="I1746" s="70" t="str">
        <f>C1746&amp;"/"&amp;D1746&amp;"/"&amp;F1746&amp;"/"&amp;H1746</f>
        <v>MINIKIDZZ/APPAREL/MINIKIDZZ/SHORTS/14-16 Y</v>
      </c>
      <c r="J1746" s="5">
        <v>6111</v>
      </c>
      <c r="K1746" s="5" t="s">
        <v>249</v>
      </c>
      <c r="L1746" s="5" t="s">
        <v>95</v>
      </c>
      <c r="M1746" s="5" t="s">
        <v>47</v>
      </c>
      <c r="N1746" s="87" t="s">
        <v>56</v>
      </c>
      <c r="O1746" s="5">
        <v>799</v>
      </c>
      <c r="P1746" s="5">
        <v>799</v>
      </c>
      <c r="Q1746" s="101">
        <v>319.60000000000002</v>
      </c>
      <c r="R1746" s="101">
        <v>319.60000000000002</v>
      </c>
      <c r="S1746" s="5">
        <v>1</v>
      </c>
      <c r="T1746" t="str">
        <f t="shared" si="99"/>
        <v>10002251&amp;~319.6~1</v>
      </c>
    </row>
    <row r="1747" spans="1:20" x14ac:dyDescent="0.25">
      <c r="A1747" s="68"/>
      <c r="B1747" s="69">
        <v>10002252</v>
      </c>
      <c r="C1747" s="5" t="s">
        <v>40</v>
      </c>
      <c r="D1747" s="5" t="s">
        <v>267</v>
      </c>
      <c r="E1747" s="5" t="s">
        <v>690</v>
      </c>
      <c r="F1747" s="69" t="str">
        <f t="shared" si="98"/>
        <v>MINIKIDZZ/SHORTS</v>
      </c>
      <c r="G1747" s="5" t="s">
        <v>44</v>
      </c>
      <c r="H1747" s="73" t="s">
        <v>901</v>
      </c>
      <c r="I1747" s="70" t="str">
        <f>C1747&amp;"/"&amp;D1747&amp;"/"&amp;F1747&amp;"/"&amp;H1747</f>
        <v>MINIKIDZZ/APPAREL/MINIKIDZZ/SHORTS/18 M</v>
      </c>
      <c r="J1747" s="5">
        <v>6111</v>
      </c>
      <c r="K1747" s="5" t="s">
        <v>249</v>
      </c>
      <c r="L1747" s="5" t="s">
        <v>95</v>
      </c>
      <c r="M1747" s="5" t="s">
        <v>47</v>
      </c>
      <c r="N1747" s="87" t="s">
        <v>56</v>
      </c>
      <c r="O1747" s="5">
        <v>799</v>
      </c>
      <c r="P1747" s="5">
        <v>799</v>
      </c>
      <c r="Q1747" s="101">
        <v>319.60000000000002</v>
      </c>
      <c r="R1747" s="101">
        <v>319.60000000000002</v>
      </c>
      <c r="S1747" s="5">
        <v>2</v>
      </c>
      <c r="T1747" t="str">
        <f t="shared" si="99"/>
        <v>10002252&amp;~319.6~2</v>
      </c>
    </row>
    <row r="1748" spans="1:20" x14ac:dyDescent="0.25">
      <c r="A1748" s="68"/>
      <c r="B1748" s="69">
        <v>10002253</v>
      </c>
      <c r="C1748" s="5" t="s">
        <v>40</v>
      </c>
      <c r="D1748" s="5" t="s">
        <v>267</v>
      </c>
      <c r="E1748" s="5" t="s">
        <v>690</v>
      </c>
      <c r="F1748" s="69" t="str">
        <f t="shared" si="98"/>
        <v>MINIKIDZZ/SHORTS</v>
      </c>
      <c r="G1748" s="5" t="s">
        <v>44</v>
      </c>
      <c r="H1748" s="73" t="s">
        <v>902</v>
      </c>
      <c r="I1748" s="70" t="str">
        <f>C1748&amp;"/"&amp;D1748&amp;"/"&amp;F1748&amp;"/"&amp;H1748</f>
        <v>MINIKIDZZ/APPAREL/MINIKIDZZ/SHORTS/24 M</v>
      </c>
      <c r="J1748" s="5">
        <v>6111</v>
      </c>
      <c r="K1748" s="5" t="s">
        <v>249</v>
      </c>
      <c r="L1748" s="5" t="s">
        <v>95</v>
      </c>
      <c r="M1748" s="5" t="s">
        <v>47</v>
      </c>
      <c r="N1748" s="87" t="s">
        <v>56</v>
      </c>
      <c r="O1748" s="5">
        <v>799</v>
      </c>
      <c r="P1748" s="5">
        <v>799</v>
      </c>
      <c r="Q1748" s="101">
        <v>319.60000000000002</v>
      </c>
      <c r="R1748" s="101">
        <v>319.60000000000002</v>
      </c>
      <c r="S1748" s="5">
        <v>1</v>
      </c>
      <c r="T1748" t="str">
        <f t="shared" si="99"/>
        <v>10002253&amp;~319.6~1</v>
      </c>
    </row>
    <row r="1749" spans="1:20" x14ac:dyDescent="0.25">
      <c r="A1749" s="68"/>
      <c r="B1749" s="69">
        <v>10002254</v>
      </c>
      <c r="C1749" s="5" t="s">
        <v>40</v>
      </c>
      <c r="D1749" s="5" t="s">
        <v>267</v>
      </c>
      <c r="E1749" s="5" t="s">
        <v>690</v>
      </c>
      <c r="F1749" s="69" t="str">
        <f t="shared" si="98"/>
        <v>MINIKIDZZ/SHORTS</v>
      </c>
      <c r="G1749" s="5" t="s">
        <v>44</v>
      </c>
      <c r="H1749" s="73" t="s">
        <v>995</v>
      </c>
      <c r="I1749" s="70" t="str">
        <f>C1749&amp;"/"&amp;D1749&amp;"/"&amp;F1749&amp;"/"&amp;H1749</f>
        <v>MINIKIDZZ/APPAREL/MINIKIDZZ/SHORTS/3 M</v>
      </c>
      <c r="J1749" s="5">
        <v>6111</v>
      </c>
      <c r="K1749" s="5" t="s">
        <v>249</v>
      </c>
      <c r="L1749" s="5" t="s">
        <v>95</v>
      </c>
      <c r="M1749" s="5" t="s">
        <v>47</v>
      </c>
      <c r="N1749" s="87" t="s">
        <v>56</v>
      </c>
      <c r="O1749" s="5">
        <v>799</v>
      </c>
      <c r="P1749" s="5">
        <v>799</v>
      </c>
      <c r="Q1749" s="101">
        <v>319.60000000000002</v>
      </c>
      <c r="R1749" s="101">
        <v>319.60000000000002</v>
      </c>
      <c r="S1749" s="5">
        <v>1</v>
      </c>
      <c r="T1749" t="str">
        <f t="shared" si="99"/>
        <v>10002254&amp;~319.6~1</v>
      </c>
    </row>
    <row r="1750" spans="1:20" x14ac:dyDescent="0.25">
      <c r="A1750" s="68"/>
      <c r="B1750" s="69">
        <v>10002255</v>
      </c>
      <c r="C1750" s="5" t="s">
        <v>40</v>
      </c>
      <c r="D1750" s="5" t="s">
        <v>267</v>
      </c>
      <c r="E1750" s="5" t="s">
        <v>690</v>
      </c>
      <c r="F1750" s="69" t="str">
        <f t="shared" si="98"/>
        <v>MINIKIDZZ/SHORTS</v>
      </c>
      <c r="G1750" s="5" t="s">
        <v>44</v>
      </c>
      <c r="H1750" s="73" t="s">
        <v>299</v>
      </c>
      <c r="I1750" s="70" t="str">
        <f>C1750&amp;"/"&amp;D1750&amp;"/"&amp;F1750&amp;"/"&amp;H1750</f>
        <v>MINIKIDZZ/APPAREL/MINIKIDZZ/SHORTS/6-9 M</v>
      </c>
      <c r="J1750" s="5">
        <v>6111</v>
      </c>
      <c r="K1750" s="5" t="s">
        <v>249</v>
      </c>
      <c r="L1750" s="5" t="s">
        <v>95</v>
      </c>
      <c r="M1750" s="5" t="s">
        <v>47</v>
      </c>
      <c r="N1750" s="87" t="s">
        <v>56</v>
      </c>
      <c r="O1750" s="5">
        <v>799</v>
      </c>
      <c r="P1750" s="5">
        <v>799</v>
      </c>
      <c r="Q1750" s="101">
        <v>319.60000000000002</v>
      </c>
      <c r="R1750" s="101">
        <v>319.60000000000002</v>
      </c>
      <c r="S1750" s="5">
        <v>1</v>
      </c>
      <c r="T1750" t="str">
        <f t="shared" si="99"/>
        <v>10002255&amp;~319.6~1</v>
      </c>
    </row>
    <row r="1751" spans="1:20" x14ac:dyDescent="0.25">
      <c r="A1751" s="68"/>
      <c r="B1751" s="69">
        <v>10002256</v>
      </c>
      <c r="C1751" s="5" t="s">
        <v>40</v>
      </c>
      <c r="D1751" s="5" t="s">
        <v>267</v>
      </c>
      <c r="E1751" s="5" t="s">
        <v>690</v>
      </c>
      <c r="F1751" s="69" t="str">
        <f t="shared" si="98"/>
        <v>MINIKIDZZ/SHORTS</v>
      </c>
      <c r="G1751" s="5" t="s">
        <v>44</v>
      </c>
      <c r="H1751" s="73" t="s">
        <v>504</v>
      </c>
      <c r="I1751" s="70" t="str">
        <f>C1751&amp;"/"&amp;D1751&amp;"/"&amp;F1751&amp;"/"&amp;H1751</f>
        <v>MINIKIDZZ/APPAREL/MINIKIDZZ/SHORTS/7-8 Y</v>
      </c>
      <c r="J1751" s="5">
        <v>6111</v>
      </c>
      <c r="K1751" s="5" t="s">
        <v>249</v>
      </c>
      <c r="L1751" s="5" t="s">
        <v>95</v>
      </c>
      <c r="M1751" s="5" t="s">
        <v>47</v>
      </c>
      <c r="N1751" s="87" t="s">
        <v>56</v>
      </c>
      <c r="O1751" s="5">
        <v>799</v>
      </c>
      <c r="P1751" s="5">
        <v>799</v>
      </c>
      <c r="Q1751" s="101">
        <v>319.60000000000002</v>
      </c>
      <c r="R1751" s="101">
        <v>319.60000000000002</v>
      </c>
      <c r="S1751" s="5">
        <v>2</v>
      </c>
      <c r="T1751" t="str">
        <f t="shared" si="99"/>
        <v>10002256&amp;~319.6~2</v>
      </c>
    </row>
    <row r="1752" spans="1:20" x14ac:dyDescent="0.25">
      <c r="A1752" s="68"/>
      <c r="B1752" s="69">
        <v>10002257</v>
      </c>
      <c r="C1752" s="5" t="s">
        <v>40</v>
      </c>
      <c r="D1752" s="5" t="s">
        <v>267</v>
      </c>
      <c r="E1752" s="5" t="s">
        <v>980</v>
      </c>
      <c r="F1752" s="69" t="str">
        <f t="shared" si="98"/>
        <v xml:space="preserve">MINIKIDZZ/SET </v>
      </c>
      <c r="G1752" s="5" t="s">
        <v>44</v>
      </c>
      <c r="H1752" s="73" t="s">
        <v>494</v>
      </c>
      <c r="I1752" s="70" t="str">
        <f>C1752&amp;"/"&amp;D1752&amp;"/"&amp;F1752&amp;"/"&amp;H1752</f>
        <v>MINIKIDZZ/APPAREL/MINIKIDZZ/SET /0-3 M</v>
      </c>
      <c r="J1752" s="5">
        <v>6111</v>
      </c>
      <c r="K1752" s="5" t="s">
        <v>249</v>
      </c>
      <c r="L1752" s="5" t="s">
        <v>95</v>
      </c>
      <c r="M1752" s="5" t="s">
        <v>47</v>
      </c>
      <c r="N1752" s="87" t="s">
        <v>56</v>
      </c>
      <c r="O1752" s="5">
        <v>999</v>
      </c>
      <c r="P1752" s="5">
        <v>999</v>
      </c>
      <c r="Q1752" s="101">
        <v>399.6</v>
      </c>
      <c r="R1752" s="101">
        <v>399.6</v>
      </c>
      <c r="S1752" s="5">
        <v>2</v>
      </c>
      <c r="T1752" t="str">
        <f t="shared" si="99"/>
        <v>10002257&amp;~399.6~2</v>
      </c>
    </row>
    <row r="1753" spans="1:20" x14ac:dyDescent="0.25">
      <c r="A1753" s="68"/>
      <c r="B1753" s="69">
        <v>10002258</v>
      </c>
      <c r="C1753" s="5" t="s">
        <v>40</v>
      </c>
      <c r="D1753" s="5" t="s">
        <v>267</v>
      </c>
      <c r="E1753" s="5" t="s">
        <v>980</v>
      </c>
      <c r="F1753" s="69" t="str">
        <f t="shared" si="98"/>
        <v xml:space="preserve">MINIKIDZZ/SET </v>
      </c>
      <c r="G1753" s="5" t="s">
        <v>44</v>
      </c>
      <c r="H1753" s="73" t="s">
        <v>516</v>
      </c>
      <c r="I1753" s="70" t="str">
        <f>C1753&amp;"/"&amp;D1753&amp;"/"&amp;F1753&amp;"/"&amp;H1753</f>
        <v>MINIKIDZZ/APPAREL/MINIKIDZZ/SET /3-6 M</v>
      </c>
      <c r="J1753" s="5">
        <v>6111</v>
      </c>
      <c r="K1753" s="5" t="s">
        <v>249</v>
      </c>
      <c r="L1753" s="5" t="s">
        <v>95</v>
      </c>
      <c r="M1753" s="5" t="s">
        <v>47</v>
      </c>
      <c r="N1753" s="87" t="s">
        <v>56</v>
      </c>
      <c r="O1753" s="5">
        <v>999</v>
      </c>
      <c r="P1753" s="5">
        <v>999</v>
      </c>
      <c r="Q1753" s="101">
        <v>399.6</v>
      </c>
      <c r="R1753" s="101">
        <v>399.6</v>
      </c>
      <c r="S1753" s="5">
        <v>1</v>
      </c>
      <c r="T1753" t="str">
        <f t="shared" si="99"/>
        <v>10002258&amp;~399.6~1</v>
      </c>
    </row>
    <row r="1754" spans="1:20" x14ac:dyDescent="0.25">
      <c r="A1754" s="68"/>
      <c r="B1754" s="69">
        <v>10002259</v>
      </c>
      <c r="C1754" s="5" t="s">
        <v>40</v>
      </c>
      <c r="D1754" s="5" t="s">
        <v>267</v>
      </c>
      <c r="E1754" s="5" t="s">
        <v>980</v>
      </c>
      <c r="F1754" s="69" t="str">
        <f t="shared" si="98"/>
        <v xml:space="preserve">MINIKIDZZ/SET </v>
      </c>
      <c r="G1754" s="5" t="s">
        <v>44</v>
      </c>
      <c r="H1754" s="73" t="s">
        <v>299</v>
      </c>
      <c r="I1754" s="70" t="str">
        <f>C1754&amp;"/"&amp;D1754&amp;"/"&amp;F1754&amp;"/"&amp;H1754</f>
        <v>MINIKIDZZ/APPAREL/MINIKIDZZ/SET /6-9 M</v>
      </c>
      <c r="J1754" s="5">
        <v>6111</v>
      </c>
      <c r="K1754" s="5" t="s">
        <v>249</v>
      </c>
      <c r="L1754" s="5" t="s">
        <v>95</v>
      </c>
      <c r="M1754" s="5" t="s">
        <v>47</v>
      </c>
      <c r="N1754" s="87" t="s">
        <v>56</v>
      </c>
      <c r="O1754" s="5">
        <v>999</v>
      </c>
      <c r="P1754" s="5">
        <v>999</v>
      </c>
      <c r="Q1754" s="101">
        <v>399.6</v>
      </c>
      <c r="R1754" s="101">
        <v>399.6</v>
      </c>
      <c r="S1754" s="5">
        <v>2</v>
      </c>
      <c r="T1754" t="str">
        <f t="shared" si="99"/>
        <v>10002259&amp;~399.6~2</v>
      </c>
    </row>
    <row r="1755" spans="1:20" x14ac:dyDescent="0.25">
      <c r="A1755" s="68"/>
      <c r="B1755" s="69">
        <v>10002260</v>
      </c>
      <c r="C1755" s="5" t="s">
        <v>40</v>
      </c>
      <c r="D1755" s="5" t="s">
        <v>267</v>
      </c>
      <c r="E1755" s="5" t="s">
        <v>899</v>
      </c>
      <c r="F1755" s="69" t="str">
        <f t="shared" si="98"/>
        <v>MINIKIDZZ/SHIRTS</v>
      </c>
      <c r="G1755" s="5" t="s">
        <v>44</v>
      </c>
      <c r="H1755" s="73" t="s">
        <v>500</v>
      </c>
      <c r="I1755" s="70" t="str">
        <f>C1755&amp;"/"&amp;D1755&amp;"/"&amp;F1755&amp;"/"&amp;H1755</f>
        <v>MINIKIDZZ/APPAREL/MINIKIDZZ/SHIRTS/3 Y</v>
      </c>
      <c r="J1755" s="5">
        <v>6111</v>
      </c>
      <c r="K1755" s="5" t="s">
        <v>249</v>
      </c>
      <c r="L1755" s="5" t="s">
        <v>95</v>
      </c>
      <c r="M1755" s="5" t="s">
        <v>47</v>
      </c>
      <c r="N1755" s="87" t="s">
        <v>56</v>
      </c>
      <c r="O1755" s="5">
        <v>999</v>
      </c>
      <c r="P1755" s="5">
        <v>999</v>
      </c>
      <c r="Q1755" s="101">
        <v>399.6</v>
      </c>
      <c r="R1755" s="101">
        <v>399.6</v>
      </c>
      <c r="S1755" s="5">
        <v>1</v>
      </c>
      <c r="T1755" t="str">
        <f t="shared" si="99"/>
        <v>10002260&amp;~399.6~1</v>
      </c>
    </row>
    <row r="1756" spans="1:20" x14ac:dyDescent="0.25">
      <c r="A1756" s="68"/>
      <c r="B1756" s="69">
        <v>10002261</v>
      </c>
      <c r="C1756" s="5" t="s">
        <v>40</v>
      </c>
      <c r="D1756" s="5" t="s">
        <v>267</v>
      </c>
      <c r="E1756" s="5" t="s">
        <v>899</v>
      </c>
      <c r="F1756" s="69" t="str">
        <f t="shared" si="98"/>
        <v>MINIKIDZZ/SHIRTS</v>
      </c>
      <c r="G1756" s="5" t="s">
        <v>44</v>
      </c>
      <c r="H1756" s="73" t="s">
        <v>521</v>
      </c>
      <c r="I1756" s="70" t="str">
        <f>C1756&amp;"/"&amp;D1756&amp;"/"&amp;F1756&amp;"/"&amp;H1756</f>
        <v>MINIKIDZZ/APPAREL/MINIKIDZZ/SHIRTS/4 Y</v>
      </c>
      <c r="J1756" s="5">
        <v>6111</v>
      </c>
      <c r="K1756" s="5" t="s">
        <v>249</v>
      </c>
      <c r="L1756" s="5" t="s">
        <v>95</v>
      </c>
      <c r="M1756" s="5" t="s">
        <v>47</v>
      </c>
      <c r="N1756" s="87" t="s">
        <v>56</v>
      </c>
      <c r="O1756" s="5">
        <v>999</v>
      </c>
      <c r="P1756" s="5">
        <v>999</v>
      </c>
      <c r="Q1756" s="101">
        <v>399.6</v>
      </c>
      <c r="R1756" s="101">
        <v>399.6</v>
      </c>
      <c r="S1756" s="5">
        <v>1</v>
      </c>
      <c r="T1756" t="str">
        <f t="shared" si="99"/>
        <v>10002261&amp;~399.6~1</v>
      </c>
    </row>
    <row r="1757" spans="1:20" x14ac:dyDescent="0.25">
      <c r="A1757" s="68"/>
      <c r="B1757" s="69">
        <v>10002262</v>
      </c>
      <c r="C1757" s="5" t="s">
        <v>40</v>
      </c>
      <c r="D1757" s="5" t="s">
        <v>267</v>
      </c>
      <c r="E1757" s="5" t="s">
        <v>899</v>
      </c>
      <c r="F1757" s="69" t="str">
        <f t="shared" si="98"/>
        <v>MINIKIDZZ/SHIRTS</v>
      </c>
      <c r="G1757" s="5" t="s">
        <v>44</v>
      </c>
      <c r="H1757" s="73" t="s">
        <v>988</v>
      </c>
      <c r="I1757" s="70" t="str">
        <f>C1757&amp;"/"&amp;D1757&amp;"/"&amp;F1757&amp;"/"&amp;H1757</f>
        <v>MINIKIDZZ/APPAREL/MINIKIDZZ/SHIRTS/6 Y</v>
      </c>
      <c r="J1757" s="5">
        <v>6111</v>
      </c>
      <c r="K1757" s="5" t="s">
        <v>249</v>
      </c>
      <c r="L1757" s="5" t="s">
        <v>95</v>
      </c>
      <c r="M1757" s="5" t="s">
        <v>47</v>
      </c>
      <c r="N1757" s="87" t="s">
        <v>56</v>
      </c>
      <c r="O1757" s="5">
        <v>999</v>
      </c>
      <c r="P1757" s="5">
        <v>999</v>
      </c>
      <c r="Q1757" s="101">
        <v>399.6</v>
      </c>
      <c r="R1757" s="101">
        <v>399.6</v>
      </c>
      <c r="S1757" s="5">
        <v>2</v>
      </c>
      <c r="T1757" t="str">
        <f t="shared" si="99"/>
        <v>10002262&amp;~399.6~2</v>
      </c>
    </row>
    <row r="1758" spans="1:20" x14ac:dyDescent="0.25">
      <c r="A1758" s="68"/>
      <c r="B1758" s="69">
        <v>10002263</v>
      </c>
      <c r="C1758" s="5" t="s">
        <v>40</v>
      </c>
      <c r="D1758" s="5" t="s">
        <v>267</v>
      </c>
      <c r="E1758" s="5" t="s">
        <v>899</v>
      </c>
      <c r="F1758" s="69" t="str">
        <f t="shared" si="98"/>
        <v>MINIKIDZZ/SHIRTS</v>
      </c>
      <c r="G1758" s="5" t="s">
        <v>44</v>
      </c>
      <c r="H1758" s="73" t="s">
        <v>503</v>
      </c>
      <c r="I1758" s="70" t="str">
        <f>C1758&amp;"/"&amp;D1758&amp;"/"&amp;F1758&amp;"/"&amp;H1758</f>
        <v>MINIKIDZZ/APPAREL/MINIKIDZZ/SHIRTS/7 Y</v>
      </c>
      <c r="J1758" s="5">
        <v>6111</v>
      </c>
      <c r="K1758" s="5" t="s">
        <v>249</v>
      </c>
      <c r="L1758" s="5" t="s">
        <v>95</v>
      </c>
      <c r="M1758" s="5" t="s">
        <v>47</v>
      </c>
      <c r="N1758" s="87" t="s">
        <v>56</v>
      </c>
      <c r="O1758" s="5">
        <v>999</v>
      </c>
      <c r="P1758" s="5">
        <v>999</v>
      </c>
      <c r="Q1758" s="101">
        <v>399.6</v>
      </c>
      <c r="R1758" s="101">
        <v>399.6</v>
      </c>
      <c r="S1758" s="5">
        <v>1</v>
      </c>
      <c r="T1758" t="str">
        <f t="shared" si="99"/>
        <v>10002263&amp;~399.6~1</v>
      </c>
    </row>
    <row r="1759" spans="1:20" x14ac:dyDescent="0.25">
      <c r="A1759" s="68"/>
      <c r="B1759" s="69">
        <v>10002264</v>
      </c>
      <c r="C1759" s="5" t="s">
        <v>40</v>
      </c>
      <c r="D1759" s="5" t="s">
        <v>267</v>
      </c>
      <c r="E1759" s="5" t="s">
        <v>899</v>
      </c>
      <c r="F1759" s="69" t="str">
        <f t="shared" si="98"/>
        <v>MINIKIDZZ/SHIRTS</v>
      </c>
      <c r="G1759" s="5" t="s">
        <v>44</v>
      </c>
      <c r="H1759" s="73" t="s">
        <v>523</v>
      </c>
      <c r="I1759" s="70" t="str">
        <f>C1759&amp;"/"&amp;D1759&amp;"/"&amp;F1759&amp;"/"&amp;H1759</f>
        <v>MINIKIDZZ/APPAREL/MINIKIDZZ/SHIRTS/8 Y</v>
      </c>
      <c r="J1759" s="5">
        <v>6111</v>
      </c>
      <c r="K1759" s="5" t="s">
        <v>249</v>
      </c>
      <c r="L1759" s="5" t="s">
        <v>95</v>
      </c>
      <c r="M1759" s="5" t="s">
        <v>47</v>
      </c>
      <c r="N1759" s="87" t="s">
        <v>56</v>
      </c>
      <c r="O1759" s="5">
        <v>999</v>
      </c>
      <c r="P1759" s="5">
        <v>999</v>
      </c>
      <c r="Q1759" s="101">
        <v>399.6</v>
      </c>
      <c r="R1759" s="101">
        <v>399.6</v>
      </c>
      <c r="S1759" s="5">
        <v>1</v>
      </c>
      <c r="T1759" t="str">
        <f t="shared" si="99"/>
        <v>10002264&amp;~399.6~1</v>
      </c>
    </row>
    <row r="1760" spans="1:20" x14ac:dyDescent="0.25">
      <c r="A1760" s="68"/>
      <c r="B1760" s="69">
        <v>10002265</v>
      </c>
      <c r="C1760" s="5" t="s">
        <v>40</v>
      </c>
      <c r="D1760" s="5" t="s">
        <v>267</v>
      </c>
      <c r="E1760" s="5" t="s">
        <v>690</v>
      </c>
      <c r="F1760" s="69" t="str">
        <f t="shared" si="98"/>
        <v>MINIKIDZZ/SHORTS</v>
      </c>
      <c r="G1760" s="5" t="s">
        <v>44</v>
      </c>
      <c r="H1760" s="73" t="s">
        <v>527</v>
      </c>
      <c r="I1760" s="70" t="str">
        <f>C1760&amp;"/"&amp;D1760&amp;"/"&amp;F1760&amp;"/"&amp;H1760</f>
        <v>MINIKIDZZ/APPAREL/MINIKIDZZ/SHORTS/12 Y</v>
      </c>
      <c r="J1760" s="5">
        <v>6111</v>
      </c>
      <c r="K1760" s="5" t="s">
        <v>249</v>
      </c>
      <c r="L1760" s="5" t="s">
        <v>95</v>
      </c>
      <c r="M1760" s="5" t="s">
        <v>47</v>
      </c>
      <c r="N1760" s="87" t="s">
        <v>56</v>
      </c>
      <c r="O1760" s="5">
        <v>999</v>
      </c>
      <c r="P1760" s="5">
        <v>999</v>
      </c>
      <c r="Q1760" s="101">
        <v>399.6</v>
      </c>
      <c r="R1760" s="101">
        <v>399.6</v>
      </c>
      <c r="S1760" s="5">
        <v>1</v>
      </c>
      <c r="T1760" t="str">
        <f t="shared" si="99"/>
        <v>10002265&amp;~399.6~1</v>
      </c>
    </row>
    <row r="1761" spans="1:20" x14ac:dyDescent="0.25">
      <c r="A1761" s="68"/>
      <c r="B1761" s="69">
        <v>10002266</v>
      </c>
      <c r="C1761" s="5" t="s">
        <v>40</v>
      </c>
      <c r="D1761" s="5" t="s">
        <v>267</v>
      </c>
      <c r="E1761" s="5" t="s">
        <v>690</v>
      </c>
      <c r="F1761" s="69" t="str">
        <f t="shared" si="98"/>
        <v>MINIKIDZZ/SHORTS</v>
      </c>
      <c r="G1761" s="5" t="s">
        <v>44</v>
      </c>
      <c r="H1761" s="73" t="s">
        <v>987</v>
      </c>
      <c r="I1761" s="70" t="str">
        <f>C1761&amp;"/"&amp;D1761&amp;"/"&amp;F1761&amp;"/"&amp;H1761</f>
        <v>MINIKIDZZ/APPAREL/MINIKIDZZ/SHORTS/14 Y</v>
      </c>
      <c r="J1761" s="5">
        <v>6111</v>
      </c>
      <c r="K1761" s="5" t="s">
        <v>249</v>
      </c>
      <c r="L1761" s="5" t="s">
        <v>95</v>
      </c>
      <c r="M1761" s="5" t="s">
        <v>47</v>
      </c>
      <c r="N1761" s="87" t="s">
        <v>56</v>
      </c>
      <c r="O1761" s="5">
        <v>999</v>
      </c>
      <c r="P1761" s="5">
        <v>999</v>
      </c>
      <c r="Q1761" s="101">
        <v>399.6</v>
      </c>
      <c r="R1761" s="101">
        <v>399.6</v>
      </c>
      <c r="S1761" s="5">
        <v>1</v>
      </c>
      <c r="T1761" t="str">
        <f t="shared" si="99"/>
        <v>10002266&amp;~399.6~1</v>
      </c>
    </row>
    <row r="1762" spans="1:20" x14ac:dyDescent="0.25">
      <c r="A1762" s="68"/>
      <c r="B1762" s="69">
        <v>10002267</v>
      </c>
      <c r="C1762" s="5" t="s">
        <v>40</v>
      </c>
      <c r="D1762" s="5" t="s">
        <v>267</v>
      </c>
      <c r="E1762" s="5" t="s">
        <v>690</v>
      </c>
      <c r="F1762" s="69" t="str">
        <f t="shared" si="98"/>
        <v>MINIKIDZZ/SHORTS</v>
      </c>
      <c r="G1762" s="5" t="s">
        <v>44</v>
      </c>
      <c r="H1762" s="73" t="s">
        <v>989</v>
      </c>
      <c r="I1762" s="70" t="str">
        <f>C1762&amp;"/"&amp;D1762&amp;"/"&amp;F1762&amp;"/"&amp;H1762</f>
        <v>MINIKIDZZ/APPAREL/MINIKIDZZ/SHORTS/16 Y</v>
      </c>
      <c r="J1762" s="5">
        <v>6111</v>
      </c>
      <c r="K1762" s="5" t="s">
        <v>249</v>
      </c>
      <c r="L1762" s="5" t="s">
        <v>95</v>
      </c>
      <c r="M1762" s="5" t="s">
        <v>47</v>
      </c>
      <c r="N1762" s="87" t="s">
        <v>56</v>
      </c>
      <c r="O1762" s="5">
        <v>999</v>
      </c>
      <c r="P1762" s="5">
        <v>999</v>
      </c>
      <c r="Q1762" s="101">
        <v>399.6</v>
      </c>
      <c r="R1762" s="101">
        <v>399.6</v>
      </c>
      <c r="S1762" s="5">
        <v>1</v>
      </c>
      <c r="T1762" t="str">
        <f t="shared" si="99"/>
        <v>10002267&amp;~399.6~1</v>
      </c>
    </row>
    <row r="1763" spans="1:20" x14ac:dyDescent="0.25">
      <c r="A1763" s="68"/>
      <c r="B1763" s="69">
        <v>10002268</v>
      </c>
      <c r="C1763" s="5" t="s">
        <v>40</v>
      </c>
      <c r="D1763" s="5" t="s">
        <v>267</v>
      </c>
      <c r="E1763" s="5" t="s">
        <v>690</v>
      </c>
      <c r="F1763" s="69" t="str">
        <f t="shared" si="98"/>
        <v>MINIKIDZZ/SHORTS</v>
      </c>
      <c r="G1763" s="5" t="s">
        <v>44</v>
      </c>
      <c r="H1763" s="73" t="s">
        <v>523</v>
      </c>
      <c r="I1763" s="70" t="str">
        <f>C1763&amp;"/"&amp;D1763&amp;"/"&amp;F1763&amp;"/"&amp;H1763</f>
        <v>MINIKIDZZ/APPAREL/MINIKIDZZ/SHORTS/8 Y</v>
      </c>
      <c r="J1763" s="5">
        <v>6111</v>
      </c>
      <c r="K1763" s="5" t="s">
        <v>249</v>
      </c>
      <c r="L1763" s="5" t="s">
        <v>95</v>
      </c>
      <c r="M1763" s="5" t="s">
        <v>47</v>
      </c>
      <c r="N1763" s="87" t="s">
        <v>56</v>
      </c>
      <c r="O1763" s="5">
        <v>999</v>
      </c>
      <c r="P1763" s="5">
        <v>999</v>
      </c>
      <c r="Q1763" s="101">
        <v>399.6</v>
      </c>
      <c r="R1763" s="101">
        <v>399.6</v>
      </c>
      <c r="S1763" s="5">
        <v>1</v>
      </c>
      <c r="T1763" t="str">
        <f t="shared" si="99"/>
        <v>10002268&amp;~399.6~1</v>
      </c>
    </row>
    <row r="1764" spans="1:20" x14ac:dyDescent="0.25">
      <c r="A1764" s="68"/>
      <c r="B1764" s="69">
        <v>10002269</v>
      </c>
      <c r="C1764" s="5" t="s">
        <v>40</v>
      </c>
      <c r="D1764" s="5" t="s">
        <v>267</v>
      </c>
      <c r="E1764" s="5" t="s">
        <v>983</v>
      </c>
      <c r="F1764" s="69" t="str">
        <f t="shared" ref="F1764:F1793" si="101">C1764&amp;"/"&amp;E1764&amp;""</f>
        <v>MINIKIDZZ/DRESS</v>
      </c>
      <c r="G1764" s="5" t="s">
        <v>44</v>
      </c>
      <c r="H1764" s="73" t="s">
        <v>497</v>
      </c>
      <c r="I1764" s="70" t="str">
        <f>C1764&amp;"/"&amp;D1764&amp;"/"&amp;F1764&amp;"/"&amp;H1764</f>
        <v>MINIKIDZZ/APPAREL/MINIKIDZZ/DRESS/11-12 Y</v>
      </c>
      <c r="J1764" s="5">
        <v>6111</v>
      </c>
      <c r="K1764" s="5" t="s">
        <v>249</v>
      </c>
      <c r="L1764" s="5" t="s">
        <v>95</v>
      </c>
      <c r="M1764" s="5" t="s">
        <v>47</v>
      </c>
      <c r="N1764" s="87" t="s">
        <v>56</v>
      </c>
      <c r="O1764" s="5">
        <v>1499</v>
      </c>
      <c r="P1764" s="5">
        <v>1499</v>
      </c>
      <c r="Q1764" s="101">
        <v>599.6</v>
      </c>
      <c r="R1764" s="101">
        <v>599.6</v>
      </c>
      <c r="S1764" s="5">
        <v>1</v>
      </c>
      <c r="T1764" t="str">
        <f t="shared" si="99"/>
        <v>10002269&amp;~599.6~1</v>
      </c>
    </row>
    <row r="1765" spans="1:20" x14ac:dyDescent="0.25">
      <c r="A1765" s="68"/>
      <c r="B1765" s="69">
        <v>10002270</v>
      </c>
      <c r="C1765" s="5" t="s">
        <v>40</v>
      </c>
      <c r="D1765" s="5" t="s">
        <v>267</v>
      </c>
      <c r="E1765" s="5" t="s">
        <v>983</v>
      </c>
      <c r="F1765" s="69" t="str">
        <f t="shared" si="101"/>
        <v>MINIKIDZZ/DRESS</v>
      </c>
      <c r="G1765" s="5" t="s">
        <v>44</v>
      </c>
      <c r="H1765" s="73" t="s">
        <v>988</v>
      </c>
      <c r="I1765" s="70" t="str">
        <f>C1765&amp;"/"&amp;D1765&amp;"/"&amp;F1765&amp;"/"&amp;H1765</f>
        <v>MINIKIDZZ/APPAREL/MINIKIDZZ/DRESS/6 Y</v>
      </c>
      <c r="J1765" s="5">
        <v>6111</v>
      </c>
      <c r="K1765" s="5" t="s">
        <v>249</v>
      </c>
      <c r="L1765" s="5" t="s">
        <v>95</v>
      </c>
      <c r="M1765" s="5" t="s">
        <v>47</v>
      </c>
      <c r="N1765" s="87" t="s">
        <v>56</v>
      </c>
      <c r="O1765" s="5">
        <v>1499</v>
      </c>
      <c r="P1765" s="5">
        <v>1499</v>
      </c>
      <c r="Q1765" s="101">
        <v>599.6</v>
      </c>
      <c r="R1765" s="101">
        <v>599.6</v>
      </c>
      <c r="S1765" s="5">
        <v>1</v>
      </c>
      <c r="T1765" t="str">
        <f t="shared" si="99"/>
        <v>10002270&amp;~599.6~1</v>
      </c>
    </row>
    <row r="1766" spans="1:20" x14ac:dyDescent="0.25">
      <c r="A1766" s="68"/>
      <c r="B1766" s="69">
        <v>10002271</v>
      </c>
      <c r="C1766" s="5" t="s">
        <v>40</v>
      </c>
      <c r="D1766" s="5" t="s">
        <v>267</v>
      </c>
      <c r="E1766" s="5" t="s">
        <v>983</v>
      </c>
      <c r="F1766" s="69" t="str">
        <f t="shared" si="101"/>
        <v>MINIKIDZZ/DRESS</v>
      </c>
      <c r="G1766" s="5" t="s">
        <v>44</v>
      </c>
      <c r="H1766" s="73" t="s">
        <v>503</v>
      </c>
      <c r="I1766" s="70" t="str">
        <f>C1766&amp;"/"&amp;D1766&amp;"/"&amp;F1766&amp;"/"&amp;H1766</f>
        <v>MINIKIDZZ/APPAREL/MINIKIDZZ/DRESS/7 Y</v>
      </c>
      <c r="J1766" s="5">
        <v>6111</v>
      </c>
      <c r="K1766" s="5" t="s">
        <v>249</v>
      </c>
      <c r="L1766" s="5" t="s">
        <v>95</v>
      </c>
      <c r="M1766" s="5" t="s">
        <v>47</v>
      </c>
      <c r="N1766" s="87" t="s">
        <v>56</v>
      </c>
      <c r="O1766" s="5">
        <v>1499</v>
      </c>
      <c r="P1766" s="5">
        <v>1499</v>
      </c>
      <c r="Q1766" s="101">
        <v>599.6</v>
      </c>
      <c r="R1766" s="101">
        <v>599.6</v>
      </c>
      <c r="S1766" s="5">
        <v>1</v>
      </c>
      <c r="T1766" t="str">
        <f t="shared" ref="T1766:T1793" si="102">B1766&amp;"&amp;~"&amp;Q1766&amp;"~"&amp;S1766</f>
        <v>10002271&amp;~599.6~1</v>
      </c>
    </row>
    <row r="1767" spans="1:20" x14ac:dyDescent="0.25">
      <c r="A1767" s="68"/>
      <c r="B1767" s="69">
        <v>10002272</v>
      </c>
      <c r="C1767" s="5" t="s">
        <v>40</v>
      </c>
      <c r="D1767" s="5" t="s">
        <v>267</v>
      </c>
      <c r="E1767" s="5" t="s">
        <v>983</v>
      </c>
      <c r="F1767" s="69" t="str">
        <f t="shared" si="101"/>
        <v>MINIKIDZZ/DRESS</v>
      </c>
      <c r="G1767" s="5" t="s">
        <v>44</v>
      </c>
      <c r="H1767" s="73" t="s">
        <v>523</v>
      </c>
      <c r="I1767" s="70" t="str">
        <f>C1767&amp;"/"&amp;D1767&amp;"/"&amp;F1767&amp;"/"&amp;H1767</f>
        <v>MINIKIDZZ/APPAREL/MINIKIDZZ/DRESS/8 Y</v>
      </c>
      <c r="J1767" s="5">
        <v>6111</v>
      </c>
      <c r="K1767" s="5" t="s">
        <v>249</v>
      </c>
      <c r="L1767" s="5" t="s">
        <v>95</v>
      </c>
      <c r="M1767" s="5" t="s">
        <v>47</v>
      </c>
      <c r="N1767" s="87" t="s">
        <v>56</v>
      </c>
      <c r="O1767" s="5">
        <v>1499</v>
      </c>
      <c r="P1767" s="5">
        <v>1499</v>
      </c>
      <c r="Q1767" s="101">
        <v>599.6</v>
      </c>
      <c r="R1767" s="101">
        <v>599.6</v>
      </c>
      <c r="S1767" s="5">
        <v>1</v>
      </c>
      <c r="T1767" t="str">
        <f t="shared" si="102"/>
        <v>10002272&amp;~599.6~1</v>
      </c>
    </row>
    <row r="1768" spans="1:20" x14ac:dyDescent="0.25">
      <c r="A1768" s="68"/>
      <c r="B1768" s="69">
        <v>10002273</v>
      </c>
      <c r="C1768" s="5" t="s">
        <v>40</v>
      </c>
      <c r="D1768" s="5" t="s">
        <v>267</v>
      </c>
      <c r="E1768" s="5" t="s">
        <v>983</v>
      </c>
      <c r="F1768" s="69" t="str">
        <f t="shared" si="101"/>
        <v>MINIKIDZZ/DRESS</v>
      </c>
      <c r="G1768" s="5" t="s">
        <v>44</v>
      </c>
      <c r="H1768" s="73" t="s">
        <v>505</v>
      </c>
      <c r="I1768" s="70" t="str">
        <f>C1768&amp;"/"&amp;D1768&amp;"/"&amp;F1768&amp;"/"&amp;H1768</f>
        <v>MINIKIDZZ/APPAREL/MINIKIDZZ/DRESS/9-10 Y</v>
      </c>
      <c r="J1768" s="5">
        <v>6111</v>
      </c>
      <c r="K1768" s="5" t="s">
        <v>249</v>
      </c>
      <c r="L1768" s="5" t="s">
        <v>95</v>
      </c>
      <c r="M1768" s="5" t="s">
        <v>47</v>
      </c>
      <c r="N1768" s="87" t="s">
        <v>56</v>
      </c>
      <c r="O1768" s="5">
        <v>1499</v>
      </c>
      <c r="P1768" s="5">
        <v>1499</v>
      </c>
      <c r="Q1768" s="101">
        <v>599.6</v>
      </c>
      <c r="R1768" s="101">
        <v>599.6</v>
      </c>
      <c r="S1768" s="5">
        <v>1</v>
      </c>
      <c r="T1768" t="str">
        <f t="shared" si="102"/>
        <v>10002273&amp;~599.6~1</v>
      </c>
    </row>
    <row r="1769" spans="1:20" x14ac:dyDescent="0.25">
      <c r="A1769" s="68"/>
      <c r="B1769" s="69">
        <v>10002274</v>
      </c>
      <c r="C1769" s="5" t="s">
        <v>40</v>
      </c>
      <c r="D1769" s="5" t="s">
        <v>267</v>
      </c>
      <c r="E1769" s="5" t="s">
        <v>980</v>
      </c>
      <c r="F1769" s="69" t="str">
        <f t="shared" si="101"/>
        <v xml:space="preserve">MINIKIDZZ/SET </v>
      </c>
      <c r="G1769" s="5" t="s">
        <v>44</v>
      </c>
      <c r="H1769" s="73" t="s">
        <v>511</v>
      </c>
      <c r="I1769" s="70" t="str">
        <f>C1769&amp;"/"&amp;D1769&amp;"/"&amp;F1769&amp;"/"&amp;H1769</f>
        <v>MINIKIDZZ/APPAREL/MINIKIDZZ/SET /10-11 Y</v>
      </c>
      <c r="J1769" s="5">
        <v>6111</v>
      </c>
      <c r="K1769" s="5" t="s">
        <v>249</v>
      </c>
      <c r="L1769" s="5" t="s">
        <v>95</v>
      </c>
      <c r="M1769" s="5" t="s">
        <v>47</v>
      </c>
      <c r="N1769" s="87" t="s">
        <v>56</v>
      </c>
      <c r="O1769" s="5">
        <v>1899</v>
      </c>
      <c r="P1769" s="5">
        <v>1899</v>
      </c>
      <c r="Q1769" s="101">
        <v>759.6</v>
      </c>
      <c r="R1769" s="101">
        <v>759.6</v>
      </c>
      <c r="S1769" s="5">
        <v>3</v>
      </c>
      <c r="T1769" t="str">
        <f t="shared" si="102"/>
        <v>10002274&amp;~759.6~3</v>
      </c>
    </row>
    <row r="1770" spans="1:20" x14ac:dyDescent="0.25">
      <c r="A1770" s="68"/>
      <c r="B1770" s="69">
        <v>10002275</v>
      </c>
      <c r="C1770" s="5" t="s">
        <v>40</v>
      </c>
      <c r="D1770" s="5" t="s">
        <v>267</v>
      </c>
      <c r="E1770" s="5" t="s">
        <v>980</v>
      </c>
      <c r="F1770" s="69" t="str">
        <f t="shared" si="101"/>
        <v xml:space="preserve">MINIKIDZZ/SET </v>
      </c>
      <c r="G1770" s="5" t="s">
        <v>44</v>
      </c>
      <c r="H1770" s="73" t="s">
        <v>499</v>
      </c>
      <c r="I1770" s="70" t="str">
        <f>C1770&amp;"/"&amp;D1770&amp;"/"&amp;F1770&amp;"/"&amp;H1770</f>
        <v>MINIKIDZZ/APPAREL/MINIKIDZZ/SET /2-3 Y</v>
      </c>
      <c r="J1770" s="5">
        <v>6111</v>
      </c>
      <c r="K1770" s="5" t="s">
        <v>249</v>
      </c>
      <c r="L1770" s="5" t="s">
        <v>95</v>
      </c>
      <c r="M1770" s="5" t="s">
        <v>47</v>
      </c>
      <c r="N1770" s="87" t="s">
        <v>56</v>
      </c>
      <c r="O1770" s="5">
        <v>1899</v>
      </c>
      <c r="P1770" s="5">
        <v>1899</v>
      </c>
      <c r="Q1770" s="101">
        <v>759.6</v>
      </c>
      <c r="R1770" s="101">
        <v>759.6</v>
      </c>
      <c r="S1770" s="5">
        <v>2</v>
      </c>
      <c r="T1770" t="str">
        <f t="shared" si="102"/>
        <v>10002275&amp;~759.6~2</v>
      </c>
    </row>
    <row r="1771" spans="1:20" x14ac:dyDescent="0.25">
      <c r="A1771" s="68"/>
      <c r="B1771" s="69">
        <v>10002276</v>
      </c>
      <c r="C1771" s="5" t="s">
        <v>40</v>
      </c>
      <c r="D1771" s="5" t="s">
        <v>267</v>
      </c>
      <c r="E1771" s="5" t="s">
        <v>980</v>
      </c>
      <c r="F1771" s="69" t="str">
        <f t="shared" si="101"/>
        <v xml:space="preserve">MINIKIDZZ/SET </v>
      </c>
      <c r="G1771" s="5" t="s">
        <v>44</v>
      </c>
      <c r="H1771" s="73" t="s">
        <v>522</v>
      </c>
      <c r="I1771" s="70" t="str">
        <f>C1771&amp;"/"&amp;D1771&amp;"/"&amp;F1771&amp;"/"&amp;H1771</f>
        <v>MINIKIDZZ/APPAREL/MINIKIDZZ/SET /4-5 Y</v>
      </c>
      <c r="J1771" s="5">
        <v>6111</v>
      </c>
      <c r="K1771" s="5" t="s">
        <v>249</v>
      </c>
      <c r="L1771" s="5" t="s">
        <v>95</v>
      </c>
      <c r="M1771" s="5" t="s">
        <v>47</v>
      </c>
      <c r="N1771" s="87" t="s">
        <v>56</v>
      </c>
      <c r="O1771" s="5">
        <v>1899</v>
      </c>
      <c r="P1771" s="5">
        <v>1899</v>
      </c>
      <c r="Q1771" s="101">
        <v>759.6</v>
      </c>
      <c r="R1771" s="101">
        <v>759.6</v>
      </c>
      <c r="S1771" s="5">
        <v>2</v>
      </c>
      <c r="T1771" t="str">
        <f t="shared" si="102"/>
        <v>10002276&amp;~759.6~2</v>
      </c>
    </row>
    <row r="1772" spans="1:20" x14ac:dyDescent="0.25">
      <c r="A1772" s="68"/>
      <c r="B1772" s="69">
        <v>10002277</v>
      </c>
      <c r="C1772" s="5" t="s">
        <v>40</v>
      </c>
      <c r="D1772" s="5" t="s">
        <v>267</v>
      </c>
      <c r="E1772" s="5" t="s">
        <v>980</v>
      </c>
      <c r="F1772" s="69" t="str">
        <f t="shared" si="101"/>
        <v xml:space="preserve">MINIKIDZZ/SET </v>
      </c>
      <c r="G1772" s="5" t="s">
        <v>44</v>
      </c>
      <c r="H1772" s="73" t="s">
        <v>512</v>
      </c>
      <c r="I1772" s="70" t="str">
        <f>C1772&amp;"/"&amp;D1772&amp;"/"&amp;F1772&amp;"/"&amp;H1772</f>
        <v>MINIKIDZZ/APPAREL/MINIKIDZZ/SET /6-7 Y</v>
      </c>
      <c r="J1772" s="5">
        <v>6111</v>
      </c>
      <c r="K1772" s="5" t="s">
        <v>249</v>
      </c>
      <c r="L1772" s="5" t="s">
        <v>95</v>
      </c>
      <c r="M1772" s="5" t="s">
        <v>47</v>
      </c>
      <c r="N1772" s="87" t="s">
        <v>56</v>
      </c>
      <c r="O1772" s="5">
        <v>1899</v>
      </c>
      <c r="P1772" s="5">
        <v>1899</v>
      </c>
      <c r="Q1772" s="101">
        <v>759.6</v>
      </c>
      <c r="R1772" s="101">
        <v>759.6</v>
      </c>
      <c r="S1772" s="5">
        <v>2</v>
      </c>
      <c r="T1772" t="str">
        <f t="shared" si="102"/>
        <v>10002277&amp;~759.6~2</v>
      </c>
    </row>
    <row r="1773" spans="1:20" x14ac:dyDescent="0.25">
      <c r="A1773" s="68"/>
      <c r="B1773" s="69">
        <v>10002278</v>
      </c>
      <c r="C1773" s="5" t="s">
        <v>40</v>
      </c>
      <c r="D1773" s="5" t="s">
        <v>267</v>
      </c>
      <c r="E1773" s="5" t="s">
        <v>980</v>
      </c>
      <c r="F1773" s="69" t="str">
        <f t="shared" si="101"/>
        <v xml:space="preserve">MINIKIDZZ/SET </v>
      </c>
      <c r="G1773" s="5" t="s">
        <v>44</v>
      </c>
      <c r="H1773" s="73" t="s">
        <v>513</v>
      </c>
      <c r="I1773" s="70" t="str">
        <f>C1773&amp;"/"&amp;D1773&amp;"/"&amp;F1773&amp;"/"&amp;H1773</f>
        <v>MINIKIDZZ/APPAREL/MINIKIDZZ/SET /8-9 Y</v>
      </c>
      <c r="J1773" s="5">
        <v>6111</v>
      </c>
      <c r="K1773" s="5" t="s">
        <v>249</v>
      </c>
      <c r="L1773" s="5" t="s">
        <v>95</v>
      </c>
      <c r="M1773" s="5" t="s">
        <v>47</v>
      </c>
      <c r="N1773" s="87" t="s">
        <v>56</v>
      </c>
      <c r="O1773" s="5">
        <v>1899</v>
      </c>
      <c r="P1773" s="5">
        <v>1899</v>
      </c>
      <c r="Q1773" s="101">
        <v>759.6</v>
      </c>
      <c r="R1773" s="101">
        <v>759.6</v>
      </c>
      <c r="S1773" s="5">
        <v>1</v>
      </c>
      <c r="T1773" t="str">
        <f t="shared" si="102"/>
        <v>10002278&amp;~759.6~1</v>
      </c>
    </row>
    <row r="1774" spans="1:20" x14ac:dyDescent="0.25">
      <c r="A1774" s="68"/>
      <c r="B1774" s="69">
        <v>10002279</v>
      </c>
      <c r="C1774" s="5" t="s">
        <v>40</v>
      </c>
      <c r="D1774" s="5" t="s">
        <v>267</v>
      </c>
      <c r="E1774" s="5" t="s">
        <v>690</v>
      </c>
      <c r="F1774" s="69" t="str">
        <f t="shared" si="101"/>
        <v>MINIKIDZZ/SHORTS</v>
      </c>
      <c r="G1774" s="5" t="s">
        <v>44</v>
      </c>
      <c r="H1774" s="73" t="s">
        <v>498</v>
      </c>
      <c r="I1774" s="70" t="str">
        <f>C1774&amp;"/"&amp;D1774&amp;"/"&amp;F1774&amp;"/"&amp;H1774</f>
        <v>MINIKIDZZ/APPAREL/MINIKIDZZ/SHORTS/1-2 Y</v>
      </c>
      <c r="J1774" s="5">
        <v>6111</v>
      </c>
      <c r="K1774" s="5" t="s">
        <v>45</v>
      </c>
      <c r="L1774" s="5" t="s">
        <v>95</v>
      </c>
      <c r="M1774" s="5" t="s">
        <v>47</v>
      </c>
      <c r="N1774" s="87" t="s">
        <v>56</v>
      </c>
      <c r="O1774" s="5">
        <v>599</v>
      </c>
      <c r="P1774" s="5">
        <v>599</v>
      </c>
      <c r="Q1774" s="101">
        <v>239.60000000000002</v>
      </c>
      <c r="R1774" s="101">
        <v>239.60000000000002</v>
      </c>
      <c r="S1774" s="5">
        <v>1</v>
      </c>
      <c r="T1774" t="str">
        <f t="shared" si="102"/>
        <v>10002279&amp;~239.6~1</v>
      </c>
    </row>
    <row r="1775" spans="1:20" x14ac:dyDescent="0.25">
      <c r="A1775" s="68"/>
      <c r="B1775" s="69">
        <v>10002280</v>
      </c>
      <c r="C1775" s="5" t="s">
        <v>40</v>
      </c>
      <c r="D1775" s="5" t="s">
        <v>267</v>
      </c>
      <c r="E1775" s="5" t="s">
        <v>690</v>
      </c>
      <c r="F1775" s="69" t="str">
        <f t="shared" si="101"/>
        <v>MINIKIDZZ/SHORTS</v>
      </c>
      <c r="G1775" s="5" t="s">
        <v>44</v>
      </c>
      <c r="H1775" s="73" t="s">
        <v>305</v>
      </c>
      <c r="I1775" s="70" t="str">
        <f>C1775&amp;"/"&amp;D1775&amp;"/"&amp;F1775&amp;"/"&amp;H1775</f>
        <v>MINIKIDZZ/APPAREL/MINIKIDZZ/SHORTS/12-18 M</v>
      </c>
      <c r="J1775" s="5">
        <v>6111</v>
      </c>
      <c r="K1775" s="5" t="s">
        <v>45</v>
      </c>
      <c r="L1775" s="5" t="s">
        <v>95</v>
      </c>
      <c r="M1775" s="5" t="s">
        <v>47</v>
      </c>
      <c r="N1775" s="87" t="s">
        <v>56</v>
      </c>
      <c r="O1775" s="5">
        <v>599</v>
      </c>
      <c r="P1775" s="5">
        <v>599</v>
      </c>
      <c r="Q1775" s="101">
        <v>239.60000000000002</v>
      </c>
      <c r="R1775" s="101">
        <v>239.60000000000002</v>
      </c>
      <c r="S1775" s="5">
        <v>1</v>
      </c>
      <c r="T1775" t="str">
        <f t="shared" si="102"/>
        <v>10002280&amp;~239.6~1</v>
      </c>
    </row>
    <row r="1776" spans="1:20" x14ac:dyDescent="0.25">
      <c r="A1776" s="68"/>
      <c r="B1776" s="69">
        <v>10002281</v>
      </c>
      <c r="C1776" s="5" t="s">
        <v>40</v>
      </c>
      <c r="D1776" s="5" t="s">
        <v>267</v>
      </c>
      <c r="E1776" s="5" t="s">
        <v>690</v>
      </c>
      <c r="F1776" s="69" t="str">
        <f t="shared" si="101"/>
        <v>MINIKIDZZ/SHORTS</v>
      </c>
      <c r="G1776" s="5" t="s">
        <v>44</v>
      </c>
      <c r="H1776" s="73" t="s">
        <v>499</v>
      </c>
      <c r="I1776" s="70" t="str">
        <f>C1776&amp;"/"&amp;D1776&amp;"/"&amp;F1776&amp;"/"&amp;H1776</f>
        <v>MINIKIDZZ/APPAREL/MINIKIDZZ/SHORTS/2-3 Y</v>
      </c>
      <c r="J1776" s="5">
        <v>6111</v>
      </c>
      <c r="K1776" s="5" t="s">
        <v>45</v>
      </c>
      <c r="L1776" s="5" t="s">
        <v>95</v>
      </c>
      <c r="M1776" s="5" t="s">
        <v>47</v>
      </c>
      <c r="N1776" s="87" t="s">
        <v>56</v>
      </c>
      <c r="O1776" s="5">
        <v>599</v>
      </c>
      <c r="P1776" s="5">
        <v>599</v>
      </c>
      <c r="Q1776" s="101">
        <v>239.60000000000002</v>
      </c>
      <c r="R1776" s="101">
        <v>239.60000000000002</v>
      </c>
      <c r="S1776" s="5">
        <v>2</v>
      </c>
      <c r="T1776" t="str">
        <f t="shared" si="102"/>
        <v>10002281&amp;~239.6~2</v>
      </c>
    </row>
    <row r="1777" spans="1:20" x14ac:dyDescent="0.25">
      <c r="A1777" s="68"/>
      <c r="B1777" s="69">
        <v>10002282</v>
      </c>
      <c r="C1777" s="5" t="s">
        <v>40</v>
      </c>
      <c r="D1777" s="5" t="s">
        <v>267</v>
      </c>
      <c r="E1777" s="5" t="s">
        <v>690</v>
      </c>
      <c r="F1777" s="69" t="str">
        <f t="shared" si="101"/>
        <v>MINIKIDZZ/SHORTS</v>
      </c>
      <c r="G1777" s="5" t="s">
        <v>44</v>
      </c>
      <c r="H1777" s="73" t="s">
        <v>501</v>
      </c>
      <c r="I1777" s="70" t="str">
        <f>C1777&amp;"/"&amp;D1777&amp;"/"&amp;F1777&amp;"/"&amp;H1777</f>
        <v>MINIKIDZZ/APPAREL/MINIKIDZZ/SHORTS/3-4 Y</v>
      </c>
      <c r="J1777" s="5">
        <v>6111</v>
      </c>
      <c r="K1777" s="5" t="s">
        <v>45</v>
      </c>
      <c r="L1777" s="5" t="s">
        <v>95</v>
      </c>
      <c r="M1777" s="5" t="s">
        <v>47</v>
      </c>
      <c r="N1777" s="87" t="s">
        <v>56</v>
      </c>
      <c r="O1777" s="5">
        <v>599</v>
      </c>
      <c r="P1777" s="5">
        <v>599</v>
      </c>
      <c r="Q1777" s="101">
        <v>239.60000000000002</v>
      </c>
      <c r="R1777" s="101">
        <v>239.60000000000002</v>
      </c>
      <c r="S1777" s="5">
        <v>2</v>
      </c>
      <c r="T1777" t="str">
        <f t="shared" si="102"/>
        <v>10002282&amp;~239.6~2</v>
      </c>
    </row>
    <row r="1778" spans="1:20" x14ac:dyDescent="0.25">
      <c r="A1778" s="68"/>
      <c r="B1778" s="69">
        <v>10002283</v>
      </c>
      <c r="C1778" s="5" t="s">
        <v>40</v>
      </c>
      <c r="D1778" s="5" t="s">
        <v>267</v>
      </c>
      <c r="E1778" s="5" t="s">
        <v>690</v>
      </c>
      <c r="F1778" s="69" t="str">
        <f t="shared" si="101"/>
        <v>MINIKIDZZ/SHORTS</v>
      </c>
      <c r="G1778" s="5" t="s">
        <v>44</v>
      </c>
      <c r="H1778" s="73" t="s">
        <v>516</v>
      </c>
      <c r="I1778" s="70" t="str">
        <f>C1778&amp;"/"&amp;D1778&amp;"/"&amp;F1778&amp;"/"&amp;H1778</f>
        <v>MINIKIDZZ/APPAREL/MINIKIDZZ/SHORTS/3-6 M</v>
      </c>
      <c r="J1778" s="5">
        <v>6111</v>
      </c>
      <c r="K1778" s="5" t="s">
        <v>45</v>
      </c>
      <c r="L1778" s="5" t="s">
        <v>95</v>
      </c>
      <c r="M1778" s="5" t="s">
        <v>47</v>
      </c>
      <c r="N1778" s="87" t="s">
        <v>56</v>
      </c>
      <c r="O1778" s="5">
        <v>599</v>
      </c>
      <c r="P1778" s="5">
        <v>599</v>
      </c>
      <c r="Q1778" s="101">
        <v>239.60000000000002</v>
      </c>
      <c r="R1778" s="101">
        <v>239.60000000000002</v>
      </c>
      <c r="S1778" s="5">
        <v>1</v>
      </c>
      <c r="T1778" t="str">
        <f t="shared" si="102"/>
        <v>10002283&amp;~239.6~1</v>
      </c>
    </row>
    <row r="1779" spans="1:20" x14ac:dyDescent="0.25">
      <c r="A1779" s="68"/>
      <c r="B1779" s="69">
        <v>10002284</v>
      </c>
      <c r="C1779" s="5" t="s">
        <v>40</v>
      </c>
      <c r="D1779" s="5" t="s">
        <v>267</v>
      </c>
      <c r="E1779" s="5" t="s">
        <v>690</v>
      </c>
      <c r="F1779" s="69" t="str">
        <f t="shared" si="101"/>
        <v>MINIKIDZZ/SHORTS</v>
      </c>
      <c r="G1779" s="5" t="s">
        <v>44</v>
      </c>
      <c r="H1779" s="73" t="s">
        <v>514</v>
      </c>
      <c r="I1779" s="70" t="str">
        <f>C1779&amp;"/"&amp;D1779&amp;"/"&amp;F1779&amp;"/"&amp;H1779</f>
        <v>MINIKIDZZ/APPAREL/MINIKIDZZ/SHORTS/5-6 Y</v>
      </c>
      <c r="J1779" s="5">
        <v>6111</v>
      </c>
      <c r="K1779" s="5" t="s">
        <v>45</v>
      </c>
      <c r="L1779" s="5" t="s">
        <v>95</v>
      </c>
      <c r="M1779" s="5" t="s">
        <v>47</v>
      </c>
      <c r="N1779" s="87" t="s">
        <v>56</v>
      </c>
      <c r="O1779" s="5">
        <v>599</v>
      </c>
      <c r="P1779" s="5">
        <v>599</v>
      </c>
      <c r="Q1779" s="101">
        <v>239.60000000000002</v>
      </c>
      <c r="R1779" s="101">
        <v>239.60000000000002</v>
      </c>
      <c r="S1779" s="5">
        <v>1</v>
      </c>
      <c r="T1779" t="str">
        <f t="shared" si="102"/>
        <v>10002284&amp;~239.6~1</v>
      </c>
    </row>
    <row r="1780" spans="1:20" x14ac:dyDescent="0.25">
      <c r="A1780" s="68"/>
      <c r="B1780" s="69">
        <v>10002285</v>
      </c>
      <c r="C1780" s="5" t="s">
        <v>40</v>
      </c>
      <c r="D1780" s="5" t="s">
        <v>267</v>
      </c>
      <c r="E1780" s="5" t="s">
        <v>690</v>
      </c>
      <c r="F1780" s="69" t="str">
        <f t="shared" si="101"/>
        <v>MINIKIDZZ/SHORTS</v>
      </c>
      <c r="G1780" s="5" t="s">
        <v>44</v>
      </c>
      <c r="H1780" s="73" t="s">
        <v>905</v>
      </c>
      <c r="I1780" s="70" t="str">
        <f>C1780&amp;"/"&amp;D1780&amp;"/"&amp;F1780&amp;"/"&amp;H1780</f>
        <v>MINIKIDZZ/APPAREL/MINIKIDZZ/SHORTS/12-13 Y</v>
      </c>
      <c r="J1780" s="5">
        <v>6111</v>
      </c>
      <c r="K1780" s="5" t="s">
        <v>45</v>
      </c>
      <c r="L1780" s="5" t="s">
        <v>95</v>
      </c>
      <c r="M1780" s="5" t="s">
        <v>47</v>
      </c>
      <c r="N1780" s="87" t="s">
        <v>56</v>
      </c>
      <c r="O1780" s="5">
        <v>999</v>
      </c>
      <c r="P1780" s="5">
        <v>999</v>
      </c>
      <c r="Q1780" s="101">
        <v>399.6</v>
      </c>
      <c r="R1780" s="101">
        <v>399.6</v>
      </c>
      <c r="S1780" s="5">
        <v>1</v>
      </c>
      <c r="T1780" t="str">
        <f t="shared" si="102"/>
        <v>10002285&amp;~399.6~1</v>
      </c>
    </row>
    <row r="1781" spans="1:20" x14ac:dyDescent="0.25">
      <c r="A1781" s="68"/>
      <c r="B1781" s="69">
        <v>10002286</v>
      </c>
      <c r="C1781" s="5" t="s">
        <v>40</v>
      </c>
      <c r="D1781" s="5" t="s">
        <v>267</v>
      </c>
      <c r="E1781" s="5" t="s">
        <v>690</v>
      </c>
      <c r="F1781" s="69" t="str">
        <f t="shared" si="101"/>
        <v>MINIKIDZZ/SHORTS</v>
      </c>
      <c r="G1781" s="5" t="s">
        <v>44</v>
      </c>
      <c r="H1781" s="73" t="s">
        <v>501</v>
      </c>
      <c r="I1781" s="70" t="str">
        <f>C1781&amp;"/"&amp;D1781&amp;"/"&amp;F1781&amp;"/"&amp;H1781</f>
        <v>MINIKIDZZ/APPAREL/MINIKIDZZ/SHORTS/3-4 Y</v>
      </c>
      <c r="J1781" s="5">
        <v>6111</v>
      </c>
      <c r="K1781" s="5" t="s">
        <v>45</v>
      </c>
      <c r="L1781" s="5" t="s">
        <v>95</v>
      </c>
      <c r="M1781" s="5" t="s">
        <v>47</v>
      </c>
      <c r="N1781" s="87" t="s">
        <v>56</v>
      </c>
      <c r="O1781" s="5">
        <v>999</v>
      </c>
      <c r="P1781" s="5">
        <v>999</v>
      </c>
      <c r="Q1781" s="101">
        <v>399.6</v>
      </c>
      <c r="R1781" s="101">
        <v>399.6</v>
      </c>
      <c r="S1781" s="5">
        <v>1</v>
      </c>
      <c r="T1781" t="str">
        <f t="shared" si="102"/>
        <v>10002286&amp;~399.6~1</v>
      </c>
    </row>
    <row r="1782" spans="1:20" x14ac:dyDescent="0.25">
      <c r="A1782" s="68"/>
      <c r="B1782" s="69">
        <v>10002287</v>
      </c>
      <c r="C1782" s="5" t="s">
        <v>40</v>
      </c>
      <c r="D1782" s="5" t="s">
        <v>267</v>
      </c>
      <c r="E1782" s="5" t="s">
        <v>690</v>
      </c>
      <c r="F1782" s="69" t="str">
        <f t="shared" si="101"/>
        <v>MINIKIDZZ/SHORTS</v>
      </c>
      <c r="G1782" s="5" t="s">
        <v>44</v>
      </c>
      <c r="H1782" s="73" t="s">
        <v>522</v>
      </c>
      <c r="I1782" s="70" t="str">
        <f>C1782&amp;"/"&amp;D1782&amp;"/"&amp;F1782&amp;"/"&amp;H1782</f>
        <v>MINIKIDZZ/APPAREL/MINIKIDZZ/SHORTS/4-5 Y</v>
      </c>
      <c r="J1782" s="5">
        <v>6111</v>
      </c>
      <c r="K1782" s="5" t="s">
        <v>45</v>
      </c>
      <c r="L1782" s="5" t="s">
        <v>95</v>
      </c>
      <c r="M1782" s="5" t="s">
        <v>47</v>
      </c>
      <c r="N1782" s="87" t="s">
        <v>56</v>
      </c>
      <c r="O1782" s="5">
        <v>999</v>
      </c>
      <c r="P1782" s="5">
        <v>999</v>
      </c>
      <c r="Q1782" s="101">
        <v>399.6</v>
      </c>
      <c r="R1782" s="101">
        <v>399.6</v>
      </c>
      <c r="S1782" s="5">
        <v>1</v>
      </c>
      <c r="T1782" t="str">
        <f t="shared" si="102"/>
        <v>10002287&amp;~399.6~1</v>
      </c>
    </row>
    <row r="1783" spans="1:20" x14ac:dyDescent="0.25">
      <c r="A1783" s="68"/>
      <c r="B1783" s="69">
        <v>10002288</v>
      </c>
      <c r="C1783" s="5" t="s">
        <v>40</v>
      </c>
      <c r="D1783" s="5" t="s">
        <v>267</v>
      </c>
      <c r="E1783" s="5" t="s">
        <v>690</v>
      </c>
      <c r="F1783" s="69" t="str">
        <f t="shared" si="101"/>
        <v>MINIKIDZZ/SHORTS</v>
      </c>
      <c r="G1783" s="5" t="s">
        <v>44</v>
      </c>
      <c r="H1783" s="73" t="s">
        <v>514</v>
      </c>
      <c r="I1783" s="70" t="str">
        <f>C1783&amp;"/"&amp;D1783&amp;"/"&amp;F1783&amp;"/"&amp;H1783</f>
        <v>MINIKIDZZ/APPAREL/MINIKIDZZ/SHORTS/5-6 Y</v>
      </c>
      <c r="J1783" s="5">
        <v>6111</v>
      </c>
      <c r="K1783" s="5" t="s">
        <v>45</v>
      </c>
      <c r="L1783" s="5" t="s">
        <v>95</v>
      </c>
      <c r="M1783" s="5" t="s">
        <v>47</v>
      </c>
      <c r="N1783" s="87" t="s">
        <v>56</v>
      </c>
      <c r="O1783" s="5">
        <v>999</v>
      </c>
      <c r="P1783" s="5">
        <v>999</v>
      </c>
      <c r="Q1783" s="101">
        <v>399.6</v>
      </c>
      <c r="R1783" s="101">
        <v>399.6</v>
      </c>
      <c r="S1783" s="5">
        <v>1</v>
      </c>
      <c r="T1783" t="str">
        <f t="shared" si="102"/>
        <v>10002288&amp;~399.6~1</v>
      </c>
    </row>
    <row r="1784" spans="1:20" x14ac:dyDescent="0.25">
      <c r="A1784" s="68"/>
      <c r="B1784" s="69">
        <v>10002289</v>
      </c>
      <c r="C1784" s="5" t="s">
        <v>40</v>
      </c>
      <c r="D1784" s="5" t="s">
        <v>267</v>
      </c>
      <c r="E1784" s="5" t="s">
        <v>690</v>
      </c>
      <c r="F1784" s="69" t="str">
        <f t="shared" si="101"/>
        <v>MINIKIDZZ/SHORTS</v>
      </c>
      <c r="G1784" s="5" t="s">
        <v>44</v>
      </c>
      <c r="H1784" s="73" t="s">
        <v>504</v>
      </c>
      <c r="I1784" s="70" t="str">
        <f>C1784&amp;"/"&amp;D1784&amp;"/"&amp;F1784&amp;"/"&amp;H1784</f>
        <v>MINIKIDZZ/APPAREL/MINIKIDZZ/SHORTS/7-8 Y</v>
      </c>
      <c r="J1784" s="5">
        <v>6111</v>
      </c>
      <c r="K1784" s="5" t="s">
        <v>45</v>
      </c>
      <c r="L1784" s="5" t="s">
        <v>95</v>
      </c>
      <c r="M1784" s="5" t="s">
        <v>47</v>
      </c>
      <c r="N1784" s="87" t="s">
        <v>56</v>
      </c>
      <c r="O1784" s="5">
        <v>999</v>
      </c>
      <c r="P1784" s="5">
        <v>999</v>
      </c>
      <c r="Q1784" s="101">
        <v>399.6</v>
      </c>
      <c r="R1784" s="101">
        <v>399.6</v>
      </c>
      <c r="S1784" s="5">
        <v>1</v>
      </c>
      <c r="T1784" t="str">
        <f t="shared" si="102"/>
        <v>10002289&amp;~399.6~1</v>
      </c>
    </row>
    <row r="1785" spans="1:20" x14ac:dyDescent="0.25">
      <c r="A1785" s="68"/>
      <c r="B1785" s="69">
        <v>10002290</v>
      </c>
      <c r="C1785" s="5" t="s">
        <v>40</v>
      </c>
      <c r="D1785" s="5" t="s">
        <v>267</v>
      </c>
      <c r="E1785" s="5" t="s">
        <v>690</v>
      </c>
      <c r="F1785" s="69" t="str">
        <f t="shared" si="101"/>
        <v>MINIKIDZZ/SHORTS</v>
      </c>
      <c r="G1785" s="5" t="s">
        <v>44</v>
      </c>
      <c r="H1785" s="73" t="s">
        <v>513</v>
      </c>
      <c r="I1785" s="70" t="str">
        <f>C1785&amp;"/"&amp;D1785&amp;"/"&amp;F1785&amp;"/"&amp;H1785</f>
        <v>MINIKIDZZ/APPAREL/MINIKIDZZ/SHORTS/8-9 Y</v>
      </c>
      <c r="J1785" s="5">
        <v>6111</v>
      </c>
      <c r="K1785" s="5" t="s">
        <v>45</v>
      </c>
      <c r="L1785" s="5" t="s">
        <v>95</v>
      </c>
      <c r="M1785" s="5" t="s">
        <v>47</v>
      </c>
      <c r="N1785" s="87" t="s">
        <v>56</v>
      </c>
      <c r="O1785" s="5">
        <v>999</v>
      </c>
      <c r="P1785" s="5">
        <v>999</v>
      </c>
      <c r="Q1785" s="101">
        <v>399.6</v>
      </c>
      <c r="R1785" s="101">
        <v>399.6</v>
      </c>
      <c r="S1785" s="5">
        <v>2</v>
      </c>
      <c r="T1785" t="str">
        <f t="shared" si="102"/>
        <v>10002290&amp;~399.6~2</v>
      </c>
    </row>
    <row r="1786" spans="1:20" x14ac:dyDescent="0.25">
      <c r="A1786" s="68"/>
      <c r="B1786" s="69">
        <v>10002291</v>
      </c>
      <c r="C1786" s="5" t="s">
        <v>40</v>
      </c>
      <c r="D1786" s="5" t="s">
        <v>267</v>
      </c>
      <c r="E1786" s="5" t="s">
        <v>690</v>
      </c>
      <c r="F1786" s="69" t="str">
        <f t="shared" si="101"/>
        <v>MINIKIDZZ/SHORTS</v>
      </c>
      <c r="G1786" s="5" t="s">
        <v>44</v>
      </c>
      <c r="H1786" s="73" t="s">
        <v>505</v>
      </c>
      <c r="I1786" s="70" t="str">
        <f>C1786&amp;"/"&amp;D1786&amp;"/"&amp;F1786&amp;"/"&amp;H1786</f>
        <v>MINIKIDZZ/APPAREL/MINIKIDZZ/SHORTS/9-10 Y</v>
      </c>
      <c r="J1786" s="5">
        <v>6111</v>
      </c>
      <c r="K1786" s="5" t="s">
        <v>45</v>
      </c>
      <c r="L1786" s="5" t="s">
        <v>95</v>
      </c>
      <c r="M1786" s="5" t="s">
        <v>47</v>
      </c>
      <c r="N1786" s="87" t="s">
        <v>56</v>
      </c>
      <c r="O1786" s="5">
        <v>999</v>
      </c>
      <c r="P1786" s="5">
        <v>999</v>
      </c>
      <c r="Q1786" s="101">
        <v>399.6</v>
      </c>
      <c r="R1786" s="101">
        <v>399.6</v>
      </c>
      <c r="S1786" s="5">
        <v>2</v>
      </c>
      <c r="T1786" t="str">
        <f t="shared" si="102"/>
        <v>10002291&amp;~399.6~2</v>
      </c>
    </row>
    <row r="1787" spans="1:20" x14ac:dyDescent="0.25">
      <c r="A1787" s="68"/>
      <c r="B1787" s="69">
        <v>10002292</v>
      </c>
      <c r="C1787" s="5" t="s">
        <v>40</v>
      </c>
      <c r="D1787" s="5" t="s">
        <v>267</v>
      </c>
      <c r="E1787" s="5" t="s">
        <v>980</v>
      </c>
      <c r="F1787" s="69" t="str">
        <f t="shared" si="101"/>
        <v xml:space="preserve">MINIKIDZZ/SET </v>
      </c>
      <c r="G1787" s="5" t="s">
        <v>44</v>
      </c>
      <c r="H1787" s="73" t="s">
        <v>499</v>
      </c>
      <c r="I1787" s="70" t="str">
        <f>C1787&amp;"/"&amp;D1787&amp;"/"&amp;F1787&amp;"/"&amp;H1787</f>
        <v>MINIKIDZZ/APPAREL/MINIKIDZZ/SET /2-3 Y</v>
      </c>
      <c r="J1787" s="5">
        <v>6111</v>
      </c>
      <c r="K1787" s="5" t="s">
        <v>45</v>
      </c>
      <c r="L1787" s="5" t="s">
        <v>95</v>
      </c>
      <c r="M1787" s="5" t="s">
        <v>47</v>
      </c>
      <c r="N1787" s="87" t="s">
        <v>56</v>
      </c>
      <c r="O1787" s="5">
        <v>1299</v>
      </c>
      <c r="P1787" s="5">
        <v>1299</v>
      </c>
      <c r="Q1787" s="101">
        <v>519.6</v>
      </c>
      <c r="R1787" s="101">
        <v>519.6</v>
      </c>
      <c r="S1787" s="5">
        <v>2</v>
      </c>
      <c r="T1787" t="str">
        <f t="shared" si="102"/>
        <v>10002292&amp;~519.6~2</v>
      </c>
    </row>
    <row r="1788" spans="1:20" x14ac:dyDescent="0.25">
      <c r="A1788" s="68"/>
      <c r="B1788" s="69">
        <v>10002293</v>
      </c>
      <c r="C1788" s="5" t="s">
        <v>40</v>
      </c>
      <c r="D1788" s="5" t="s">
        <v>267</v>
      </c>
      <c r="E1788" s="5" t="s">
        <v>980</v>
      </c>
      <c r="F1788" s="69" t="str">
        <f t="shared" si="101"/>
        <v xml:space="preserve">MINIKIDZZ/SET </v>
      </c>
      <c r="G1788" s="5" t="s">
        <v>44</v>
      </c>
      <c r="H1788" s="73" t="s">
        <v>522</v>
      </c>
      <c r="I1788" s="70" t="str">
        <f>C1788&amp;"/"&amp;D1788&amp;"/"&amp;F1788&amp;"/"&amp;H1788</f>
        <v>MINIKIDZZ/APPAREL/MINIKIDZZ/SET /4-5 Y</v>
      </c>
      <c r="J1788" s="5">
        <v>6111</v>
      </c>
      <c r="K1788" s="5" t="s">
        <v>45</v>
      </c>
      <c r="L1788" s="5" t="s">
        <v>95</v>
      </c>
      <c r="M1788" s="5" t="s">
        <v>47</v>
      </c>
      <c r="N1788" s="87" t="s">
        <v>56</v>
      </c>
      <c r="O1788" s="5">
        <v>1299</v>
      </c>
      <c r="P1788" s="5">
        <v>1299</v>
      </c>
      <c r="Q1788" s="101">
        <v>519.6</v>
      </c>
      <c r="R1788" s="101">
        <v>519.6</v>
      </c>
      <c r="S1788" s="5">
        <v>2</v>
      </c>
      <c r="T1788" t="str">
        <f t="shared" si="102"/>
        <v>10002293&amp;~519.6~2</v>
      </c>
    </row>
    <row r="1789" spans="1:20" x14ac:dyDescent="0.25">
      <c r="A1789" s="68"/>
      <c r="B1789" s="69">
        <v>10002294</v>
      </c>
      <c r="C1789" s="5" t="s">
        <v>40</v>
      </c>
      <c r="D1789" s="5" t="s">
        <v>267</v>
      </c>
      <c r="E1789" s="5" t="s">
        <v>980</v>
      </c>
      <c r="F1789" s="69" t="str">
        <f t="shared" si="101"/>
        <v xml:space="preserve">MINIKIDZZ/SET </v>
      </c>
      <c r="G1789" s="5" t="s">
        <v>44</v>
      </c>
      <c r="H1789" s="73" t="s">
        <v>512</v>
      </c>
      <c r="I1789" s="70" t="str">
        <f>C1789&amp;"/"&amp;D1789&amp;"/"&amp;F1789&amp;"/"&amp;H1789</f>
        <v>MINIKIDZZ/APPAREL/MINIKIDZZ/SET /6-7 Y</v>
      </c>
      <c r="J1789" s="5">
        <v>6111</v>
      </c>
      <c r="K1789" s="5" t="s">
        <v>45</v>
      </c>
      <c r="L1789" s="5" t="s">
        <v>95</v>
      </c>
      <c r="M1789" s="5" t="s">
        <v>47</v>
      </c>
      <c r="N1789" s="87" t="s">
        <v>56</v>
      </c>
      <c r="O1789" s="5">
        <v>1299</v>
      </c>
      <c r="P1789" s="5">
        <v>1299</v>
      </c>
      <c r="Q1789" s="101">
        <v>519.6</v>
      </c>
      <c r="R1789" s="101">
        <v>519.6</v>
      </c>
      <c r="S1789" s="5">
        <v>2</v>
      </c>
      <c r="T1789" t="str">
        <f t="shared" si="102"/>
        <v>10002294&amp;~519.6~2</v>
      </c>
    </row>
    <row r="1790" spans="1:20" x14ac:dyDescent="0.25">
      <c r="A1790" s="68"/>
      <c r="B1790" s="69">
        <v>10002295</v>
      </c>
      <c r="C1790" s="5" t="s">
        <v>40</v>
      </c>
      <c r="D1790" s="5" t="s">
        <v>267</v>
      </c>
      <c r="E1790" s="5" t="s">
        <v>980</v>
      </c>
      <c r="F1790" s="69" t="str">
        <f t="shared" si="101"/>
        <v xml:space="preserve">MINIKIDZZ/SET </v>
      </c>
      <c r="G1790" s="5" t="s">
        <v>44</v>
      </c>
      <c r="H1790" s="73" t="s">
        <v>513</v>
      </c>
      <c r="I1790" s="70" t="str">
        <f>C1790&amp;"/"&amp;D1790&amp;"/"&amp;F1790&amp;"/"&amp;H1790</f>
        <v>MINIKIDZZ/APPAREL/MINIKIDZZ/SET /8-9 Y</v>
      </c>
      <c r="J1790" s="5">
        <v>6111</v>
      </c>
      <c r="K1790" s="5" t="s">
        <v>45</v>
      </c>
      <c r="L1790" s="5" t="s">
        <v>95</v>
      </c>
      <c r="M1790" s="5" t="s">
        <v>47</v>
      </c>
      <c r="N1790" s="87" t="s">
        <v>56</v>
      </c>
      <c r="O1790" s="5">
        <v>1299</v>
      </c>
      <c r="P1790" s="5">
        <v>1299</v>
      </c>
      <c r="Q1790" s="101">
        <v>519.6</v>
      </c>
      <c r="R1790" s="101">
        <v>519.6</v>
      </c>
      <c r="S1790" s="5">
        <v>2</v>
      </c>
      <c r="T1790" t="str">
        <f t="shared" si="102"/>
        <v>10002295&amp;~519.6~2</v>
      </c>
    </row>
    <row r="1791" spans="1:20" x14ac:dyDescent="0.25">
      <c r="A1791" s="68"/>
      <c r="B1791" s="69">
        <v>10002296</v>
      </c>
      <c r="C1791" s="5" t="s">
        <v>40</v>
      </c>
      <c r="D1791" s="5" t="s">
        <v>267</v>
      </c>
      <c r="E1791" s="5" t="s">
        <v>172</v>
      </c>
      <c r="F1791" s="69" t="str">
        <f t="shared" si="101"/>
        <v>MINIKIDZZ/DENIM</v>
      </c>
      <c r="G1791" s="5" t="s">
        <v>44</v>
      </c>
      <c r="H1791" s="73" t="s">
        <v>524</v>
      </c>
      <c r="I1791" s="70" t="str">
        <f>C1791&amp;"/"&amp;D1791&amp;"/"&amp;F1791&amp;"/"&amp;H1791</f>
        <v>MINIKIDZZ/APPAREL/MINIKIDZZ/DENIM/10-12 Y</v>
      </c>
      <c r="J1791" s="5">
        <v>6111</v>
      </c>
      <c r="K1791" s="5" t="s">
        <v>45</v>
      </c>
      <c r="L1791" s="5" t="s">
        <v>95</v>
      </c>
      <c r="M1791" s="5" t="s">
        <v>47</v>
      </c>
      <c r="N1791" s="87" t="s">
        <v>56</v>
      </c>
      <c r="O1791" s="5">
        <v>1799</v>
      </c>
      <c r="P1791" s="5">
        <v>1799</v>
      </c>
      <c r="Q1791" s="101">
        <v>719.6</v>
      </c>
      <c r="R1791" s="101">
        <v>719.6</v>
      </c>
      <c r="S1791" s="5">
        <v>2</v>
      </c>
      <c r="T1791" t="str">
        <f t="shared" si="102"/>
        <v>10002296&amp;~719.6~2</v>
      </c>
    </row>
    <row r="1792" spans="1:20" x14ac:dyDescent="0.25">
      <c r="A1792" s="68"/>
      <c r="B1792" s="69">
        <v>10002297</v>
      </c>
      <c r="C1792" s="5" t="s">
        <v>40</v>
      </c>
      <c r="D1792" s="5" t="s">
        <v>267</v>
      </c>
      <c r="E1792" s="5" t="s">
        <v>172</v>
      </c>
      <c r="F1792" s="69" t="str">
        <f t="shared" si="101"/>
        <v>MINIKIDZZ/DENIM</v>
      </c>
      <c r="G1792" s="5" t="s">
        <v>44</v>
      </c>
      <c r="H1792" s="73" t="s">
        <v>994</v>
      </c>
      <c r="I1792" s="70" t="str">
        <f>C1792&amp;"/"&amp;D1792&amp;"/"&amp;F1792&amp;"/"&amp;H1792</f>
        <v>MINIKIDZZ/APPAREL/MINIKIDZZ/DENIM/14-16 Y</v>
      </c>
      <c r="J1792" s="5">
        <v>6111</v>
      </c>
      <c r="K1792" s="5" t="s">
        <v>45</v>
      </c>
      <c r="L1792" s="5" t="s">
        <v>95</v>
      </c>
      <c r="M1792" s="5" t="s">
        <v>47</v>
      </c>
      <c r="N1792" s="87" t="s">
        <v>56</v>
      </c>
      <c r="O1792" s="5">
        <v>1799</v>
      </c>
      <c r="P1792" s="5">
        <v>1799</v>
      </c>
      <c r="Q1792" s="101">
        <v>719.6</v>
      </c>
      <c r="R1792" s="101">
        <v>719.6</v>
      </c>
      <c r="S1792" s="5">
        <v>2</v>
      </c>
      <c r="T1792" t="str">
        <f t="shared" si="102"/>
        <v>10002297&amp;~719.6~2</v>
      </c>
    </row>
    <row r="1793" spans="1:20" x14ac:dyDescent="0.25">
      <c r="A1793" s="68"/>
      <c r="B1793" s="69">
        <v>10002298</v>
      </c>
      <c r="C1793" s="5" t="s">
        <v>40</v>
      </c>
      <c r="D1793" s="5" t="s">
        <v>267</v>
      </c>
      <c r="E1793" s="5" t="s">
        <v>172</v>
      </c>
      <c r="F1793" s="69" t="str">
        <f t="shared" si="101"/>
        <v>MINIKIDZZ/DENIM</v>
      </c>
      <c r="G1793" s="5" t="s">
        <v>44</v>
      </c>
      <c r="H1793" s="73" t="s">
        <v>996</v>
      </c>
      <c r="I1793" s="70" t="str">
        <f>C1793&amp;"/"&amp;D1793&amp;"/"&amp;F1793&amp;"/"&amp;H1793</f>
        <v>MINIKIDZZ/APPAREL/MINIKIDZZ/DENIM/8-10 Y</v>
      </c>
      <c r="J1793" s="5">
        <v>6111</v>
      </c>
      <c r="K1793" s="5" t="s">
        <v>45</v>
      </c>
      <c r="L1793" s="5" t="s">
        <v>95</v>
      </c>
      <c r="M1793" s="5" t="s">
        <v>47</v>
      </c>
      <c r="N1793" s="87" t="s">
        <v>56</v>
      </c>
      <c r="O1793" s="5">
        <v>1799</v>
      </c>
      <c r="P1793" s="5">
        <v>1799</v>
      </c>
      <c r="Q1793" s="101">
        <v>719.6</v>
      </c>
      <c r="R1793" s="101">
        <v>719.6</v>
      </c>
      <c r="S1793" s="5">
        <v>1</v>
      </c>
      <c r="T1793" t="str">
        <f t="shared" si="102"/>
        <v>10002298&amp;~719.6~1</v>
      </c>
    </row>
  </sheetData>
  <autoFilter ref="A1636:XFC1636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C12" sqref="C12"/>
    </sheetView>
  </sheetViews>
  <sheetFormatPr defaultRowHeight="15" x14ac:dyDescent="0.25"/>
  <cols>
    <col min="1" max="1" width="10.7109375" style="9" customWidth="1"/>
    <col min="2" max="2" width="20.42578125" customWidth="1"/>
  </cols>
  <sheetData>
    <row r="1" spans="1:4" x14ac:dyDescent="0.25">
      <c r="A1" s="9" t="s">
        <v>48</v>
      </c>
    </row>
    <row r="2" spans="1:4" x14ac:dyDescent="0.25">
      <c r="A2" s="9">
        <v>5</v>
      </c>
      <c r="B2" s="10" t="s">
        <v>49</v>
      </c>
    </row>
    <row r="3" spans="1:4" x14ac:dyDescent="0.25">
      <c r="A3" s="9">
        <v>12</v>
      </c>
      <c r="B3" s="10" t="s">
        <v>50</v>
      </c>
    </row>
    <row r="4" spans="1:4" x14ac:dyDescent="0.25">
      <c r="A4" s="9">
        <v>18</v>
      </c>
      <c r="B4" s="10" t="s">
        <v>51</v>
      </c>
    </row>
    <row r="5" spans="1:4" x14ac:dyDescent="0.25">
      <c r="A5" s="9">
        <v>28</v>
      </c>
      <c r="B5" s="10" t="s">
        <v>52</v>
      </c>
    </row>
    <row r="6" spans="1:4" x14ac:dyDescent="0.25">
      <c r="A6" s="9" t="s">
        <v>56</v>
      </c>
      <c r="B6" s="10" t="s">
        <v>53</v>
      </c>
      <c r="C6" t="s">
        <v>54</v>
      </c>
      <c r="D6" t="s">
        <v>55</v>
      </c>
    </row>
    <row r="7" spans="1:4" x14ac:dyDescent="0.25">
      <c r="B7" s="10"/>
    </row>
    <row r="8" spans="1:4" x14ac:dyDescent="0.25">
      <c r="A8" s="9" t="s">
        <v>97</v>
      </c>
      <c r="B8" s="10" t="s">
        <v>98</v>
      </c>
      <c r="C8" t="s">
        <v>99</v>
      </c>
      <c r="D8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9"/>
  <sheetViews>
    <sheetView workbookViewId="0">
      <selection activeCell="A26" sqref="A26"/>
    </sheetView>
  </sheetViews>
  <sheetFormatPr defaultRowHeight="15" x14ac:dyDescent="0.25"/>
  <cols>
    <col min="1" max="1" width="11.140625" style="5" bestFit="1" customWidth="1"/>
    <col min="2" max="2" width="15.140625" style="11" bestFit="1" customWidth="1"/>
    <col min="3" max="3" width="16.85546875" style="5" customWidth="1"/>
    <col min="4" max="4" width="12.7109375" style="5" bestFit="1" customWidth="1"/>
    <col min="5" max="5" width="15.5703125" style="5" bestFit="1" customWidth="1"/>
    <col min="6" max="6" width="27.140625" style="5" bestFit="1" customWidth="1"/>
    <col min="7" max="8" width="9.140625" style="5" customWidth="1"/>
    <col min="9" max="9" width="30.140625" style="5" bestFit="1" customWidth="1"/>
    <col min="10" max="10" width="9.140625" style="5" customWidth="1"/>
    <col min="11" max="11" width="9.140625" style="5"/>
    <col min="12" max="12" width="10.5703125" style="5" customWidth="1"/>
    <col min="13" max="14" width="9.140625" style="5" customWidth="1"/>
    <col min="15" max="15" width="9.140625" style="5"/>
    <col min="16" max="18" width="9.140625" style="5" customWidth="1"/>
    <col min="19" max="19" width="9.140625" style="5"/>
  </cols>
  <sheetData>
    <row r="1" spans="1:19" x14ac:dyDescent="0.25">
      <c r="A1" s="14" t="s">
        <v>38</v>
      </c>
      <c r="B1" s="1" t="s">
        <v>0</v>
      </c>
      <c r="C1" s="2" t="s">
        <v>1</v>
      </c>
      <c r="D1" s="2" t="s">
        <v>2</v>
      </c>
      <c r="E1" s="2" t="s">
        <v>3</v>
      </c>
      <c r="F1" s="12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15</v>
      </c>
      <c r="S1" s="4" t="s">
        <v>16</v>
      </c>
    </row>
    <row r="2" spans="1:19" x14ac:dyDescent="0.25">
      <c r="C2" s="5" t="s">
        <v>640</v>
      </c>
      <c r="D2" s="5" t="s">
        <v>41</v>
      </c>
      <c r="E2" s="5" t="s">
        <v>639</v>
      </c>
      <c r="F2" s="5" t="s">
        <v>642</v>
      </c>
      <c r="G2" s="5" t="s">
        <v>44</v>
      </c>
      <c r="H2" s="5" t="s">
        <v>44</v>
      </c>
      <c r="I2" s="7" t="str">
        <f>F2&amp;"/"&amp;H2&amp;""</f>
        <v>ETA 9410/NA</v>
      </c>
      <c r="J2" s="5">
        <v>9503</v>
      </c>
      <c r="K2" s="5" t="s">
        <v>45</v>
      </c>
      <c r="L2" s="5" t="s">
        <v>95</v>
      </c>
      <c r="M2" s="5" t="s">
        <v>47</v>
      </c>
      <c r="N2" s="8">
        <v>0.12</v>
      </c>
      <c r="O2" s="5">
        <v>552</v>
      </c>
      <c r="P2" s="5">
        <v>552</v>
      </c>
      <c r="Q2" s="11">
        <f>P2/2</f>
        <v>276</v>
      </c>
      <c r="R2" s="11">
        <v>276</v>
      </c>
      <c r="S2" s="5">
        <v>1</v>
      </c>
    </row>
    <row r="3" spans="1:19" x14ac:dyDescent="0.25">
      <c r="B3" s="11">
        <v>10001344</v>
      </c>
      <c r="C3" s="5" t="s">
        <v>640</v>
      </c>
      <c r="D3" s="5" t="s">
        <v>71</v>
      </c>
      <c r="E3" s="5" t="s">
        <v>641</v>
      </c>
      <c r="F3" s="5" t="s">
        <v>643</v>
      </c>
      <c r="G3" s="5" t="s">
        <v>44</v>
      </c>
      <c r="H3" s="5" t="s">
        <v>44</v>
      </c>
      <c r="I3" s="7" t="str">
        <f t="shared" ref="I3:I65" si="0">F3&amp;"/"&amp;H3&amp;""</f>
        <v>HT 9240/NA</v>
      </c>
      <c r="J3" s="5">
        <v>9503</v>
      </c>
      <c r="K3" s="5" t="s">
        <v>45</v>
      </c>
      <c r="L3" s="5" t="s">
        <v>95</v>
      </c>
      <c r="M3" s="5" t="s">
        <v>47</v>
      </c>
      <c r="N3" s="8">
        <v>0.12</v>
      </c>
      <c r="O3" s="5">
        <v>240</v>
      </c>
      <c r="P3" s="5">
        <v>240</v>
      </c>
      <c r="Q3" s="11">
        <f t="shared" ref="Q3:Q66" si="1">P3/2</f>
        <v>120</v>
      </c>
      <c r="R3" s="11">
        <v>120</v>
      </c>
      <c r="S3" s="5">
        <v>10</v>
      </c>
    </row>
    <row r="4" spans="1:19" x14ac:dyDescent="0.25">
      <c r="C4" s="5" t="s">
        <v>640</v>
      </c>
      <c r="D4" s="5" t="s">
        <v>71</v>
      </c>
      <c r="E4" s="5" t="s">
        <v>641</v>
      </c>
      <c r="F4" s="5" t="s">
        <v>644</v>
      </c>
      <c r="G4" s="5" t="s">
        <v>44</v>
      </c>
      <c r="H4" s="5" t="s">
        <v>44</v>
      </c>
      <c r="I4" s="7" t="str">
        <f t="shared" si="0"/>
        <v>SZ 9280/NA</v>
      </c>
      <c r="J4" s="5">
        <v>9503</v>
      </c>
      <c r="K4" s="5" t="s">
        <v>45</v>
      </c>
      <c r="L4" s="5" t="s">
        <v>95</v>
      </c>
      <c r="M4" s="5" t="s">
        <v>47</v>
      </c>
      <c r="N4" s="8">
        <v>0.12</v>
      </c>
      <c r="O4" s="5">
        <v>299</v>
      </c>
      <c r="P4" s="5">
        <v>299</v>
      </c>
      <c r="Q4" s="11">
        <f t="shared" si="1"/>
        <v>149.5</v>
      </c>
      <c r="R4" s="11">
        <v>149.5</v>
      </c>
      <c r="S4" s="5">
        <v>10</v>
      </c>
    </row>
    <row r="5" spans="1:19" x14ac:dyDescent="0.25">
      <c r="B5" s="11">
        <v>10001352</v>
      </c>
      <c r="C5" s="5" t="s">
        <v>640</v>
      </c>
      <c r="D5" s="5" t="s">
        <v>71</v>
      </c>
      <c r="E5" s="5" t="s">
        <v>641</v>
      </c>
      <c r="F5" s="5" t="s">
        <v>645</v>
      </c>
      <c r="G5" s="5" t="s">
        <v>44</v>
      </c>
      <c r="H5" s="5" t="s">
        <v>44</v>
      </c>
      <c r="I5" s="7" t="str">
        <f t="shared" si="0"/>
        <v>PT 9220/NA</v>
      </c>
      <c r="J5" s="5">
        <v>9503</v>
      </c>
      <c r="K5" s="5" t="s">
        <v>45</v>
      </c>
      <c r="L5" s="5" t="s">
        <v>95</v>
      </c>
      <c r="M5" s="5" t="s">
        <v>47</v>
      </c>
      <c r="N5" s="8">
        <v>0.12</v>
      </c>
      <c r="O5" s="5">
        <v>199</v>
      </c>
      <c r="P5" s="5">
        <v>199</v>
      </c>
      <c r="Q5" s="11">
        <f t="shared" si="1"/>
        <v>99.5</v>
      </c>
      <c r="R5" s="11">
        <v>99.5</v>
      </c>
      <c r="S5" s="5">
        <v>10</v>
      </c>
    </row>
    <row r="6" spans="1:19" x14ac:dyDescent="0.25">
      <c r="C6" s="5" t="s">
        <v>640</v>
      </c>
      <c r="D6" s="5" t="s">
        <v>71</v>
      </c>
      <c r="E6" s="5" t="s">
        <v>641</v>
      </c>
      <c r="F6" s="5" t="s">
        <v>646</v>
      </c>
      <c r="G6" s="5" t="s">
        <v>44</v>
      </c>
      <c r="H6" s="5" t="s">
        <v>44</v>
      </c>
      <c r="I6" s="7" t="str">
        <f t="shared" si="0"/>
        <v>CD 9150/NA</v>
      </c>
      <c r="J6" s="5">
        <v>9503</v>
      </c>
      <c r="K6" s="5" t="s">
        <v>45</v>
      </c>
      <c r="L6" s="5" t="s">
        <v>95</v>
      </c>
      <c r="M6" s="5" t="s">
        <v>47</v>
      </c>
      <c r="N6" s="8">
        <v>0.12</v>
      </c>
      <c r="O6" s="5">
        <v>199</v>
      </c>
      <c r="P6" s="5">
        <v>199</v>
      </c>
      <c r="Q6" s="11">
        <f t="shared" si="1"/>
        <v>99.5</v>
      </c>
      <c r="R6" s="11">
        <v>99.5</v>
      </c>
      <c r="S6" s="5">
        <v>24</v>
      </c>
    </row>
    <row r="7" spans="1:19" x14ac:dyDescent="0.25">
      <c r="C7" s="5" t="s">
        <v>640</v>
      </c>
      <c r="D7" s="5" t="s">
        <v>41</v>
      </c>
      <c r="E7" s="5" t="s">
        <v>649</v>
      </c>
      <c r="F7" s="5" t="s">
        <v>647</v>
      </c>
      <c r="G7" s="5" t="s">
        <v>44</v>
      </c>
      <c r="H7" s="5" t="s">
        <v>44</v>
      </c>
      <c r="I7" s="7" t="str">
        <f t="shared" si="0"/>
        <v>NP 9250/NA</v>
      </c>
      <c r="J7" s="5">
        <v>9503</v>
      </c>
      <c r="K7" s="5" t="s">
        <v>45</v>
      </c>
      <c r="L7" s="5" t="s">
        <v>95</v>
      </c>
      <c r="M7" s="5" t="s">
        <v>47</v>
      </c>
      <c r="N7" s="8">
        <v>0.12</v>
      </c>
      <c r="O7" s="5">
        <v>399</v>
      </c>
      <c r="P7" s="5">
        <v>399</v>
      </c>
      <c r="Q7" s="11">
        <f t="shared" si="1"/>
        <v>199.5</v>
      </c>
      <c r="R7" s="11">
        <v>199.5</v>
      </c>
      <c r="S7" s="5">
        <v>1</v>
      </c>
    </row>
    <row r="8" spans="1:19" x14ac:dyDescent="0.25">
      <c r="C8" s="5" t="s">
        <v>640</v>
      </c>
      <c r="D8" s="5" t="s">
        <v>41</v>
      </c>
      <c r="E8" s="5" t="s">
        <v>650</v>
      </c>
      <c r="F8" s="5" t="s">
        <v>651</v>
      </c>
      <c r="G8" s="5" t="s">
        <v>44</v>
      </c>
      <c r="H8" s="5" t="s">
        <v>44</v>
      </c>
      <c r="I8" s="7" t="str">
        <f t="shared" si="0"/>
        <v>DTP 9680/NA</v>
      </c>
      <c r="J8" s="5">
        <v>9503</v>
      </c>
      <c r="K8" s="5" t="s">
        <v>45</v>
      </c>
      <c r="L8" s="5" t="s">
        <v>95</v>
      </c>
      <c r="M8" s="5" t="s">
        <v>47</v>
      </c>
      <c r="N8" s="8">
        <v>0.12</v>
      </c>
      <c r="O8" s="5">
        <v>999</v>
      </c>
      <c r="P8" s="5">
        <v>999</v>
      </c>
      <c r="Q8" s="11">
        <f t="shared" si="1"/>
        <v>499.5</v>
      </c>
      <c r="R8" s="11">
        <v>499.5</v>
      </c>
      <c r="S8" s="5">
        <v>2</v>
      </c>
    </row>
    <row r="9" spans="1:19" s="13" customFormat="1" x14ac:dyDescent="0.25">
      <c r="A9" s="11"/>
      <c r="B9" s="11">
        <v>10001358</v>
      </c>
      <c r="C9" s="11" t="s">
        <v>640</v>
      </c>
      <c r="D9" s="11" t="s">
        <v>41</v>
      </c>
      <c r="E9" s="11" t="s">
        <v>648</v>
      </c>
      <c r="F9" s="11" t="str">
        <f t="shared" ref="F9" si="2">C9&amp;"/"&amp;E9&amp;""</f>
        <v>ROYALS/SUPER HEROES</v>
      </c>
      <c r="G9" s="5" t="s">
        <v>44</v>
      </c>
      <c r="H9" s="5" t="s">
        <v>44</v>
      </c>
      <c r="I9" s="11" t="str">
        <f t="shared" si="0"/>
        <v>ROYALS/SUPER HEROES/NA</v>
      </c>
      <c r="J9" s="5">
        <v>9503</v>
      </c>
      <c r="K9" s="11" t="s">
        <v>45</v>
      </c>
      <c r="L9" s="5" t="s">
        <v>95</v>
      </c>
      <c r="M9" s="5" t="s">
        <v>47</v>
      </c>
      <c r="N9" s="8">
        <v>0.12</v>
      </c>
      <c r="O9" s="11">
        <v>149</v>
      </c>
      <c r="P9" s="11">
        <v>149</v>
      </c>
      <c r="Q9" s="11">
        <f t="shared" si="1"/>
        <v>74.5</v>
      </c>
      <c r="R9" s="11">
        <v>74.5</v>
      </c>
      <c r="S9" s="11">
        <v>24</v>
      </c>
    </row>
    <row r="10" spans="1:19" x14ac:dyDescent="0.25">
      <c r="B10" s="5"/>
      <c r="C10" s="5" t="s">
        <v>640</v>
      </c>
      <c r="D10" s="5" t="s">
        <v>41</v>
      </c>
      <c r="E10" s="5" t="s">
        <v>652</v>
      </c>
      <c r="F10" s="5" t="s">
        <v>653</v>
      </c>
      <c r="G10" s="5" t="s">
        <v>44</v>
      </c>
      <c r="H10" s="5" t="s">
        <v>44</v>
      </c>
      <c r="I10" s="5" t="str">
        <f t="shared" si="0"/>
        <v>NH 8290/NA</v>
      </c>
      <c r="J10" s="5">
        <v>9503</v>
      </c>
      <c r="K10" s="5" t="s">
        <v>45</v>
      </c>
      <c r="L10" s="5" t="s">
        <v>95</v>
      </c>
      <c r="M10" s="5" t="s">
        <v>47</v>
      </c>
      <c r="N10" s="8">
        <v>0.12</v>
      </c>
      <c r="O10" s="5">
        <v>399</v>
      </c>
      <c r="P10" s="5">
        <v>399</v>
      </c>
      <c r="Q10" s="11">
        <f t="shared" si="1"/>
        <v>199.5</v>
      </c>
      <c r="R10" s="11">
        <v>199.5</v>
      </c>
      <c r="S10" s="5">
        <v>1</v>
      </c>
    </row>
    <row r="11" spans="1:19" x14ac:dyDescent="0.25">
      <c r="B11" s="5"/>
      <c r="C11" s="5" t="s">
        <v>654</v>
      </c>
      <c r="D11" s="5" t="s">
        <v>59</v>
      </c>
      <c r="E11" s="5" t="s">
        <v>62</v>
      </c>
      <c r="F11" s="5" t="s">
        <v>655</v>
      </c>
      <c r="G11" s="5" t="s">
        <v>21</v>
      </c>
      <c r="H11" s="5">
        <v>7</v>
      </c>
      <c r="I11" s="5" t="str">
        <f t="shared" si="0"/>
        <v>LC1473ER/7</v>
      </c>
      <c r="J11" s="5">
        <v>9503</v>
      </c>
      <c r="K11" s="5" t="s">
        <v>22</v>
      </c>
      <c r="L11" s="5" t="s">
        <v>95</v>
      </c>
      <c r="M11" s="5" t="s">
        <v>47</v>
      </c>
      <c r="N11" s="8">
        <v>0.12</v>
      </c>
      <c r="O11" s="5">
        <v>2799</v>
      </c>
      <c r="P11" s="5">
        <v>2799</v>
      </c>
      <c r="Q11" s="11">
        <f t="shared" si="1"/>
        <v>1399.5</v>
      </c>
      <c r="R11" s="11">
        <v>1399.5</v>
      </c>
      <c r="S11" s="5">
        <v>1</v>
      </c>
    </row>
    <row r="12" spans="1:19" x14ac:dyDescent="0.25">
      <c r="B12" s="5">
        <v>10001351</v>
      </c>
      <c r="C12" s="5" t="s">
        <v>640</v>
      </c>
      <c r="D12" s="5" t="s">
        <v>71</v>
      </c>
      <c r="E12" s="5" t="s">
        <v>641</v>
      </c>
      <c r="F12" s="5" t="s">
        <v>656</v>
      </c>
      <c r="G12" s="5" t="s">
        <v>44</v>
      </c>
      <c r="H12" s="5" t="s">
        <v>44</v>
      </c>
      <c r="I12" s="5" t="str">
        <f t="shared" si="0"/>
        <v>PS 9240/NA</v>
      </c>
      <c r="J12" s="5">
        <v>9503</v>
      </c>
      <c r="K12" s="5" t="s">
        <v>45</v>
      </c>
      <c r="L12" s="5" t="s">
        <v>95</v>
      </c>
      <c r="M12" s="5" t="s">
        <v>47</v>
      </c>
      <c r="N12" s="8">
        <v>0.12</v>
      </c>
      <c r="O12" s="5">
        <v>249</v>
      </c>
      <c r="P12" s="5">
        <v>249</v>
      </c>
      <c r="Q12" s="11">
        <f t="shared" si="1"/>
        <v>124.5</v>
      </c>
      <c r="R12" s="11">
        <v>124.5</v>
      </c>
      <c r="S12" s="5">
        <v>3</v>
      </c>
    </row>
    <row r="13" spans="1:19" x14ac:dyDescent="0.25">
      <c r="B13" s="5"/>
      <c r="C13" s="5" t="s">
        <v>640</v>
      </c>
      <c r="D13" s="5" t="s">
        <v>71</v>
      </c>
      <c r="E13" s="5" t="s">
        <v>641</v>
      </c>
      <c r="F13" s="5" t="s">
        <v>657</v>
      </c>
      <c r="G13" s="5" t="s">
        <v>44</v>
      </c>
      <c r="H13" s="5" t="s">
        <v>44</v>
      </c>
      <c r="I13" s="5" t="str">
        <f t="shared" si="0"/>
        <v>HD/NA</v>
      </c>
      <c r="J13" s="5">
        <v>9503</v>
      </c>
      <c r="K13" s="5" t="s">
        <v>45</v>
      </c>
      <c r="L13" s="5" t="s">
        <v>95</v>
      </c>
      <c r="M13" s="5" t="s">
        <v>47</v>
      </c>
      <c r="N13" s="8">
        <v>0.12</v>
      </c>
      <c r="O13" s="5">
        <v>299</v>
      </c>
      <c r="P13" s="5">
        <v>299</v>
      </c>
      <c r="Q13" s="11">
        <f t="shared" si="1"/>
        <v>149.5</v>
      </c>
      <c r="R13" s="11">
        <v>149.5</v>
      </c>
      <c r="S13" s="5">
        <v>6</v>
      </c>
    </row>
    <row r="14" spans="1:19" x14ac:dyDescent="0.25">
      <c r="B14" s="5">
        <v>8904349703481</v>
      </c>
      <c r="C14" s="5" t="s">
        <v>640</v>
      </c>
      <c r="D14" s="5" t="s">
        <v>41</v>
      </c>
      <c r="E14" s="5" t="s">
        <v>658</v>
      </c>
      <c r="F14" s="5" t="str">
        <f t="shared" ref="F14" si="3">C14&amp;"/"&amp;E14&amp;""</f>
        <v xml:space="preserve">ROYALS/THAR </v>
      </c>
      <c r="G14" s="5" t="s">
        <v>44</v>
      </c>
      <c r="H14" s="5" t="s">
        <v>44</v>
      </c>
      <c r="I14" s="5" t="str">
        <f t="shared" si="0"/>
        <v>ROYALS/THAR /NA</v>
      </c>
      <c r="J14" s="5">
        <v>9503</v>
      </c>
      <c r="K14" s="5" t="s">
        <v>45</v>
      </c>
      <c r="L14" s="5" t="s">
        <v>95</v>
      </c>
      <c r="M14" s="5" t="s">
        <v>47</v>
      </c>
      <c r="N14" s="8">
        <v>0.12</v>
      </c>
      <c r="O14" s="5">
        <v>731</v>
      </c>
      <c r="P14" s="5">
        <v>731</v>
      </c>
      <c r="Q14" s="11">
        <f t="shared" si="1"/>
        <v>365.5</v>
      </c>
      <c r="R14" s="11">
        <v>365.5</v>
      </c>
      <c r="S14" s="5">
        <v>2</v>
      </c>
    </row>
    <row r="15" spans="1:19" x14ac:dyDescent="0.25">
      <c r="B15" s="11">
        <v>10001552</v>
      </c>
      <c r="C15" s="5" t="s">
        <v>640</v>
      </c>
      <c r="D15" s="5" t="s">
        <v>41</v>
      </c>
      <c r="E15" s="5" t="s">
        <v>659</v>
      </c>
      <c r="F15" s="5" t="s">
        <v>660</v>
      </c>
      <c r="G15" s="5" t="s">
        <v>44</v>
      </c>
      <c r="H15" s="5" t="s">
        <v>44</v>
      </c>
      <c r="I15" s="7" t="str">
        <f t="shared" si="0"/>
        <v>TAC 8990/NA</v>
      </c>
      <c r="J15" s="5">
        <v>9503</v>
      </c>
      <c r="K15" s="5" t="s">
        <v>45</v>
      </c>
      <c r="L15" s="5" t="s">
        <v>95</v>
      </c>
      <c r="M15" s="5" t="s">
        <v>47</v>
      </c>
      <c r="N15" s="8">
        <v>0.12</v>
      </c>
      <c r="O15" s="5">
        <v>2002</v>
      </c>
      <c r="P15" s="5">
        <v>2002</v>
      </c>
      <c r="Q15" s="11">
        <f t="shared" si="1"/>
        <v>1001</v>
      </c>
      <c r="R15" s="11">
        <v>1001</v>
      </c>
      <c r="S15" s="5">
        <v>1</v>
      </c>
    </row>
    <row r="16" spans="1:19" x14ac:dyDescent="0.25">
      <c r="C16" s="5" t="s">
        <v>640</v>
      </c>
      <c r="D16" s="5" t="s">
        <v>41</v>
      </c>
      <c r="E16" s="5" t="s">
        <v>649</v>
      </c>
      <c r="F16" s="5" t="s">
        <v>661</v>
      </c>
      <c r="G16" s="5" t="s">
        <v>44</v>
      </c>
      <c r="H16" s="5" t="s">
        <v>44</v>
      </c>
      <c r="I16" s="7" t="str">
        <f t="shared" si="0"/>
        <v>SZ 9230/NA</v>
      </c>
      <c r="J16" s="5">
        <v>9503</v>
      </c>
      <c r="K16" s="5" t="s">
        <v>45</v>
      </c>
      <c r="L16" s="5" t="s">
        <v>95</v>
      </c>
      <c r="M16" s="5" t="s">
        <v>47</v>
      </c>
      <c r="N16" s="8">
        <v>0.12</v>
      </c>
      <c r="O16" s="5">
        <v>299</v>
      </c>
      <c r="P16" s="5">
        <v>299</v>
      </c>
      <c r="Q16" s="11">
        <f t="shared" si="1"/>
        <v>149.5</v>
      </c>
      <c r="R16" s="11">
        <v>149.5</v>
      </c>
      <c r="S16" s="5">
        <v>1</v>
      </c>
    </row>
    <row r="17" spans="2:19" x14ac:dyDescent="0.25">
      <c r="B17" s="11">
        <v>10001325</v>
      </c>
      <c r="C17" s="5" t="s">
        <v>640</v>
      </c>
      <c r="D17" s="5" t="s">
        <v>71</v>
      </c>
      <c r="E17" s="5" t="s">
        <v>641</v>
      </c>
      <c r="F17" s="5" t="s">
        <v>662</v>
      </c>
      <c r="G17" s="5" t="s">
        <v>44</v>
      </c>
      <c r="H17" s="5" t="s">
        <v>44</v>
      </c>
      <c r="I17" s="7" t="str">
        <f t="shared" si="0"/>
        <v>CE 9180/NA</v>
      </c>
      <c r="J17" s="5">
        <v>9503</v>
      </c>
      <c r="K17" s="5" t="s">
        <v>45</v>
      </c>
      <c r="L17" s="5" t="s">
        <v>95</v>
      </c>
      <c r="M17" s="5" t="s">
        <v>47</v>
      </c>
      <c r="N17" s="8">
        <v>0.12</v>
      </c>
      <c r="O17" s="5">
        <v>199</v>
      </c>
      <c r="P17" s="5">
        <v>199</v>
      </c>
      <c r="Q17" s="11">
        <f t="shared" si="1"/>
        <v>99.5</v>
      </c>
      <c r="R17" s="11">
        <v>99.5</v>
      </c>
      <c r="S17" s="5">
        <v>10</v>
      </c>
    </row>
    <row r="18" spans="2:19" x14ac:dyDescent="0.25">
      <c r="C18" s="5" t="s">
        <v>640</v>
      </c>
      <c r="D18" s="5" t="s">
        <v>41</v>
      </c>
      <c r="E18" s="5" t="s">
        <v>663</v>
      </c>
      <c r="F18" s="5" t="s">
        <v>664</v>
      </c>
      <c r="G18" s="5" t="s">
        <v>44</v>
      </c>
      <c r="H18" s="5" t="s">
        <v>44</v>
      </c>
      <c r="I18" s="7" t="str">
        <f t="shared" si="0"/>
        <v>ECZ 9380/NA</v>
      </c>
      <c r="J18" s="5">
        <v>9503</v>
      </c>
      <c r="K18" s="5" t="s">
        <v>45</v>
      </c>
      <c r="L18" s="5" t="s">
        <v>95</v>
      </c>
      <c r="M18" s="5" t="s">
        <v>47</v>
      </c>
      <c r="N18" s="8">
        <v>0.12</v>
      </c>
      <c r="O18" s="5">
        <v>599</v>
      </c>
      <c r="P18" s="5">
        <v>599</v>
      </c>
      <c r="Q18" s="11">
        <f t="shared" si="1"/>
        <v>299.5</v>
      </c>
      <c r="R18" s="11">
        <v>299.5</v>
      </c>
      <c r="S18" s="5">
        <v>1</v>
      </c>
    </row>
    <row r="19" spans="2:19" x14ac:dyDescent="0.25">
      <c r="C19" s="5" t="s">
        <v>640</v>
      </c>
      <c r="D19" s="5" t="s">
        <v>41</v>
      </c>
      <c r="E19" s="5" t="s">
        <v>665</v>
      </c>
      <c r="F19" s="5" t="s">
        <v>666</v>
      </c>
      <c r="G19" s="5" t="s">
        <v>44</v>
      </c>
      <c r="H19" s="5" t="s">
        <v>44</v>
      </c>
      <c r="I19" s="7" t="str">
        <f t="shared" si="0"/>
        <v>RH-1008/NA</v>
      </c>
      <c r="J19" s="5">
        <v>9503</v>
      </c>
      <c r="K19" s="5" t="s">
        <v>45</v>
      </c>
      <c r="L19" s="5" t="s">
        <v>95</v>
      </c>
      <c r="M19" s="5" t="s">
        <v>47</v>
      </c>
      <c r="N19" s="8">
        <v>0.12</v>
      </c>
      <c r="O19" s="5">
        <v>940</v>
      </c>
      <c r="P19" s="5">
        <v>940</v>
      </c>
      <c r="Q19" s="11">
        <f t="shared" si="1"/>
        <v>470</v>
      </c>
      <c r="R19" s="11">
        <v>470</v>
      </c>
      <c r="S19" s="5">
        <v>2</v>
      </c>
    </row>
    <row r="20" spans="2:19" x14ac:dyDescent="0.25">
      <c r="C20" s="5" t="s">
        <v>640</v>
      </c>
      <c r="D20" s="5" t="s">
        <v>41</v>
      </c>
      <c r="E20" s="5" t="s">
        <v>667</v>
      </c>
      <c r="F20" s="5" t="s">
        <v>668</v>
      </c>
      <c r="G20" s="5" t="s">
        <v>44</v>
      </c>
      <c r="H20" s="5" t="s">
        <v>44</v>
      </c>
      <c r="I20" s="7" t="str">
        <f t="shared" si="0"/>
        <v>EHA 8490/NA</v>
      </c>
      <c r="J20" s="5">
        <v>9503</v>
      </c>
      <c r="K20" s="5" t="s">
        <v>45</v>
      </c>
      <c r="L20" s="5" t="s">
        <v>95</v>
      </c>
      <c r="M20" s="5" t="s">
        <v>47</v>
      </c>
      <c r="N20" s="8">
        <v>0.12</v>
      </c>
      <c r="O20" s="5">
        <v>699</v>
      </c>
      <c r="P20" s="5">
        <v>699</v>
      </c>
      <c r="Q20" s="11">
        <f t="shared" si="1"/>
        <v>349.5</v>
      </c>
      <c r="R20" s="11">
        <v>349.5</v>
      </c>
      <c r="S20" s="5">
        <v>8</v>
      </c>
    </row>
    <row r="21" spans="2:19" x14ac:dyDescent="0.25">
      <c r="B21" s="11">
        <v>8906000251034</v>
      </c>
      <c r="C21" s="5" t="s">
        <v>640</v>
      </c>
      <c r="D21" s="5" t="s">
        <v>41</v>
      </c>
      <c r="E21" s="5" t="s">
        <v>669</v>
      </c>
      <c r="F21" s="5" t="s">
        <v>670</v>
      </c>
      <c r="G21" s="5" t="s">
        <v>44</v>
      </c>
      <c r="H21" s="5" t="s">
        <v>44</v>
      </c>
      <c r="I21" s="7" t="str">
        <f t="shared" si="0"/>
        <v>AS 9240/NA</v>
      </c>
      <c r="J21" s="5">
        <v>9503</v>
      </c>
      <c r="K21" s="5" t="s">
        <v>45</v>
      </c>
      <c r="L21" s="5" t="s">
        <v>95</v>
      </c>
      <c r="M21" s="5" t="s">
        <v>47</v>
      </c>
      <c r="N21" s="8">
        <v>0.12</v>
      </c>
      <c r="O21" s="5">
        <v>410</v>
      </c>
      <c r="P21" s="5">
        <v>410</v>
      </c>
      <c r="Q21" s="11">
        <f t="shared" si="1"/>
        <v>205</v>
      </c>
      <c r="R21" s="11">
        <v>205</v>
      </c>
      <c r="S21" s="5">
        <v>1</v>
      </c>
    </row>
    <row r="22" spans="2:19" x14ac:dyDescent="0.25">
      <c r="B22" s="11">
        <v>8906000251591</v>
      </c>
      <c r="C22" s="5" t="s">
        <v>640</v>
      </c>
      <c r="D22" s="5" t="s">
        <v>41</v>
      </c>
      <c r="E22" s="5" t="s">
        <v>669</v>
      </c>
      <c r="F22" s="7" t="str">
        <f t="shared" ref="F22:F23" si="4">C22&amp;"/"&amp;E22&amp;""</f>
        <v>ROYALS/CARDS</v>
      </c>
      <c r="G22" s="5" t="s">
        <v>44</v>
      </c>
      <c r="H22" s="5" t="s">
        <v>44</v>
      </c>
      <c r="I22" s="7" t="str">
        <f t="shared" si="0"/>
        <v>ROYALS/CARDS/NA</v>
      </c>
      <c r="J22" s="5">
        <v>9503</v>
      </c>
      <c r="K22" s="5" t="s">
        <v>45</v>
      </c>
      <c r="L22" s="5" t="s">
        <v>95</v>
      </c>
      <c r="M22" s="5" t="s">
        <v>47</v>
      </c>
      <c r="N22" s="8">
        <v>0.12</v>
      </c>
      <c r="O22" s="5">
        <v>399</v>
      </c>
      <c r="P22" s="5">
        <v>399</v>
      </c>
      <c r="Q22" s="11">
        <f t="shared" si="1"/>
        <v>199.5</v>
      </c>
      <c r="R22" s="11">
        <v>199.5</v>
      </c>
      <c r="S22" s="5">
        <v>1</v>
      </c>
    </row>
    <row r="23" spans="2:19" x14ac:dyDescent="0.25">
      <c r="B23" s="11">
        <v>8904349704563</v>
      </c>
      <c r="C23" s="5" t="s">
        <v>640</v>
      </c>
      <c r="D23" s="5" t="s">
        <v>41</v>
      </c>
      <c r="E23" s="5" t="s">
        <v>671</v>
      </c>
      <c r="F23" s="7" t="str">
        <f t="shared" si="4"/>
        <v>ROYALS/TRACTOR</v>
      </c>
      <c r="G23" s="5" t="s">
        <v>44</v>
      </c>
      <c r="H23" s="5" t="s">
        <v>44</v>
      </c>
      <c r="I23" s="7" t="str">
        <f t="shared" si="0"/>
        <v>ROYALS/TRACTOR/NA</v>
      </c>
      <c r="J23" s="5">
        <v>9503</v>
      </c>
      <c r="K23" s="5" t="s">
        <v>45</v>
      </c>
      <c r="L23" s="5" t="s">
        <v>95</v>
      </c>
      <c r="M23" s="5" t="s">
        <v>47</v>
      </c>
      <c r="N23" s="8">
        <v>0.12</v>
      </c>
      <c r="O23" s="5">
        <v>665</v>
      </c>
      <c r="P23" s="5">
        <v>665</v>
      </c>
      <c r="Q23" s="11">
        <f t="shared" si="1"/>
        <v>332.5</v>
      </c>
      <c r="R23" s="11">
        <v>332.5</v>
      </c>
      <c r="S23" s="5">
        <v>1</v>
      </c>
    </row>
    <row r="24" spans="2:19" x14ac:dyDescent="0.25">
      <c r="C24" s="5" t="s">
        <v>640</v>
      </c>
      <c r="D24" s="5" t="s">
        <v>41</v>
      </c>
      <c r="E24" s="5" t="s">
        <v>639</v>
      </c>
      <c r="F24" s="5" t="s">
        <v>672</v>
      </c>
      <c r="G24" s="5" t="s">
        <v>44</v>
      </c>
      <c r="H24" s="5" t="s">
        <v>44</v>
      </c>
      <c r="I24" s="7" t="str">
        <f t="shared" si="0"/>
        <v>EDZ 9340/NA</v>
      </c>
      <c r="J24" s="5">
        <v>9503</v>
      </c>
      <c r="K24" s="5" t="s">
        <v>45</v>
      </c>
      <c r="L24" s="5" t="s">
        <v>95</v>
      </c>
      <c r="M24" s="5" t="s">
        <v>47</v>
      </c>
      <c r="N24" s="8">
        <v>0.12</v>
      </c>
      <c r="O24" s="5">
        <v>499</v>
      </c>
      <c r="P24" s="5">
        <v>499</v>
      </c>
      <c r="Q24" s="11">
        <f t="shared" si="1"/>
        <v>249.5</v>
      </c>
      <c r="R24" s="11">
        <v>249.5</v>
      </c>
      <c r="S24" s="5">
        <v>1</v>
      </c>
    </row>
    <row r="25" spans="2:19" x14ac:dyDescent="0.25">
      <c r="C25" s="5" t="s">
        <v>640</v>
      </c>
      <c r="D25" s="5" t="s">
        <v>41</v>
      </c>
      <c r="E25" s="5" t="s">
        <v>665</v>
      </c>
      <c r="F25" s="5" t="s">
        <v>673</v>
      </c>
      <c r="G25" s="5" t="s">
        <v>44</v>
      </c>
      <c r="H25" s="5" t="s">
        <v>44</v>
      </c>
      <c r="I25" s="7" t="str">
        <f t="shared" si="0"/>
        <v>PD 9150/NA</v>
      </c>
      <c r="J25" s="5">
        <v>9503</v>
      </c>
      <c r="K25" s="5" t="s">
        <v>45</v>
      </c>
      <c r="L25" s="5" t="s">
        <v>95</v>
      </c>
      <c r="M25" s="5" t="s">
        <v>47</v>
      </c>
      <c r="N25" s="8">
        <v>0.12</v>
      </c>
      <c r="O25" s="5">
        <v>300</v>
      </c>
      <c r="P25" s="5">
        <v>300</v>
      </c>
      <c r="Q25" s="11">
        <f t="shared" si="1"/>
        <v>150</v>
      </c>
      <c r="R25" s="11">
        <v>150</v>
      </c>
      <c r="S25" s="5">
        <v>2</v>
      </c>
    </row>
    <row r="26" spans="2:19" x14ac:dyDescent="0.25">
      <c r="C26" s="5" t="s">
        <v>640</v>
      </c>
      <c r="D26" s="5" t="s">
        <v>71</v>
      </c>
      <c r="E26" s="5" t="s">
        <v>674</v>
      </c>
      <c r="F26" s="5" t="s">
        <v>675</v>
      </c>
      <c r="G26" s="5" t="s">
        <v>44</v>
      </c>
      <c r="H26" s="5" t="s">
        <v>44</v>
      </c>
      <c r="I26" s="7" t="str">
        <f t="shared" si="0"/>
        <v>EN 960/NA</v>
      </c>
      <c r="J26" s="5">
        <v>9503</v>
      </c>
      <c r="K26" s="5" t="s">
        <v>45</v>
      </c>
      <c r="L26" s="5" t="s">
        <v>95</v>
      </c>
      <c r="M26" s="5" t="s">
        <v>47</v>
      </c>
      <c r="N26" s="8">
        <v>0.12</v>
      </c>
      <c r="O26" s="5">
        <v>99</v>
      </c>
      <c r="P26" s="5">
        <v>99</v>
      </c>
      <c r="Q26" s="11">
        <f t="shared" si="1"/>
        <v>49.5</v>
      </c>
      <c r="R26" s="11">
        <v>49.5</v>
      </c>
      <c r="S26" s="5">
        <v>4</v>
      </c>
    </row>
    <row r="27" spans="2:19" x14ac:dyDescent="0.25">
      <c r="C27" s="5" t="s">
        <v>640</v>
      </c>
      <c r="D27" s="5" t="s">
        <v>71</v>
      </c>
      <c r="E27" s="5" t="s">
        <v>674</v>
      </c>
      <c r="F27" s="5" t="s">
        <v>676</v>
      </c>
      <c r="G27" s="5" t="s">
        <v>44</v>
      </c>
      <c r="H27" s="5" t="s">
        <v>44</v>
      </c>
      <c r="I27" s="7" t="str">
        <f t="shared" si="0"/>
        <v>EA 960/NA</v>
      </c>
      <c r="J27" s="5">
        <v>9503</v>
      </c>
      <c r="K27" s="5" t="s">
        <v>45</v>
      </c>
      <c r="L27" s="5" t="s">
        <v>95</v>
      </c>
      <c r="M27" s="5" t="s">
        <v>47</v>
      </c>
      <c r="N27" s="8">
        <v>0.12</v>
      </c>
      <c r="O27" s="5">
        <v>99</v>
      </c>
      <c r="P27" s="5">
        <v>99</v>
      </c>
      <c r="Q27" s="11">
        <f t="shared" si="1"/>
        <v>49.5</v>
      </c>
      <c r="R27" s="11">
        <v>49.5</v>
      </c>
      <c r="S27" s="5">
        <v>3</v>
      </c>
    </row>
    <row r="28" spans="2:19" x14ac:dyDescent="0.25">
      <c r="C28" s="5" t="s">
        <v>640</v>
      </c>
      <c r="D28" s="5" t="s">
        <v>71</v>
      </c>
      <c r="E28" s="5" t="s">
        <v>133</v>
      </c>
      <c r="F28" s="5" t="s">
        <v>677</v>
      </c>
      <c r="G28" s="5" t="s">
        <v>44</v>
      </c>
      <c r="H28" s="5" t="s">
        <v>44</v>
      </c>
      <c r="I28" s="7" t="str">
        <f t="shared" si="0"/>
        <v>DPT 9736/NA</v>
      </c>
      <c r="J28" s="5">
        <v>33030010</v>
      </c>
      <c r="K28" s="5" t="s">
        <v>45</v>
      </c>
      <c r="L28" s="5" t="s">
        <v>95</v>
      </c>
      <c r="M28" s="5" t="s">
        <v>47</v>
      </c>
      <c r="N28" s="8">
        <v>0.18</v>
      </c>
      <c r="O28" s="5">
        <v>920</v>
      </c>
      <c r="P28" s="5">
        <v>920</v>
      </c>
      <c r="Q28" s="11">
        <f t="shared" si="1"/>
        <v>460</v>
      </c>
      <c r="R28" s="11">
        <v>460</v>
      </c>
      <c r="S28" s="5">
        <v>1</v>
      </c>
    </row>
    <row r="29" spans="2:19" x14ac:dyDescent="0.25">
      <c r="B29" s="11">
        <v>8906114333787</v>
      </c>
      <c r="C29" s="5" t="s">
        <v>640</v>
      </c>
      <c r="D29" s="5" t="s">
        <v>71</v>
      </c>
      <c r="E29" s="5" t="s">
        <v>133</v>
      </c>
      <c r="F29" s="7" t="str">
        <f t="shared" ref="F29:F30" si="5">C29&amp;"/"&amp;E29&amp;""</f>
        <v>ROYALS/PERFUME</v>
      </c>
      <c r="G29" s="5" t="s">
        <v>44</v>
      </c>
      <c r="H29" s="5" t="s">
        <v>44</v>
      </c>
      <c r="I29" s="7" t="str">
        <f t="shared" si="0"/>
        <v>ROYALS/PERFUME/NA</v>
      </c>
      <c r="J29" s="5">
        <v>33030010</v>
      </c>
      <c r="K29" s="5" t="s">
        <v>45</v>
      </c>
      <c r="L29" s="5" t="s">
        <v>95</v>
      </c>
      <c r="M29" s="5" t="s">
        <v>47</v>
      </c>
      <c r="N29" s="8">
        <v>0.18</v>
      </c>
      <c r="O29" s="5">
        <v>504</v>
      </c>
      <c r="P29" s="5">
        <v>504</v>
      </c>
      <c r="Q29" s="11">
        <f t="shared" si="1"/>
        <v>252</v>
      </c>
      <c r="R29" s="11">
        <v>252</v>
      </c>
      <c r="S29" s="5">
        <v>1</v>
      </c>
    </row>
    <row r="30" spans="2:19" x14ac:dyDescent="0.25">
      <c r="B30" s="11">
        <v>8906125052752</v>
      </c>
      <c r="C30" s="5" t="s">
        <v>640</v>
      </c>
      <c r="D30" s="5" t="s">
        <v>71</v>
      </c>
      <c r="E30" s="5" t="s">
        <v>133</v>
      </c>
      <c r="F30" s="7" t="str">
        <f t="shared" si="5"/>
        <v>ROYALS/PERFUME</v>
      </c>
      <c r="G30" s="5" t="s">
        <v>44</v>
      </c>
      <c r="H30" s="5" t="s">
        <v>44</v>
      </c>
      <c r="I30" s="7" t="str">
        <f t="shared" si="0"/>
        <v>ROYALS/PERFUME/NA</v>
      </c>
      <c r="J30" s="5">
        <v>33030010</v>
      </c>
      <c r="K30" s="5" t="s">
        <v>45</v>
      </c>
      <c r="L30" s="5" t="s">
        <v>95</v>
      </c>
      <c r="M30" s="5" t="s">
        <v>47</v>
      </c>
      <c r="N30" s="8">
        <v>0.18</v>
      </c>
      <c r="O30" s="5">
        <v>250</v>
      </c>
      <c r="P30" s="5">
        <v>250</v>
      </c>
      <c r="Q30" s="11">
        <f t="shared" si="1"/>
        <v>125</v>
      </c>
      <c r="R30" s="11">
        <v>125</v>
      </c>
      <c r="S30" s="5">
        <v>1</v>
      </c>
    </row>
    <row r="31" spans="2:19" x14ac:dyDescent="0.25">
      <c r="C31" s="5" t="s">
        <v>640</v>
      </c>
      <c r="D31" s="5" t="s">
        <v>71</v>
      </c>
      <c r="E31" s="5" t="s">
        <v>83</v>
      </c>
      <c r="F31" s="5" t="s">
        <v>678</v>
      </c>
      <c r="G31" s="5" t="s">
        <v>44</v>
      </c>
      <c r="H31" s="5" t="s">
        <v>44</v>
      </c>
      <c r="I31" s="7" t="str">
        <f t="shared" si="0"/>
        <v>ENT 9580/NA</v>
      </c>
      <c r="J31" s="15">
        <v>42033000</v>
      </c>
      <c r="K31" s="5" t="s">
        <v>22</v>
      </c>
      <c r="L31" s="5" t="s">
        <v>95</v>
      </c>
      <c r="M31" s="5" t="s">
        <v>47</v>
      </c>
      <c r="N31" s="8">
        <v>0.18</v>
      </c>
      <c r="O31" s="5">
        <v>3699</v>
      </c>
      <c r="P31" s="5">
        <v>3699</v>
      </c>
      <c r="Q31" s="11">
        <f t="shared" si="1"/>
        <v>1849.5</v>
      </c>
      <c r="R31" s="11">
        <v>1849.5</v>
      </c>
      <c r="S31" s="5">
        <v>5</v>
      </c>
    </row>
    <row r="32" spans="2:19" x14ac:dyDescent="0.25">
      <c r="B32" s="11">
        <v>8906125052783</v>
      </c>
      <c r="C32" s="5" t="s">
        <v>640</v>
      </c>
      <c r="D32" s="5" t="s">
        <v>71</v>
      </c>
      <c r="E32" s="5" t="s">
        <v>133</v>
      </c>
      <c r="F32" s="7" t="str">
        <f t="shared" ref="F32" si="6">C32&amp;"/"&amp;E32&amp;""</f>
        <v>ROYALS/PERFUME</v>
      </c>
      <c r="G32" s="5" t="s">
        <v>44</v>
      </c>
      <c r="H32" s="5" t="s">
        <v>44</v>
      </c>
      <c r="I32" s="7" t="str">
        <f t="shared" si="0"/>
        <v>ROYALS/PERFUME/NA</v>
      </c>
      <c r="J32" s="5">
        <v>33030010</v>
      </c>
      <c r="K32" s="5" t="s">
        <v>45</v>
      </c>
      <c r="L32" s="5" t="s">
        <v>95</v>
      </c>
      <c r="M32" s="5" t="s">
        <v>47</v>
      </c>
      <c r="N32" s="8">
        <v>0.18</v>
      </c>
      <c r="O32" s="5">
        <v>250</v>
      </c>
      <c r="P32" s="5">
        <v>250</v>
      </c>
      <c r="Q32" s="11">
        <f t="shared" si="1"/>
        <v>125</v>
      </c>
      <c r="R32" s="11">
        <v>125</v>
      </c>
      <c r="S32" s="5">
        <v>1</v>
      </c>
    </row>
    <row r="33" spans="2:19" x14ac:dyDescent="0.25">
      <c r="C33" s="5" t="s">
        <v>640</v>
      </c>
      <c r="D33" s="5" t="s">
        <v>71</v>
      </c>
      <c r="E33" s="5" t="s">
        <v>83</v>
      </c>
      <c r="F33" s="5" t="s">
        <v>679</v>
      </c>
      <c r="G33" s="5" t="s">
        <v>44</v>
      </c>
      <c r="H33" s="5" t="s">
        <v>44</v>
      </c>
      <c r="I33" s="7" t="str">
        <f t="shared" si="0"/>
        <v>EPH 9470/NA</v>
      </c>
      <c r="J33" s="15">
        <v>42033000</v>
      </c>
      <c r="K33" s="5" t="s">
        <v>22</v>
      </c>
      <c r="L33" s="5" t="s">
        <v>95</v>
      </c>
      <c r="M33" s="5" t="s">
        <v>47</v>
      </c>
      <c r="N33" s="8">
        <v>0.18</v>
      </c>
      <c r="O33" s="5">
        <v>3199</v>
      </c>
      <c r="P33" s="5">
        <v>3199</v>
      </c>
      <c r="Q33" s="11">
        <f t="shared" si="1"/>
        <v>1599.5</v>
      </c>
      <c r="R33" s="11">
        <v>1599.5</v>
      </c>
      <c r="S33" s="5">
        <v>4</v>
      </c>
    </row>
    <row r="34" spans="2:19" x14ac:dyDescent="0.25">
      <c r="C34" s="5" t="s">
        <v>640</v>
      </c>
      <c r="D34" s="5" t="s">
        <v>71</v>
      </c>
      <c r="E34" s="5" t="s">
        <v>83</v>
      </c>
      <c r="F34" s="5" t="s">
        <v>680</v>
      </c>
      <c r="G34" s="5" t="s">
        <v>44</v>
      </c>
      <c r="H34" s="5" t="s">
        <v>44</v>
      </c>
      <c r="I34" s="7" t="str">
        <f t="shared" si="0"/>
        <v>DDA 9680/NA</v>
      </c>
      <c r="J34" s="15">
        <v>42033000</v>
      </c>
      <c r="K34" s="5" t="s">
        <v>22</v>
      </c>
      <c r="L34" s="5" t="s">
        <v>95</v>
      </c>
      <c r="M34" s="5" t="s">
        <v>47</v>
      </c>
      <c r="N34" s="8">
        <v>0.18</v>
      </c>
      <c r="O34" s="5">
        <v>1699</v>
      </c>
      <c r="P34" s="5">
        <v>1699</v>
      </c>
      <c r="Q34" s="11">
        <f t="shared" si="1"/>
        <v>849.5</v>
      </c>
      <c r="R34" s="11">
        <v>849.5</v>
      </c>
      <c r="S34" s="5">
        <v>9</v>
      </c>
    </row>
    <row r="35" spans="2:19" x14ac:dyDescent="0.25">
      <c r="C35" s="5" t="s">
        <v>640</v>
      </c>
      <c r="D35" s="5" t="s">
        <v>71</v>
      </c>
      <c r="E35" s="5" t="s">
        <v>83</v>
      </c>
      <c r="F35" s="5" t="s">
        <v>679</v>
      </c>
      <c r="G35" s="5" t="s">
        <v>44</v>
      </c>
      <c r="H35" s="5" t="s">
        <v>44</v>
      </c>
      <c r="I35" s="7" t="str">
        <f t="shared" si="0"/>
        <v>EPH 9470/NA</v>
      </c>
      <c r="J35" s="15">
        <v>42033000</v>
      </c>
      <c r="K35" s="5" t="s">
        <v>22</v>
      </c>
      <c r="L35" s="5" t="s">
        <v>95</v>
      </c>
      <c r="M35" s="5" t="s">
        <v>47</v>
      </c>
      <c r="N35" s="8">
        <v>0.18</v>
      </c>
      <c r="O35" s="5">
        <v>3599</v>
      </c>
      <c r="P35" s="5">
        <v>3599</v>
      </c>
      <c r="Q35" s="11">
        <f t="shared" si="1"/>
        <v>1799.5</v>
      </c>
      <c r="R35" s="11">
        <v>1799.5</v>
      </c>
      <c r="S35" s="5">
        <v>3</v>
      </c>
    </row>
    <row r="36" spans="2:19" x14ac:dyDescent="0.25">
      <c r="C36" s="5" t="s">
        <v>640</v>
      </c>
      <c r="D36" s="5" t="s">
        <v>71</v>
      </c>
      <c r="E36" s="5" t="s">
        <v>83</v>
      </c>
      <c r="F36" s="5" t="s">
        <v>678</v>
      </c>
      <c r="G36" s="5" t="s">
        <v>678</v>
      </c>
      <c r="H36" s="5" t="s">
        <v>44</v>
      </c>
      <c r="I36" s="7" t="str">
        <f t="shared" si="0"/>
        <v>ENT 9580/NA</v>
      </c>
      <c r="J36" s="15">
        <v>42033000</v>
      </c>
      <c r="K36" s="5" t="s">
        <v>22</v>
      </c>
      <c r="L36" s="5" t="s">
        <v>95</v>
      </c>
      <c r="M36" s="5" t="s">
        <v>47</v>
      </c>
      <c r="N36" s="8">
        <v>0.18</v>
      </c>
      <c r="O36" s="5">
        <v>3999</v>
      </c>
      <c r="P36" s="5">
        <v>3999</v>
      </c>
      <c r="Q36" s="11">
        <f t="shared" si="1"/>
        <v>1999.5</v>
      </c>
      <c r="R36" s="11">
        <v>1999.5</v>
      </c>
      <c r="S36" s="5">
        <v>2</v>
      </c>
    </row>
    <row r="37" spans="2:19" x14ac:dyDescent="0.25">
      <c r="C37" s="5" t="s">
        <v>640</v>
      </c>
      <c r="D37" s="5" t="s">
        <v>71</v>
      </c>
      <c r="E37" s="5" t="s">
        <v>83</v>
      </c>
      <c r="F37" s="5" t="s">
        <v>678</v>
      </c>
      <c r="G37" s="5" t="s">
        <v>44</v>
      </c>
      <c r="H37" s="5" t="s">
        <v>44</v>
      </c>
      <c r="I37" s="7" t="str">
        <f t="shared" si="0"/>
        <v>ENT 9580/NA</v>
      </c>
      <c r="J37" s="15">
        <v>42033000</v>
      </c>
      <c r="K37" s="5" t="s">
        <v>22</v>
      </c>
      <c r="L37" s="5" t="s">
        <v>95</v>
      </c>
      <c r="M37" s="5" t="s">
        <v>47</v>
      </c>
      <c r="N37" s="8">
        <v>0.18</v>
      </c>
      <c r="O37" s="5">
        <v>3299</v>
      </c>
      <c r="P37" s="5">
        <v>3299</v>
      </c>
      <c r="Q37" s="11">
        <f t="shared" si="1"/>
        <v>1649.5</v>
      </c>
      <c r="R37" s="11">
        <v>1649.5</v>
      </c>
      <c r="S37" s="5">
        <v>1</v>
      </c>
    </row>
    <row r="38" spans="2:19" x14ac:dyDescent="0.25">
      <c r="C38" s="5" t="s">
        <v>640</v>
      </c>
      <c r="D38" s="5" t="s">
        <v>71</v>
      </c>
      <c r="E38" s="5" t="s">
        <v>83</v>
      </c>
      <c r="F38" s="5" t="s">
        <v>678</v>
      </c>
      <c r="G38" s="5" t="s">
        <v>44</v>
      </c>
      <c r="H38" s="5" t="s">
        <v>44</v>
      </c>
      <c r="I38" s="7" t="str">
        <f t="shared" si="0"/>
        <v>ENT 9580/NA</v>
      </c>
      <c r="J38" s="15">
        <v>42033000</v>
      </c>
      <c r="K38" s="5" t="s">
        <v>22</v>
      </c>
      <c r="L38" s="5" t="s">
        <v>95</v>
      </c>
      <c r="M38" s="5" t="s">
        <v>47</v>
      </c>
      <c r="N38" s="8">
        <v>0.18</v>
      </c>
      <c r="O38" s="5">
        <v>3799</v>
      </c>
      <c r="P38" s="5">
        <v>3799</v>
      </c>
      <c r="Q38" s="11">
        <f t="shared" si="1"/>
        <v>1899.5</v>
      </c>
      <c r="R38" s="11">
        <v>1899.5</v>
      </c>
      <c r="S38" s="5">
        <v>1</v>
      </c>
    </row>
    <row r="39" spans="2:19" x14ac:dyDescent="0.25">
      <c r="C39" s="5" t="s">
        <v>640</v>
      </c>
      <c r="D39" s="5" t="s">
        <v>71</v>
      </c>
      <c r="E39" s="5" t="s">
        <v>83</v>
      </c>
      <c r="F39" s="5" t="s">
        <v>681</v>
      </c>
      <c r="G39" s="5" t="s">
        <v>44</v>
      </c>
      <c r="H39" s="5" t="s">
        <v>44</v>
      </c>
      <c r="I39" s="7" t="str">
        <f t="shared" si="0"/>
        <v>EAZ 9540/NA</v>
      </c>
      <c r="J39" s="15">
        <v>42033000</v>
      </c>
      <c r="K39" s="5" t="s">
        <v>22</v>
      </c>
      <c r="L39" s="5" t="s">
        <v>95</v>
      </c>
      <c r="M39" s="5" t="s">
        <v>47</v>
      </c>
      <c r="N39" s="8">
        <v>0.18</v>
      </c>
      <c r="O39" s="5">
        <v>1999</v>
      </c>
      <c r="P39" s="5">
        <v>1999</v>
      </c>
      <c r="Q39" s="11">
        <f t="shared" si="1"/>
        <v>999.5</v>
      </c>
      <c r="R39" s="11">
        <v>999.5</v>
      </c>
      <c r="S39" s="5">
        <v>3</v>
      </c>
    </row>
    <row r="40" spans="2:19" x14ac:dyDescent="0.25">
      <c r="B40" s="11">
        <v>8906150343092</v>
      </c>
      <c r="C40" s="5" t="s">
        <v>640</v>
      </c>
      <c r="D40" s="5" t="s">
        <v>71</v>
      </c>
      <c r="E40" s="5" t="s">
        <v>133</v>
      </c>
      <c r="F40" s="7" t="str">
        <f t="shared" ref="F40:F50" si="7">C40&amp;"/"&amp;E40&amp;""</f>
        <v>ROYALS/PERFUME</v>
      </c>
      <c r="G40" s="5" t="s">
        <v>44</v>
      </c>
      <c r="H40" s="5" t="s">
        <v>44</v>
      </c>
      <c r="I40" s="7" t="str">
        <f t="shared" si="0"/>
        <v>ROYALS/PERFUME/NA</v>
      </c>
      <c r="J40" s="5">
        <v>33030010</v>
      </c>
      <c r="K40" s="5" t="s">
        <v>45</v>
      </c>
      <c r="L40" s="5" t="s">
        <v>95</v>
      </c>
      <c r="M40" s="5" t="s">
        <v>47</v>
      </c>
      <c r="N40" s="8">
        <v>0.18</v>
      </c>
      <c r="O40" s="5">
        <v>649</v>
      </c>
      <c r="P40" s="5">
        <v>649</v>
      </c>
      <c r="Q40" s="11">
        <f t="shared" si="1"/>
        <v>324.5</v>
      </c>
      <c r="R40" s="11">
        <v>324.5</v>
      </c>
      <c r="S40" s="5">
        <v>1</v>
      </c>
    </row>
    <row r="41" spans="2:19" x14ac:dyDescent="0.25">
      <c r="B41" s="11">
        <v>8906150344105</v>
      </c>
      <c r="C41" s="5" t="s">
        <v>640</v>
      </c>
      <c r="D41" s="5" t="s">
        <v>71</v>
      </c>
      <c r="E41" s="5" t="s">
        <v>133</v>
      </c>
      <c r="F41" s="7" t="str">
        <f t="shared" si="7"/>
        <v>ROYALS/PERFUME</v>
      </c>
      <c r="G41" s="5" t="s">
        <v>44</v>
      </c>
      <c r="H41" s="5" t="s">
        <v>44</v>
      </c>
      <c r="I41" s="7" t="str">
        <f t="shared" si="0"/>
        <v>ROYALS/PERFUME/NA</v>
      </c>
      <c r="J41" s="5">
        <v>33030010</v>
      </c>
      <c r="K41" s="5" t="s">
        <v>45</v>
      </c>
      <c r="L41" s="5" t="s">
        <v>95</v>
      </c>
      <c r="M41" s="5" t="s">
        <v>47</v>
      </c>
      <c r="N41" s="8">
        <v>0.18</v>
      </c>
      <c r="O41" s="5">
        <v>599</v>
      </c>
      <c r="P41" s="5">
        <v>599</v>
      </c>
      <c r="Q41" s="11">
        <f t="shared" si="1"/>
        <v>299.5</v>
      </c>
      <c r="R41" s="11">
        <v>299.5</v>
      </c>
      <c r="S41" s="5">
        <v>1</v>
      </c>
    </row>
    <row r="42" spans="2:19" x14ac:dyDescent="0.25">
      <c r="B42" s="11">
        <v>8904173506937</v>
      </c>
      <c r="C42" s="5" t="s">
        <v>640</v>
      </c>
      <c r="D42" s="5" t="s">
        <v>71</v>
      </c>
      <c r="E42" s="5" t="s">
        <v>133</v>
      </c>
      <c r="F42" s="7" t="str">
        <f t="shared" si="7"/>
        <v>ROYALS/PERFUME</v>
      </c>
      <c r="G42" s="5" t="s">
        <v>44</v>
      </c>
      <c r="H42" s="5" t="s">
        <v>44</v>
      </c>
      <c r="I42" s="7" t="str">
        <f t="shared" si="0"/>
        <v>ROYALS/PERFUME/NA</v>
      </c>
      <c r="J42" s="5">
        <v>33030010</v>
      </c>
      <c r="K42" s="5" t="s">
        <v>45</v>
      </c>
      <c r="L42" s="5" t="s">
        <v>95</v>
      </c>
      <c r="M42" s="5" t="s">
        <v>47</v>
      </c>
      <c r="N42" s="8">
        <v>0.18</v>
      </c>
      <c r="O42" s="5">
        <v>849</v>
      </c>
      <c r="P42" s="5">
        <v>849</v>
      </c>
      <c r="Q42" s="11">
        <f t="shared" si="1"/>
        <v>424.5</v>
      </c>
      <c r="R42" s="11">
        <v>424.5</v>
      </c>
      <c r="S42" s="5">
        <v>1</v>
      </c>
    </row>
    <row r="43" spans="2:19" x14ac:dyDescent="0.25">
      <c r="B43" s="11">
        <v>8904173506814</v>
      </c>
      <c r="C43" s="5" t="s">
        <v>640</v>
      </c>
      <c r="D43" s="5" t="s">
        <v>71</v>
      </c>
      <c r="E43" s="5" t="s">
        <v>133</v>
      </c>
      <c r="F43" s="7" t="str">
        <f t="shared" si="7"/>
        <v>ROYALS/PERFUME</v>
      </c>
      <c r="G43" s="5" t="s">
        <v>44</v>
      </c>
      <c r="H43" s="5" t="s">
        <v>44</v>
      </c>
      <c r="I43" s="7" t="str">
        <f t="shared" si="0"/>
        <v>ROYALS/PERFUME/NA</v>
      </c>
      <c r="J43" s="5">
        <v>33030010</v>
      </c>
      <c r="K43" s="5" t="s">
        <v>45</v>
      </c>
      <c r="L43" s="5" t="s">
        <v>95</v>
      </c>
      <c r="M43" s="5" t="s">
        <v>47</v>
      </c>
      <c r="N43" s="8">
        <v>0.18</v>
      </c>
      <c r="O43" s="5">
        <v>650</v>
      </c>
      <c r="P43" s="5">
        <v>650</v>
      </c>
      <c r="Q43" s="11">
        <f t="shared" si="1"/>
        <v>325</v>
      </c>
      <c r="R43" s="11">
        <v>325</v>
      </c>
      <c r="S43" s="5">
        <v>1</v>
      </c>
    </row>
    <row r="44" spans="2:19" x14ac:dyDescent="0.25">
      <c r="B44" s="11">
        <v>8904173509211</v>
      </c>
      <c r="C44" s="5" t="s">
        <v>640</v>
      </c>
      <c r="D44" s="5" t="s">
        <v>71</v>
      </c>
      <c r="E44" s="5" t="s">
        <v>133</v>
      </c>
      <c r="F44" s="7" t="str">
        <f t="shared" si="7"/>
        <v>ROYALS/PERFUME</v>
      </c>
      <c r="G44" s="5" t="s">
        <v>44</v>
      </c>
      <c r="H44" s="5" t="s">
        <v>44</v>
      </c>
      <c r="I44" s="7" t="str">
        <f t="shared" si="0"/>
        <v>ROYALS/PERFUME/NA</v>
      </c>
      <c r="J44" s="5">
        <v>33030010</v>
      </c>
      <c r="K44" s="5" t="s">
        <v>45</v>
      </c>
      <c r="L44" s="5" t="s">
        <v>95</v>
      </c>
      <c r="M44" s="5" t="s">
        <v>47</v>
      </c>
      <c r="N44" s="8">
        <v>0.18</v>
      </c>
      <c r="O44" s="5">
        <v>649</v>
      </c>
      <c r="P44" s="5">
        <v>649</v>
      </c>
      <c r="Q44" s="11">
        <f t="shared" si="1"/>
        <v>324.5</v>
      </c>
      <c r="R44" s="11">
        <v>324.5</v>
      </c>
      <c r="S44" s="5">
        <v>1</v>
      </c>
    </row>
    <row r="45" spans="2:19" x14ac:dyDescent="0.25">
      <c r="B45" s="11">
        <v>8906114333794</v>
      </c>
      <c r="C45" s="5" t="s">
        <v>640</v>
      </c>
      <c r="D45" s="5" t="s">
        <v>71</v>
      </c>
      <c r="E45" s="5" t="s">
        <v>133</v>
      </c>
      <c r="F45" s="7" t="str">
        <f t="shared" si="7"/>
        <v>ROYALS/PERFUME</v>
      </c>
      <c r="G45" s="5" t="s">
        <v>44</v>
      </c>
      <c r="H45" s="5" t="s">
        <v>44</v>
      </c>
      <c r="I45" s="7" t="str">
        <f t="shared" si="0"/>
        <v>ROYALS/PERFUME/NA</v>
      </c>
      <c r="J45" s="5">
        <v>33030010</v>
      </c>
      <c r="K45" s="5" t="s">
        <v>45</v>
      </c>
      <c r="L45" s="5" t="s">
        <v>95</v>
      </c>
      <c r="M45" s="5" t="s">
        <v>47</v>
      </c>
      <c r="N45" s="8">
        <v>0.18</v>
      </c>
      <c r="O45" s="5">
        <v>504</v>
      </c>
      <c r="P45" s="5">
        <v>504</v>
      </c>
      <c r="Q45" s="11">
        <f t="shared" si="1"/>
        <v>252</v>
      </c>
      <c r="R45" s="11">
        <v>252</v>
      </c>
      <c r="S45" s="5">
        <v>1</v>
      </c>
    </row>
    <row r="46" spans="2:19" x14ac:dyDescent="0.25">
      <c r="B46" s="11">
        <v>8906043890245</v>
      </c>
      <c r="C46" s="5" t="s">
        <v>640</v>
      </c>
      <c r="D46" s="5" t="s">
        <v>71</v>
      </c>
      <c r="E46" s="5" t="s">
        <v>133</v>
      </c>
      <c r="F46" s="7" t="str">
        <f t="shared" si="7"/>
        <v>ROYALS/PERFUME</v>
      </c>
      <c r="G46" s="5" t="s">
        <v>44</v>
      </c>
      <c r="H46" s="5" t="s">
        <v>44</v>
      </c>
      <c r="I46" s="7" t="str">
        <f t="shared" si="0"/>
        <v>ROYALS/PERFUME/NA</v>
      </c>
      <c r="J46" s="5">
        <v>33030010</v>
      </c>
      <c r="K46" s="5" t="s">
        <v>45</v>
      </c>
      <c r="L46" s="5" t="s">
        <v>95</v>
      </c>
      <c r="M46" s="5" t="s">
        <v>47</v>
      </c>
      <c r="N46" s="8">
        <v>0.18</v>
      </c>
      <c r="O46" s="5">
        <v>258</v>
      </c>
      <c r="P46" s="5">
        <v>258</v>
      </c>
      <c r="Q46" s="11">
        <f t="shared" si="1"/>
        <v>129</v>
      </c>
      <c r="R46" s="11">
        <v>129</v>
      </c>
      <c r="S46" s="5">
        <v>1</v>
      </c>
    </row>
    <row r="47" spans="2:19" x14ac:dyDescent="0.25">
      <c r="B47" s="11">
        <v>8906150343061</v>
      </c>
      <c r="C47" s="5" t="s">
        <v>640</v>
      </c>
      <c r="D47" s="5" t="s">
        <v>71</v>
      </c>
      <c r="E47" s="5" t="s">
        <v>133</v>
      </c>
      <c r="F47" s="7" t="str">
        <f t="shared" si="7"/>
        <v>ROYALS/PERFUME</v>
      </c>
      <c r="G47" s="5" t="s">
        <v>44</v>
      </c>
      <c r="H47" s="5" t="s">
        <v>44</v>
      </c>
      <c r="I47" s="7" t="str">
        <f t="shared" si="0"/>
        <v>ROYALS/PERFUME/NA</v>
      </c>
      <c r="J47" s="5">
        <v>33030010</v>
      </c>
      <c r="K47" s="5" t="s">
        <v>45</v>
      </c>
      <c r="L47" s="5" t="s">
        <v>95</v>
      </c>
      <c r="M47" s="5" t="s">
        <v>47</v>
      </c>
      <c r="N47" s="8">
        <v>0.18</v>
      </c>
      <c r="O47" s="5">
        <v>599</v>
      </c>
      <c r="P47" s="5">
        <v>599</v>
      </c>
      <c r="Q47" s="11">
        <f t="shared" si="1"/>
        <v>299.5</v>
      </c>
      <c r="R47" s="11">
        <v>299.5</v>
      </c>
      <c r="S47" s="5">
        <v>1</v>
      </c>
    </row>
    <row r="48" spans="2:19" x14ac:dyDescent="0.25">
      <c r="B48" s="11">
        <v>8904173504438</v>
      </c>
      <c r="C48" s="5" t="s">
        <v>640</v>
      </c>
      <c r="D48" s="5" t="s">
        <v>71</v>
      </c>
      <c r="E48" s="5" t="s">
        <v>133</v>
      </c>
      <c r="F48" s="7" t="str">
        <f t="shared" si="7"/>
        <v>ROYALS/PERFUME</v>
      </c>
      <c r="G48" s="5" t="s">
        <v>44</v>
      </c>
      <c r="H48" s="5" t="s">
        <v>44</v>
      </c>
      <c r="I48" s="7" t="str">
        <f t="shared" si="0"/>
        <v>ROYALS/PERFUME/NA</v>
      </c>
      <c r="J48" s="5">
        <v>33030010</v>
      </c>
      <c r="K48" s="5" t="s">
        <v>45</v>
      </c>
      <c r="L48" s="5" t="s">
        <v>95</v>
      </c>
      <c r="M48" s="5" t="s">
        <v>47</v>
      </c>
      <c r="N48" s="8">
        <v>0.18</v>
      </c>
      <c r="O48" s="5">
        <v>650</v>
      </c>
      <c r="P48" s="5">
        <v>650</v>
      </c>
      <c r="Q48" s="11">
        <f t="shared" si="1"/>
        <v>325</v>
      </c>
      <c r="R48" s="11">
        <v>325</v>
      </c>
      <c r="S48" s="5">
        <v>1</v>
      </c>
    </row>
    <row r="49" spans="2:19" x14ac:dyDescent="0.25">
      <c r="B49" s="11">
        <v>8904173504483</v>
      </c>
      <c r="C49" s="5" t="s">
        <v>640</v>
      </c>
      <c r="D49" s="5" t="s">
        <v>71</v>
      </c>
      <c r="E49" s="5" t="s">
        <v>133</v>
      </c>
      <c r="F49" s="7" t="str">
        <f t="shared" si="7"/>
        <v>ROYALS/PERFUME</v>
      </c>
      <c r="G49" s="5" t="s">
        <v>44</v>
      </c>
      <c r="H49" s="5" t="s">
        <v>44</v>
      </c>
      <c r="I49" s="7" t="str">
        <f t="shared" si="0"/>
        <v>ROYALS/PERFUME/NA</v>
      </c>
      <c r="J49" s="5">
        <v>33030010</v>
      </c>
      <c r="K49" s="5" t="s">
        <v>45</v>
      </c>
      <c r="L49" s="5" t="s">
        <v>95</v>
      </c>
      <c r="M49" s="5" t="s">
        <v>47</v>
      </c>
      <c r="N49" s="8">
        <v>0.18</v>
      </c>
      <c r="O49" s="5">
        <v>380</v>
      </c>
      <c r="P49" s="5">
        <v>380</v>
      </c>
      <c r="Q49" s="11">
        <f t="shared" si="1"/>
        <v>190</v>
      </c>
      <c r="R49" s="11">
        <v>190</v>
      </c>
      <c r="S49" s="5">
        <v>1</v>
      </c>
    </row>
    <row r="50" spans="2:19" x14ac:dyDescent="0.25">
      <c r="B50" s="11">
        <v>8906150343030</v>
      </c>
      <c r="C50" s="5" t="s">
        <v>640</v>
      </c>
      <c r="D50" s="5" t="s">
        <v>71</v>
      </c>
      <c r="E50" s="5" t="s">
        <v>133</v>
      </c>
      <c r="F50" s="7" t="str">
        <f t="shared" si="7"/>
        <v>ROYALS/PERFUME</v>
      </c>
      <c r="G50" s="5" t="s">
        <v>44</v>
      </c>
      <c r="H50" s="5" t="s">
        <v>44</v>
      </c>
      <c r="I50" s="7" t="str">
        <f t="shared" si="0"/>
        <v>ROYALS/PERFUME/NA</v>
      </c>
      <c r="J50" s="5">
        <v>33030010</v>
      </c>
      <c r="K50" s="5" t="s">
        <v>45</v>
      </c>
      <c r="L50" s="5" t="s">
        <v>95</v>
      </c>
      <c r="M50" s="5" t="s">
        <v>47</v>
      </c>
      <c r="N50" s="8">
        <v>0.18</v>
      </c>
      <c r="O50" s="5">
        <v>599</v>
      </c>
      <c r="P50" s="5">
        <v>599</v>
      </c>
      <c r="Q50" s="11">
        <f t="shared" si="1"/>
        <v>299.5</v>
      </c>
      <c r="R50" s="11">
        <v>299.5</v>
      </c>
      <c r="S50" s="5">
        <v>1</v>
      </c>
    </row>
    <row r="51" spans="2:19" x14ac:dyDescent="0.25">
      <c r="C51" s="5" t="s">
        <v>640</v>
      </c>
      <c r="D51" s="5" t="s">
        <v>71</v>
      </c>
      <c r="E51" s="5" t="s">
        <v>133</v>
      </c>
      <c r="F51" s="5" t="s">
        <v>682</v>
      </c>
      <c r="G51" s="5" t="s">
        <v>44</v>
      </c>
      <c r="H51" s="5" t="s">
        <v>44</v>
      </c>
      <c r="I51" s="7" t="str">
        <f t="shared" si="0"/>
        <v>AE 9216/NA</v>
      </c>
      <c r="J51" s="5">
        <v>33030010</v>
      </c>
      <c r="K51" s="5" t="s">
        <v>45</v>
      </c>
      <c r="L51" s="5" t="s">
        <v>95</v>
      </c>
      <c r="M51" s="5" t="s">
        <v>47</v>
      </c>
      <c r="N51" s="8">
        <v>0.18</v>
      </c>
      <c r="O51" s="5">
        <v>270</v>
      </c>
      <c r="P51" s="5">
        <v>270</v>
      </c>
      <c r="Q51" s="11">
        <f t="shared" si="1"/>
        <v>135</v>
      </c>
      <c r="R51" s="11">
        <v>135</v>
      </c>
      <c r="S51" s="5">
        <v>6</v>
      </c>
    </row>
    <row r="52" spans="2:19" x14ac:dyDescent="0.25">
      <c r="C52" s="5" t="s">
        <v>640</v>
      </c>
      <c r="D52" s="5" t="s">
        <v>71</v>
      </c>
      <c r="E52" s="5" t="s">
        <v>133</v>
      </c>
      <c r="F52" s="5" t="s">
        <v>683</v>
      </c>
      <c r="G52" s="5" t="s">
        <v>44</v>
      </c>
      <c r="H52" s="5" t="s">
        <v>44</v>
      </c>
      <c r="I52" s="7" t="str">
        <f t="shared" si="0"/>
        <v>ETP 9350/NA</v>
      </c>
      <c r="J52" s="5">
        <v>33030010</v>
      </c>
      <c r="K52" s="5" t="s">
        <v>45</v>
      </c>
      <c r="L52" s="5" t="s">
        <v>95</v>
      </c>
      <c r="M52" s="5" t="s">
        <v>47</v>
      </c>
      <c r="N52" s="8">
        <v>0.18</v>
      </c>
      <c r="O52" s="5">
        <v>499</v>
      </c>
      <c r="P52" s="5">
        <v>499</v>
      </c>
      <c r="Q52" s="11">
        <f t="shared" si="1"/>
        <v>249.5</v>
      </c>
      <c r="R52" s="11">
        <v>249.5</v>
      </c>
      <c r="S52" s="5">
        <v>2</v>
      </c>
    </row>
    <row r="53" spans="2:19" x14ac:dyDescent="0.25">
      <c r="B53" s="11">
        <v>8904173504452</v>
      </c>
      <c r="C53" s="5" t="s">
        <v>640</v>
      </c>
      <c r="D53" s="5" t="s">
        <v>71</v>
      </c>
      <c r="E53" s="5" t="s">
        <v>133</v>
      </c>
      <c r="F53" s="7" t="str">
        <f t="shared" ref="F53:F62" si="8">C53&amp;"/"&amp;E53&amp;""</f>
        <v>ROYALS/PERFUME</v>
      </c>
      <c r="G53" s="5" t="s">
        <v>44</v>
      </c>
      <c r="H53" s="5" t="s">
        <v>44</v>
      </c>
      <c r="I53" s="7" t="str">
        <f t="shared" si="0"/>
        <v>ROYALS/PERFUME/NA</v>
      </c>
      <c r="J53" s="5">
        <v>33030010</v>
      </c>
      <c r="K53" s="5" t="s">
        <v>45</v>
      </c>
      <c r="L53" s="5" t="s">
        <v>95</v>
      </c>
      <c r="M53" s="5" t="s">
        <v>47</v>
      </c>
      <c r="N53" s="8">
        <v>0.18</v>
      </c>
      <c r="O53" s="5">
        <v>650</v>
      </c>
      <c r="P53" s="5">
        <v>650</v>
      </c>
      <c r="Q53" s="11">
        <f t="shared" si="1"/>
        <v>325</v>
      </c>
      <c r="R53" s="11">
        <v>325</v>
      </c>
      <c r="S53" s="5">
        <v>1</v>
      </c>
    </row>
    <row r="54" spans="2:19" x14ac:dyDescent="0.25">
      <c r="B54" s="11">
        <v>8904238380111</v>
      </c>
      <c r="C54" s="5" t="s">
        <v>640</v>
      </c>
      <c r="D54" s="5" t="s">
        <v>71</v>
      </c>
      <c r="E54" s="5" t="s">
        <v>133</v>
      </c>
      <c r="F54" s="7" t="str">
        <f t="shared" si="8"/>
        <v>ROYALS/PERFUME</v>
      </c>
      <c r="G54" s="5" t="s">
        <v>44</v>
      </c>
      <c r="H54" s="5" t="s">
        <v>44</v>
      </c>
      <c r="I54" s="7" t="str">
        <f t="shared" si="0"/>
        <v>ROYALS/PERFUME/NA</v>
      </c>
      <c r="J54" s="5">
        <v>33030010</v>
      </c>
      <c r="K54" s="5" t="s">
        <v>45</v>
      </c>
      <c r="L54" s="5" t="s">
        <v>95</v>
      </c>
      <c r="M54" s="5" t="s">
        <v>47</v>
      </c>
      <c r="N54" s="8">
        <v>0.18</v>
      </c>
      <c r="O54" s="5">
        <v>650</v>
      </c>
      <c r="P54" s="5">
        <v>650</v>
      </c>
      <c r="Q54" s="11">
        <f t="shared" si="1"/>
        <v>325</v>
      </c>
      <c r="R54" s="11">
        <v>325</v>
      </c>
      <c r="S54" s="5">
        <v>1</v>
      </c>
    </row>
    <row r="55" spans="2:19" x14ac:dyDescent="0.25">
      <c r="B55" s="11">
        <v>8904173506951</v>
      </c>
      <c r="C55" s="5" t="s">
        <v>640</v>
      </c>
      <c r="D55" s="5" t="s">
        <v>71</v>
      </c>
      <c r="E55" s="5" t="s">
        <v>133</v>
      </c>
      <c r="F55" s="7" t="str">
        <f t="shared" si="8"/>
        <v>ROYALS/PERFUME</v>
      </c>
      <c r="G55" s="5" t="s">
        <v>44</v>
      </c>
      <c r="H55" s="5" t="s">
        <v>44</v>
      </c>
      <c r="I55" s="7" t="str">
        <f t="shared" si="0"/>
        <v>ROYALS/PERFUME/NA</v>
      </c>
      <c r="J55" s="5">
        <v>33030010</v>
      </c>
      <c r="K55" s="5" t="s">
        <v>45</v>
      </c>
      <c r="L55" s="5" t="s">
        <v>95</v>
      </c>
      <c r="M55" s="5" t="s">
        <v>47</v>
      </c>
      <c r="N55" s="8">
        <v>0.18</v>
      </c>
      <c r="O55" s="5">
        <v>849</v>
      </c>
      <c r="P55" s="5">
        <v>849</v>
      </c>
      <c r="Q55" s="11">
        <f t="shared" si="1"/>
        <v>424.5</v>
      </c>
      <c r="R55" s="11">
        <v>424.5</v>
      </c>
      <c r="S55" s="5">
        <v>1</v>
      </c>
    </row>
    <row r="56" spans="2:19" x14ac:dyDescent="0.25">
      <c r="B56" s="11">
        <v>8906114333176</v>
      </c>
      <c r="C56" s="5" t="s">
        <v>640</v>
      </c>
      <c r="D56" s="5" t="s">
        <v>71</v>
      </c>
      <c r="E56" s="5" t="s">
        <v>133</v>
      </c>
      <c r="F56" s="7" t="str">
        <f t="shared" si="8"/>
        <v>ROYALS/PERFUME</v>
      </c>
      <c r="G56" s="5" t="s">
        <v>44</v>
      </c>
      <c r="H56" s="5" t="s">
        <v>44</v>
      </c>
      <c r="I56" s="7" t="str">
        <f t="shared" si="0"/>
        <v>ROYALS/PERFUME/NA</v>
      </c>
      <c r="J56" s="5">
        <v>33030010</v>
      </c>
      <c r="K56" s="5" t="s">
        <v>45</v>
      </c>
      <c r="L56" s="5" t="s">
        <v>95</v>
      </c>
      <c r="M56" s="5" t="s">
        <v>47</v>
      </c>
      <c r="N56" s="8">
        <v>0.18</v>
      </c>
      <c r="O56" s="5">
        <v>133</v>
      </c>
      <c r="P56" s="5">
        <v>133</v>
      </c>
      <c r="Q56" s="11">
        <f t="shared" si="1"/>
        <v>66.5</v>
      </c>
      <c r="R56" s="11">
        <v>66.5</v>
      </c>
      <c r="S56" s="5">
        <v>1</v>
      </c>
    </row>
    <row r="57" spans="2:19" x14ac:dyDescent="0.25">
      <c r="B57" s="11">
        <v>8904173504179</v>
      </c>
      <c r="C57" s="5" t="s">
        <v>640</v>
      </c>
      <c r="D57" s="5" t="s">
        <v>71</v>
      </c>
      <c r="E57" s="5" t="s">
        <v>133</v>
      </c>
      <c r="F57" s="7" t="str">
        <f t="shared" si="8"/>
        <v>ROYALS/PERFUME</v>
      </c>
      <c r="G57" s="5" t="s">
        <v>44</v>
      </c>
      <c r="H57" s="5" t="s">
        <v>44</v>
      </c>
      <c r="I57" s="7" t="str">
        <f t="shared" si="0"/>
        <v>ROYALS/PERFUME/NA</v>
      </c>
      <c r="J57" s="5">
        <v>33030010</v>
      </c>
      <c r="K57" s="5" t="s">
        <v>45</v>
      </c>
      <c r="L57" s="5" t="s">
        <v>95</v>
      </c>
      <c r="M57" s="5" t="s">
        <v>47</v>
      </c>
      <c r="N57" s="8">
        <v>0.18</v>
      </c>
      <c r="O57" s="5">
        <v>175</v>
      </c>
      <c r="P57" s="5">
        <v>175</v>
      </c>
      <c r="Q57" s="11">
        <f t="shared" si="1"/>
        <v>87.5</v>
      </c>
      <c r="R57" s="11">
        <v>87.5</v>
      </c>
      <c r="S57" s="5">
        <v>1</v>
      </c>
    </row>
    <row r="58" spans="2:19" x14ac:dyDescent="0.25">
      <c r="B58" s="11">
        <v>8906114333190</v>
      </c>
      <c r="C58" s="5" t="s">
        <v>640</v>
      </c>
      <c r="D58" s="5" t="s">
        <v>71</v>
      </c>
      <c r="E58" s="5" t="s">
        <v>133</v>
      </c>
      <c r="F58" s="7" t="str">
        <f t="shared" si="8"/>
        <v>ROYALS/PERFUME</v>
      </c>
      <c r="G58" s="5" t="s">
        <v>44</v>
      </c>
      <c r="H58" s="5" t="s">
        <v>44</v>
      </c>
      <c r="I58" s="7" t="str">
        <f t="shared" si="0"/>
        <v>ROYALS/PERFUME/NA</v>
      </c>
      <c r="J58" s="5">
        <v>33030010</v>
      </c>
      <c r="K58" s="5" t="s">
        <v>45</v>
      </c>
      <c r="L58" s="5" t="s">
        <v>95</v>
      </c>
      <c r="M58" s="5" t="s">
        <v>47</v>
      </c>
      <c r="N58" s="8">
        <v>0.18</v>
      </c>
      <c r="O58" s="5">
        <v>402</v>
      </c>
      <c r="P58" s="5">
        <v>402</v>
      </c>
      <c r="Q58" s="11">
        <f t="shared" si="1"/>
        <v>201</v>
      </c>
      <c r="R58" s="11">
        <v>201</v>
      </c>
      <c r="S58" s="5">
        <v>1</v>
      </c>
    </row>
    <row r="59" spans="2:19" x14ac:dyDescent="0.25">
      <c r="B59" s="11">
        <v>8904173506999</v>
      </c>
      <c r="C59" s="5" t="s">
        <v>640</v>
      </c>
      <c r="D59" s="5" t="s">
        <v>71</v>
      </c>
      <c r="E59" s="5" t="s">
        <v>133</v>
      </c>
      <c r="F59" s="7" t="str">
        <f t="shared" si="8"/>
        <v>ROYALS/PERFUME</v>
      </c>
      <c r="G59" s="5" t="s">
        <v>44</v>
      </c>
      <c r="H59" s="5" t="s">
        <v>44</v>
      </c>
      <c r="I59" s="7" t="str">
        <f t="shared" si="0"/>
        <v>ROYALS/PERFUME/NA</v>
      </c>
      <c r="J59" s="5">
        <v>33030010</v>
      </c>
      <c r="K59" s="5" t="s">
        <v>45</v>
      </c>
      <c r="L59" s="5" t="s">
        <v>95</v>
      </c>
      <c r="M59" s="5" t="s">
        <v>47</v>
      </c>
      <c r="N59" s="8">
        <v>0.18</v>
      </c>
      <c r="O59" s="5">
        <v>849</v>
      </c>
      <c r="P59" s="5">
        <v>849</v>
      </c>
      <c r="Q59" s="11">
        <f t="shared" si="1"/>
        <v>424.5</v>
      </c>
      <c r="R59" s="11">
        <v>424.5</v>
      </c>
      <c r="S59" s="5">
        <v>1</v>
      </c>
    </row>
    <row r="60" spans="2:19" x14ac:dyDescent="0.25">
      <c r="B60" s="11">
        <v>8901450012778</v>
      </c>
      <c r="C60" s="5" t="s">
        <v>640</v>
      </c>
      <c r="D60" s="5" t="s">
        <v>71</v>
      </c>
      <c r="E60" s="5" t="s">
        <v>133</v>
      </c>
      <c r="F60" s="7" t="str">
        <f t="shared" si="8"/>
        <v>ROYALS/PERFUME</v>
      </c>
      <c r="G60" s="5" t="s">
        <v>44</v>
      </c>
      <c r="H60" s="5" t="s">
        <v>44</v>
      </c>
      <c r="I60" s="7" t="str">
        <f t="shared" si="0"/>
        <v>ROYALS/PERFUME/NA</v>
      </c>
      <c r="J60" s="5">
        <v>33030010</v>
      </c>
      <c r="K60" s="5" t="s">
        <v>45</v>
      </c>
      <c r="L60" s="5" t="s">
        <v>95</v>
      </c>
      <c r="M60" s="5" t="s">
        <v>47</v>
      </c>
      <c r="N60" s="8">
        <v>0.18</v>
      </c>
      <c r="O60" s="5">
        <v>575</v>
      </c>
      <c r="P60" s="5">
        <v>575</v>
      </c>
      <c r="Q60" s="11">
        <f t="shared" si="1"/>
        <v>287.5</v>
      </c>
      <c r="R60" s="11">
        <v>287.5</v>
      </c>
      <c r="S60" s="5">
        <v>1</v>
      </c>
    </row>
    <row r="61" spans="2:19" x14ac:dyDescent="0.25">
      <c r="B61" s="11">
        <v>8901450010620</v>
      </c>
      <c r="C61" s="5" t="s">
        <v>640</v>
      </c>
      <c r="D61" s="5" t="s">
        <v>71</v>
      </c>
      <c r="E61" s="5" t="s">
        <v>133</v>
      </c>
      <c r="F61" s="7" t="str">
        <f t="shared" si="8"/>
        <v>ROYALS/PERFUME</v>
      </c>
      <c r="G61" s="5" t="s">
        <v>44</v>
      </c>
      <c r="H61" s="5" t="s">
        <v>44</v>
      </c>
      <c r="I61" s="7" t="str">
        <f t="shared" si="0"/>
        <v>ROYALS/PERFUME/NA</v>
      </c>
      <c r="J61" s="5">
        <v>33030010</v>
      </c>
      <c r="K61" s="5" t="s">
        <v>45</v>
      </c>
      <c r="L61" s="5" t="s">
        <v>95</v>
      </c>
      <c r="M61" s="5" t="s">
        <v>47</v>
      </c>
      <c r="N61" s="8">
        <v>0.18</v>
      </c>
      <c r="O61" s="5">
        <v>599</v>
      </c>
      <c r="P61" s="5">
        <v>599</v>
      </c>
      <c r="Q61" s="11">
        <f t="shared" si="1"/>
        <v>299.5</v>
      </c>
      <c r="R61" s="11">
        <v>299.5</v>
      </c>
      <c r="S61" s="5">
        <v>1</v>
      </c>
    </row>
    <row r="62" spans="2:19" x14ac:dyDescent="0.25">
      <c r="B62" s="11">
        <v>8904173306982</v>
      </c>
      <c r="C62" s="5" t="s">
        <v>640</v>
      </c>
      <c r="D62" s="5" t="s">
        <v>71</v>
      </c>
      <c r="E62" s="5" t="s">
        <v>133</v>
      </c>
      <c r="F62" s="7" t="str">
        <f t="shared" si="8"/>
        <v>ROYALS/PERFUME</v>
      </c>
      <c r="G62" s="5" t="s">
        <v>44</v>
      </c>
      <c r="H62" s="5" t="s">
        <v>44</v>
      </c>
      <c r="I62" s="7" t="str">
        <f t="shared" si="0"/>
        <v>ROYALS/PERFUME/NA</v>
      </c>
      <c r="J62" s="5">
        <v>33030010</v>
      </c>
      <c r="K62" s="5" t="s">
        <v>45</v>
      </c>
      <c r="L62" s="5" t="s">
        <v>95</v>
      </c>
      <c r="M62" s="5" t="s">
        <v>47</v>
      </c>
      <c r="N62" s="8">
        <v>0.18</v>
      </c>
      <c r="O62" s="5">
        <v>849</v>
      </c>
      <c r="P62" s="5">
        <v>849</v>
      </c>
      <c r="Q62" s="11">
        <f t="shared" si="1"/>
        <v>424.5</v>
      </c>
      <c r="R62" s="11">
        <v>424.5</v>
      </c>
      <c r="S62" s="5">
        <v>1</v>
      </c>
    </row>
    <row r="63" spans="2:19" x14ac:dyDescent="0.25">
      <c r="C63" s="5" t="s">
        <v>640</v>
      </c>
      <c r="D63" s="5" t="s">
        <v>71</v>
      </c>
      <c r="E63" s="5" t="s">
        <v>83</v>
      </c>
      <c r="F63" s="5" t="s">
        <v>684</v>
      </c>
      <c r="G63" s="5" t="s">
        <v>44</v>
      </c>
      <c r="H63" s="5" t="s">
        <v>44</v>
      </c>
      <c r="I63" s="7" t="str">
        <f t="shared" si="0"/>
        <v>EHH 9520/NA</v>
      </c>
      <c r="J63" s="15">
        <v>42033000</v>
      </c>
      <c r="K63" s="5" t="s">
        <v>22</v>
      </c>
      <c r="L63" s="5" t="s">
        <v>95</v>
      </c>
      <c r="M63" s="5" t="s">
        <v>47</v>
      </c>
      <c r="N63" s="8">
        <v>0.18</v>
      </c>
      <c r="O63" s="5">
        <v>2199</v>
      </c>
      <c r="P63" s="5">
        <v>2199</v>
      </c>
      <c r="Q63" s="11">
        <f t="shared" si="1"/>
        <v>1099.5</v>
      </c>
      <c r="R63" s="11">
        <v>1099.5</v>
      </c>
      <c r="S63" s="5">
        <v>2</v>
      </c>
    </row>
    <row r="64" spans="2:19" x14ac:dyDescent="0.25">
      <c r="B64" s="11">
        <v>8906114333183</v>
      </c>
      <c r="C64" s="5" t="s">
        <v>640</v>
      </c>
      <c r="D64" s="5" t="s">
        <v>71</v>
      </c>
      <c r="E64" s="5" t="s">
        <v>133</v>
      </c>
      <c r="F64" s="7" t="str">
        <f t="shared" ref="F64:F69" si="9">C64&amp;"/"&amp;E64&amp;""</f>
        <v>ROYALS/PERFUME</v>
      </c>
      <c r="G64" s="5" t="s">
        <v>44</v>
      </c>
      <c r="H64" s="5" t="s">
        <v>44</v>
      </c>
      <c r="I64" s="7" t="str">
        <f t="shared" si="0"/>
        <v>ROYALS/PERFUME/NA</v>
      </c>
      <c r="J64" s="5">
        <v>33030010</v>
      </c>
      <c r="K64" s="5" t="s">
        <v>45</v>
      </c>
      <c r="L64" s="5" t="s">
        <v>95</v>
      </c>
      <c r="M64" s="5" t="s">
        <v>47</v>
      </c>
      <c r="N64" s="8">
        <v>0.18</v>
      </c>
      <c r="O64" s="5">
        <v>276</v>
      </c>
      <c r="P64" s="5">
        <v>276</v>
      </c>
      <c r="Q64" s="11">
        <f t="shared" si="1"/>
        <v>138</v>
      </c>
      <c r="R64" s="11">
        <v>138</v>
      </c>
      <c r="S64" s="5">
        <v>1</v>
      </c>
    </row>
    <row r="65" spans="2:19" x14ac:dyDescent="0.25">
      <c r="B65" s="11">
        <v>8906114330021</v>
      </c>
      <c r="C65" s="5" t="s">
        <v>640</v>
      </c>
      <c r="D65" s="5" t="s">
        <v>71</v>
      </c>
      <c r="E65" s="5" t="s">
        <v>133</v>
      </c>
      <c r="F65" s="7" t="str">
        <f t="shared" si="9"/>
        <v>ROYALS/PERFUME</v>
      </c>
      <c r="G65" s="5" t="s">
        <v>44</v>
      </c>
      <c r="H65" s="5" t="s">
        <v>44</v>
      </c>
      <c r="I65" s="7" t="str">
        <f t="shared" si="0"/>
        <v>ROYALS/PERFUME/NA</v>
      </c>
      <c r="J65" s="5">
        <v>33030010</v>
      </c>
      <c r="K65" s="5" t="s">
        <v>45</v>
      </c>
      <c r="L65" s="5" t="s">
        <v>95</v>
      </c>
      <c r="M65" s="5" t="s">
        <v>47</v>
      </c>
      <c r="N65" s="8">
        <v>0.18</v>
      </c>
      <c r="O65" s="5">
        <v>402</v>
      </c>
      <c r="P65" s="5">
        <v>402</v>
      </c>
      <c r="Q65" s="11">
        <f t="shared" si="1"/>
        <v>201</v>
      </c>
      <c r="R65" s="11">
        <v>201</v>
      </c>
      <c r="S65" s="5">
        <v>1</v>
      </c>
    </row>
    <row r="66" spans="2:19" x14ac:dyDescent="0.25">
      <c r="B66" s="11">
        <v>8904173507422</v>
      </c>
      <c r="C66" s="5" t="s">
        <v>640</v>
      </c>
      <c r="D66" s="5" t="s">
        <v>71</v>
      </c>
      <c r="E66" s="5" t="s">
        <v>133</v>
      </c>
      <c r="F66" s="7" t="str">
        <f t="shared" si="9"/>
        <v>ROYALS/PERFUME</v>
      </c>
      <c r="G66" s="5" t="s">
        <v>44</v>
      </c>
      <c r="H66" s="5" t="s">
        <v>44</v>
      </c>
      <c r="I66" s="7" t="str">
        <f t="shared" ref="I66:I79" si="10">F66&amp;"/"&amp;H66&amp;""</f>
        <v>ROYALS/PERFUME/NA</v>
      </c>
      <c r="J66" s="5">
        <v>33030010</v>
      </c>
      <c r="K66" s="5" t="s">
        <v>45</v>
      </c>
      <c r="L66" s="5" t="s">
        <v>95</v>
      </c>
      <c r="M66" s="5" t="s">
        <v>47</v>
      </c>
      <c r="N66" s="8">
        <v>0.18</v>
      </c>
      <c r="O66" s="5">
        <v>920</v>
      </c>
      <c r="P66" s="5">
        <v>920</v>
      </c>
      <c r="Q66" s="11">
        <f t="shared" si="1"/>
        <v>460</v>
      </c>
      <c r="R66" s="11">
        <v>460</v>
      </c>
      <c r="S66" s="5">
        <v>1</v>
      </c>
    </row>
    <row r="67" spans="2:19" x14ac:dyDescent="0.25">
      <c r="B67" s="11">
        <v>8906125052783</v>
      </c>
      <c r="C67" s="5" t="s">
        <v>640</v>
      </c>
      <c r="D67" s="5" t="s">
        <v>71</v>
      </c>
      <c r="E67" s="5" t="s">
        <v>133</v>
      </c>
      <c r="F67" s="7" t="str">
        <f t="shared" si="9"/>
        <v>ROYALS/PERFUME</v>
      </c>
      <c r="G67" s="5" t="s">
        <v>44</v>
      </c>
      <c r="H67" s="5" t="s">
        <v>44</v>
      </c>
      <c r="I67" s="7" t="str">
        <f t="shared" si="10"/>
        <v>ROYALS/PERFUME/NA</v>
      </c>
      <c r="J67" s="5">
        <v>33030010</v>
      </c>
      <c r="K67" s="5" t="s">
        <v>45</v>
      </c>
      <c r="L67" s="5" t="s">
        <v>95</v>
      </c>
      <c r="M67" s="5" t="s">
        <v>47</v>
      </c>
      <c r="N67" s="8">
        <v>0.18</v>
      </c>
      <c r="O67" s="5">
        <v>250</v>
      </c>
      <c r="P67" s="5">
        <v>250</v>
      </c>
      <c r="Q67" s="11">
        <f t="shared" ref="Q67:Q79" si="11">P67/2</f>
        <v>125</v>
      </c>
      <c r="R67" s="11">
        <v>125</v>
      </c>
      <c r="S67" s="5">
        <v>1</v>
      </c>
    </row>
    <row r="68" spans="2:19" x14ac:dyDescent="0.25">
      <c r="B68" s="11">
        <v>8906150343115</v>
      </c>
      <c r="C68" s="5" t="s">
        <v>640</v>
      </c>
      <c r="D68" s="5" t="s">
        <v>71</v>
      </c>
      <c r="E68" s="5" t="s">
        <v>133</v>
      </c>
      <c r="F68" s="7" t="str">
        <f t="shared" si="9"/>
        <v>ROYALS/PERFUME</v>
      </c>
      <c r="G68" s="5" t="s">
        <v>44</v>
      </c>
      <c r="H68" s="5" t="s">
        <v>44</v>
      </c>
      <c r="I68" s="7" t="str">
        <f t="shared" si="10"/>
        <v>ROYALS/PERFUME/NA</v>
      </c>
      <c r="J68" s="5">
        <v>33030010</v>
      </c>
      <c r="K68" s="5" t="s">
        <v>45</v>
      </c>
      <c r="L68" s="5" t="s">
        <v>95</v>
      </c>
      <c r="M68" s="5" t="s">
        <v>47</v>
      </c>
      <c r="N68" s="8">
        <v>0.18</v>
      </c>
      <c r="O68" s="5">
        <v>649</v>
      </c>
      <c r="P68" s="5">
        <v>649</v>
      </c>
      <c r="Q68" s="11">
        <f t="shared" si="11"/>
        <v>324.5</v>
      </c>
      <c r="R68" s="11">
        <v>324.5</v>
      </c>
      <c r="S68" s="5">
        <v>1</v>
      </c>
    </row>
    <row r="69" spans="2:19" x14ac:dyDescent="0.25">
      <c r="B69" s="11">
        <v>8904173504421</v>
      </c>
      <c r="C69" s="5" t="s">
        <v>640</v>
      </c>
      <c r="D69" s="5" t="s">
        <v>71</v>
      </c>
      <c r="E69" s="5" t="s">
        <v>133</v>
      </c>
      <c r="F69" s="7" t="str">
        <f t="shared" si="9"/>
        <v>ROYALS/PERFUME</v>
      </c>
      <c r="G69" s="5" t="s">
        <v>44</v>
      </c>
      <c r="H69" s="5" t="s">
        <v>44</v>
      </c>
      <c r="I69" s="7" t="str">
        <f t="shared" si="10"/>
        <v>ROYALS/PERFUME/NA</v>
      </c>
      <c r="J69" s="5">
        <v>33030010</v>
      </c>
      <c r="K69" s="5" t="s">
        <v>45</v>
      </c>
      <c r="L69" s="5" t="s">
        <v>95</v>
      </c>
      <c r="M69" s="5" t="s">
        <v>47</v>
      </c>
      <c r="N69" s="8">
        <v>0.18</v>
      </c>
      <c r="O69" s="5">
        <v>650</v>
      </c>
      <c r="P69" s="5">
        <v>650</v>
      </c>
      <c r="Q69" s="11">
        <f t="shared" si="11"/>
        <v>325</v>
      </c>
      <c r="R69" s="11">
        <v>325</v>
      </c>
      <c r="S69" s="5">
        <v>1</v>
      </c>
    </row>
    <row r="70" spans="2:19" x14ac:dyDescent="0.25">
      <c r="C70" s="5" t="s">
        <v>640</v>
      </c>
      <c r="D70" s="5" t="s">
        <v>71</v>
      </c>
      <c r="E70" s="5" t="s">
        <v>83</v>
      </c>
      <c r="F70" s="5" t="s">
        <v>679</v>
      </c>
      <c r="G70" s="5" t="s">
        <v>44</v>
      </c>
      <c r="H70" s="5" t="s">
        <v>44</v>
      </c>
      <c r="I70" s="7" t="str">
        <f t="shared" si="10"/>
        <v>EPH 9470/NA</v>
      </c>
      <c r="J70" s="15">
        <v>42033000</v>
      </c>
      <c r="K70" s="5" t="s">
        <v>22</v>
      </c>
      <c r="L70" s="5" t="s">
        <v>95</v>
      </c>
      <c r="M70" s="5" t="s">
        <v>47</v>
      </c>
      <c r="N70" s="8">
        <v>0.18</v>
      </c>
      <c r="O70" s="5">
        <v>2999</v>
      </c>
      <c r="P70" s="5">
        <v>2999</v>
      </c>
      <c r="Q70" s="11">
        <f t="shared" si="11"/>
        <v>1499.5</v>
      </c>
      <c r="R70" s="11">
        <v>1499.5</v>
      </c>
      <c r="S70" s="5">
        <v>1</v>
      </c>
    </row>
    <row r="71" spans="2:19" x14ac:dyDescent="0.25">
      <c r="B71" s="11">
        <v>8901450010620</v>
      </c>
      <c r="C71" s="5" t="s">
        <v>640</v>
      </c>
      <c r="D71" s="5" t="s">
        <v>71</v>
      </c>
      <c r="E71" s="5" t="s">
        <v>133</v>
      </c>
      <c r="F71" s="7" t="str">
        <f t="shared" ref="F71:F73" si="12">C71&amp;"/"&amp;E71&amp;""</f>
        <v>ROYALS/PERFUME</v>
      </c>
      <c r="G71" s="5" t="s">
        <v>44</v>
      </c>
      <c r="H71" s="5" t="s">
        <v>44</v>
      </c>
      <c r="I71" s="7" t="str">
        <f t="shared" si="10"/>
        <v>ROYALS/PERFUME/NA</v>
      </c>
      <c r="J71" s="5">
        <v>33030010</v>
      </c>
      <c r="K71" s="5" t="s">
        <v>45</v>
      </c>
      <c r="L71" s="5" t="s">
        <v>95</v>
      </c>
      <c r="M71" s="5" t="s">
        <v>47</v>
      </c>
      <c r="N71" s="8">
        <v>0.18</v>
      </c>
      <c r="O71" s="5">
        <v>599</v>
      </c>
      <c r="P71" s="5">
        <v>599</v>
      </c>
      <c r="Q71" s="11">
        <f t="shared" si="11"/>
        <v>299.5</v>
      </c>
      <c r="R71" s="11">
        <v>299.5</v>
      </c>
      <c r="S71" s="5">
        <v>2</v>
      </c>
    </row>
    <row r="72" spans="2:19" x14ac:dyDescent="0.25">
      <c r="B72" s="11">
        <v>8901450007682</v>
      </c>
      <c r="C72" s="5" t="s">
        <v>640</v>
      </c>
      <c r="D72" s="5" t="s">
        <v>71</v>
      </c>
      <c r="E72" s="5" t="s">
        <v>133</v>
      </c>
      <c r="F72" s="7" t="str">
        <f t="shared" si="12"/>
        <v>ROYALS/PERFUME</v>
      </c>
      <c r="G72" s="5" t="s">
        <v>44</v>
      </c>
      <c r="H72" s="5" t="s">
        <v>44</v>
      </c>
      <c r="I72" s="7" t="str">
        <f t="shared" si="10"/>
        <v>ROYALS/PERFUME/NA</v>
      </c>
      <c r="J72" s="5">
        <v>33030010</v>
      </c>
      <c r="K72" s="5" t="s">
        <v>45</v>
      </c>
      <c r="L72" s="5" t="s">
        <v>95</v>
      </c>
      <c r="M72" s="5" t="s">
        <v>47</v>
      </c>
      <c r="N72" s="8">
        <v>0.18</v>
      </c>
      <c r="O72" s="5">
        <v>599</v>
      </c>
      <c r="P72" s="5">
        <v>599</v>
      </c>
      <c r="Q72" s="11">
        <f t="shared" si="11"/>
        <v>299.5</v>
      </c>
      <c r="R72" s="11">
        <v>299.5</v>
      </c>
      <c r="S72" s="5">
        <v>1</v>
      </c>
    </row>
    <row r="73" spans="2:19" x14ac:dyDescent="0.25">
      <c r="C73" s="5" t="s">
        <v>640</v>
      </c>
      <c r="D73" s="5" t="s">
        <v>41</v>
      </c>
      <c r="E73" s="5" t="s">
        <v>41</v>
      </c>
      <c r="F73" s="7" t="str">
        <f t="shared" si="12"/>
        <v>ROYALS/TOYS</v>
      </c>
      <c r="G73" s="5" t="s">
        <v>44</v>
      </c>
      <c r="H73" s="5" t="s">
        <v>44</v>
      </c>
      <c r="I73" s="7" t="str">
        <f>F73&amp;"/"&amp;H73&amp;""</f>
        <v>ROYALS/TOYS/NA</v>
      </c>
      <c r="J73" s="5">
        <v>9503</v>
      </c>
      <c r="K73" s="5" t="s">
        <v>45</v>
      </c>
      <c r="L73" s="5" t="s">
        <v>95</v>
      </c>
      <c r="M73" s="5" t="s">
        <v>47</v>
      </c>
      <c r="N73" s="8">
        <v>0.12</v>
      </c>
      <c r="O73" s="5">
        <v>499</v>
      </c>
      <c r="P73" s="5">
        <v>499</v>
      </c>
      <c r="Q73" s="11">
        <f t="shared" si="11"/>
        <v>249.5</v>
      </c>
      <c r="R73" s="11">
        <v>249.5</v>
      </c>
      <c r="S73" s="5">
        <v>1</v>
      </c>
    </row>
    <row r="74" spans="2:19" x14ac:dyDescent="0.25">
      <c r="B74" s="11">
        <v>8904148300836</v>
      </c>
      <c r="C74" s="5" t="s">
        <v>139</v>
      </c>
      <c r="D74" s="5" t="s">
        <v>71</v>
      </c>
      <c r="E74" s="5" t="s">
        <v>140</v>
      </c>
      <c r="F74" s="7" t="str">
        <f t="shared" ref="F74:F76" si="13">C74&amp;"/"&amp;E74&amp;""</f>
        <v>T20/CRICKET BAT</v>
      </c>
      <c r="G74" s="5" t="s">
        <v>44</v>
      </c>
      <c r="H74" s="5" t="s">
        <v>44</v>
      </c>
      <c r="I74" s="7" t="str">
        <f t="shared" si="10"/>
        <v>T20/CRICKET BAT/NA</v>
      </c>
      <c r="J74" s="5">
        <v>9503</v>
      </c>
      <c r="K74" s="5" t="s">
        <v>45</v>
      </c>
      <c r="L74" s="5" t="s">
        <v>95</v>
      </c>
      <c r="M74" s="5" t="s">
        <v>47</v>
      </c>
      <c r="N74" s="8">
        <v>0.12</v>
      </c>
      <c r="O74" s="5">
        <v>599</v>
      </c>
      <c r="P74" s="5">
        <v>599</v>
      </c>
      <c r="Q74" s="11">
        <f t="shared" si="11"/>
        <v>299.5</v>
      </c>
      <c r="R74" s="11">
        <v>299.5</v>
      </c>
      <c r="S74" s="5">
        <v>1</v>
      </c>
    </row>
    <row r="75" spans="2:19" x14ac:dyDescent="0.25">
      <c r="B75" s="11">
        <v>8905450074064</v>
      </c>
      <c r="C75" s="5" t="s">
        <v>685</v>
      </c>
      <c r="D75" s="5" t="s">
        <v>71</v>
      </c>
      <c r="E75" s="5" t="s">
        <v>163</v>
      </c>
      <c r="F75" s="7" t="str">
        <f t="shared" si="13"/>
        <v>ROWAN /BUBBLE BLASTER</v>
      </c>
      <c r="G75" s="5" t="s">
        <v>44</v>
      </c>
      <c r="H75" s="5" t="s">
        <v>44</v>
      </c>
      <c r="I75" s="7" t="str">
        <f t="shared" si="10"/>
        <v>ROWAN /BUBBLE BLASTER/NA</v>
      </c>
      <c r="J75" s="5">
        <v>9503</v>
      </c>
      <c r="K75" s="5" t="s">
        <v>45</v>
      </c>
      <c r="L75" s="5" t="s">
        <v>95</v>
      </c>
      <c r="M75" s="5" t="s">
        <v>47</v>
      </c>
      <c r="N75" s="8">
        <v>0.12</v>
      </c>
      <c r="O75" s="5">
        <v>49</v>
      </c>
      <c r="P75" s="5">
        <v>49</v>
      </c>
      <c r="Q75" s="11">
        <f t="shared" si="11"/>
        <v>24.5</v>
      </c>
      <c r="R75" s="11">
        <v>24.5</v>
      </c>
      <c r="S75" s="5">
        <v>1</v>
      </c>
    </row>
    <row r="76" spans="2:19" x14ac:dyDescent="0.25">
      <c r="B76" s="11">
        <v>8905450811997</v>
      </c>
      <c r="C76" s="5" t="s">
        <v>166</v>
      </c>
      <c r="D76" s="5" t="s">
        <v>71</v>
      </c>
      <c r="E76" s="5" t="s">
        <v>163</v>
      </c>
      <c r="F76" s="7" t="str">
        <f t="shared" si="13"/>
        <v>SHOOTING STAR/BUBBLE BLASTER</v>
      </c>
      <c r="G76" s="5" t="s">
        <v>44</v>
      </c>
      <c r="H76" s="5" t="s">
        <v>44</v>
      </c>
      <c r="I76" s="7" t="str">
        <f t="shared" si="10"/>
        <v>SHOOTING STAR/BUBBLE BLASTER/NA</v>
      </c>
      <c r="J76" s="5">
        <v>9503</v>
      </c>
      <c r="K76" s="5" t="s">
        <v>45</v>
      </c>
      <c r="L76" s="5" t="s">
        <v>95</v>
      </c>
      <c r="M76" s="5" t="s">
        <v>47</v>
      </c>
      <c r="N76" s="8">
        <v>0.12</v>
      </c>
      <c r="O76" s="5">
        <v>999</v>
      </c>
      <c r="P76" s="5">
        <v>999</v>
      </c>
      <c r="Q76" s="11">
        <f t="shared" si="11"/>
        <v>499.5</v>
      </c>
      <c r="R76" s="11">
        <v>499.5</v>
      </c>
      <c r="S76" s="5">
        <v>1</v>
      </c>
    </row>
    <row r="77" spans="2:19" x14ac:dyDescent="0.25">
      <c r="C77" s="5" t="s">
        <v>40</v>
      </c>
      <c r="D77" s="5" t="s">
        <v>71</v>
      </c>
      <c r="E77" s="5" t="s">
        <v>41</v>
      </c>
      <c r="F77" s="5" t="s">
        <v>199</v>
      </c>
      <c r="G77" s="5" t="s">
        <v>44</v>
      </c>
      <c r="H77" s="5" t="s">
        <v>44</v>
      </c>
      <c r="I77" s="7" t="str">
        <f t="shared" si="10"/>
        <v>DA/NA</v>
      </c>
      <c r="J77" s="5">
        <v>9503</v>
      </c>
      <c r="K77" s="5" t="s">
        <v>45</v>
      </c>
      <c r="L77" s="5" t="s">
        <v>95</v>
      </c>
      <c r="M77" s="5" t="s">
        <v>47</v>
      </c>
      <c r="N77" s="8">
        <v>0.12</v>
      </c>
      <c r="O77" s="5">
        <v>149</v>
      </c>
      <c r="P77" s="5">
        <v>149</v>
      </c>
      <c r="Q77" s="11">
        <f t="shared" si="11"/>
        <v>74.5</v>
      </c>
      <c r="R77" s="11">
        <v>74.5</v>
      </c>
      <c r="S77" s="5">
        <v>1</v>
      </c>
    </row>
    <row r="78" spans="2:19" x14ac:dyDescent="0.25">
      <c r="C78" s="5" t="s">
        <v>640</v>
      </c>
      <c r="D78" s="5" t="s">
        <v>71</v>
      </c>
      <c r="E78" s="5" t="s">
        <v>41</v>
      </c>
      <c r="F78" s="5" t="s">
        <v>204</v>
      </c>
      <c r="G78" s="5" t="s">
        <v>44</v>
      </c>
      <c r="H78" s="5" t="s">
        <v>44</v>
      </c>
      <c r="I78" s="7" t="str">
        <f t="shared" si="10"/>
        <v>DHT/NA</v>
      </c>
      <c r="J78" s="5">
        <v>9503</v>
      </c>
      <c r="K78" s="5" t="s">
        <v>45</v>
      </c>
      <c r="L78" s="5" t="s">
        <v>95</v>
      </c>
      <c r="M78" s="5" t="s">
        <v>47</v>
      </c>
      <c r="N78" s="8">
        <v>0.12</v>
      </c>
      <c r="O78" s="5">
        <v>1999</v>
      </c>
      <c r="P78" s="5">
        <v>1999</v>
      </c>
      <c r="Q78" s="11">
        <f t="shared" si="11"/>
        <v>999.5</v>
      </c>
      <c r="R78" s="11">
        <v>999.5</v>
      </c>
      <c r="S78" s="5">
        <v>1</v>
      </c>
    </row>
    <row r="79" spans="2:19" x14ac:dyDescent="0.25">
      <c r="B79" s="11">
        <v>10001305</v>
      </c>
      <c r="C79" s="5" t="s">
        <v>40</v>
      </c>
      <c r="D79" s="5" t="s">
        <v>71</v>
      </c>
      <c r="E79" s="5" t="s">
        <v>686</v>
      </c>
      <c r="F79" s="7" t="str">
        <f t="shared" ref="F79" si="14">C79&amp;"/"&amp;E79&amp;""</f>
        <v>MINIKIDZZ/SPORTS BOTTLE</v>
      </c>
      <c r="G79" s="5" t="s">
        <v>44</v>
      </c>
      <c r="H79" s="5" t="s">
        <v>44</v>
      </c>
      <c r="I79" s="7" t="str">
        <f t="shared" si="10"/>
        <v>MINIKIDZZ/SPORTS BOTTLE/NA</v>
      </c>
      <c r="J79" s="5">
        <v>9503</v>
      </c>
      <c r="K79" s="5" t="s">
        <v>45</v>
      </c>
      <c r="L79" s="5" t="s">
        <v>95</v>
      </c>
      <c r="M79" s="5" t="s">
        <v>47</v>
      </c>
      <c r="N79" s="8">
        <v>0.12</v>
      </c>
      <c r="O79" s="5">
        <v>499</v>
      </c>
      <c r="P79" s="5">
        <v>499</v>
      </c>
      <c r="Q79" s="11">
        <f t="shared" si="11"/>
        <v>249.5</v>
      </c>
      <c r="R79" s="11">
        <v>249.5</v>
      </c>
      <c r="S79" s="5">
        <v>1</v>
      </c>
    </row>
  </sheetData>
  <autoFilter ref="A1:S79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2024-05-20T13:57:54Z</dcterms:modified>
</cp:coreProperties>
</file>