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BCE3C779-F0D4-4951-A214-8872FBD82D35}" xr6:coauthVersionLast="47" xr6:coauthVersionMax="47" xr10:uidLastSave="{00000000-0000-0000-0000-000000000000}"/>
  <bookViews>
    <workbookView xWindow="-120" yWindow="-120" windowWidth="20730" windowHeight="11160" firstSheet="27" activeTab="27" xr2:uid="{00000000-000D-0000-FFFF-FFFF00000000}"/>
  </bookViews>
  <sheets>
    <sheet name="Sheet2" sheetId="9" r:id="rId1"/>
    <sheet name="shp trial policy&amp;tarrif" sheetId="10" r:id="rId2"/>
    <sheet name="solar trail policy&amp;tarrif" sheetId="11" r:id="rId3"/>
    <sheet name="wind trail policy&amp;tarrif" sheetId="12" r:id="rId4"/>
    <sheet name="Maharashtra" sheetId="1" r:id="rId5"/>
    <sheet name="KA SHP Tariff &amp;Policy" sheetId="17" r:id="rId6"/>
    <sheet name="KA Solar Tariff&amp;policy" sheetId="19" r:id="rId7"/>
    <sheet name="KA Biomass Tariff&amp;policy" sheetId="20" r:id="rId8"/>
    <sheet name="KA SHP trial 2 Tariff&amp;policy" sheetId="21" r:id="rId9"/>
    <sheet name="KA Solar trial 2 Tariff&amp;policy" sheetId="22" r:id="rId10"/>
    <sheet name="KA Wind trial 2 Tariff&amp;policy" sheetId="23" r:id="rId11"/>
    <sheet name="Karnataka" sheetId="5" r:id="rId12"/>
    <sheet name="kr Shp trial 1" sheetId="24" r:id="rId13"/>
    <sheet name="kerala solar trial 1" sheetId="25" r:id="rId14"/>
    <sheet name="Kerala" sheetId="13" r:id="rId15"/>
    <sheet name="Upshp trial 1 Tariff&amp;policy" sheetId="28" r:id="rId16"/>
    <sheet name="Upsolartrial 1 Tariff&amp;policy" sheetId="29" r:id="rId17"/>
    <sheet name="UP" sheetId="14" r:id="rId18"/>
    <sheet name="UK shp trial 1 Tariff&amp;policy" sheetId="26" r:id="rId19"/>
    <sheet name="uk solar trial 1 Tariff &amp; polic" sheetId="27" r:id="rId20"/>
    <sheet name="Uttarakhand" sheetId="15" r:id="rId21"/>
    <sheet name="Tamil Nadu" sheetId="16" r:id="rId22"/>
    <sheet name="punjab shp1 policy &amp; tariff" sheetId="32" r:id="rId23"/>
    <sheet name="punjab solar1 policy &amp; tariff" sheetId="33" r:id="rId24"/>
    <sheet name="punjab wind1 policy &amp; tariff" sheetId="34" r:id="rId25"/>
    <sheet name="punjab" sheetId="30" r:id="rId26"/>
    <sheet name="MP shp tariff analysis" sheetId="35" r:id="rId27"/>
    <sheet name="MP solar tariff analysis" sheetId="36" r:id="rId28"/>
    <sheet name="MP wind tariff analysis" sheetId="37" r:id="rId29"/>
    <sheet name="madhya pradesh" sheetId="31" r:id="rId3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1" l="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2" i="1" l="1"/>
  <c r="E3" i="1"/>
  <c r="E4" i="1"/>
  <c r="E5" i="1"/>
  <c r="E6" i="1"/>
  <c r="E7" i="1"/>
  <c r="E8" i="1"/>
  <c r="E9" i="1"/>
  <c r="E25" i="16" l="1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F20" i="5"/>
  <c r="F21" i="5"/>
  <c r="F22" i="5"/>
  <c r="F23" i="5"/>
  <c r="F24" i="5"/>
  <c r="F25" i="5"/>
  <c r="F19" i="5"/>
  <c r="F18" i="5"/>
  <c r="F11" i="5"/>
  <c r="F12" i="5"/>
  <c r="F13" i="5"/>
  <c r="F14" i="5"/>
  <c r="F15" i="5"/>
  <c r="F16" i="5"/>
  <c r="F17" i="5"/>
  <c r="F10" i="5"/>
  <c r="F3" i="5"/>
  <c r="F4" i="5"/>
  <c r="F5" i="5"/>
  <c r="F6" i="5"/>
  <c r="F7" i="5"/>
  <c r="F8" i="5"/>
  <c r="F9" i="5"/>
  <c r="F2" i="5"/>
  <c r="D18" i="1" l="1"/>
  <c r="D10" i="1"/>
  <c r="D11" i="1"/>
  <c r="D2" i="1"/>
  <c r="F2" i="1" s="1"/>
  <c r="D3" i="1"/>
  <c r="D4" i="1"/>
  <c r="D5" i="1"/>
  <c r="D6" i="1"/>
  <c r="F6" i="1" s="1"/>
  <c r="D7" i="1"/>
  <c r="D8" i="1"/>
  <c r="D9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E19" i="1"/>
  <c r="E20" i="1"/>
  <c r="E21" i="1"/>
  <c r="E22" i="1"/>
  <c r="E23" i="1"/>
  <c r="E24" i="1"/>
  <c r="E25" i="1"/>
  <c r="E18" i="1"/>
  <c r="E11" i="1"/>
  <c r="E12" i="1"/>
  <c r="E13" i="1"/>
  <c r="E14" i="1"/>
  <c r="E15" i="1"/>
  <c r="E16" i="1"/>
  <c r="E17" i="1"/>
  <c r="E10" i="1"/>
</calcChain>
</file>

<file path=xl/sharedStrings.xml><?xml version="1.0" encoding="utf-8"?>
<sst xmlns="http://schemas.openxmlformats.org/spreadsheetml/2006/main" count="851" uniqueCount="55">
  <si>
    <t>S.no</t>
  </si>
  <si>
    <t>Renewable energy</t>
  </si>
  <si>
    <t>year</t>
  </si>
  <si>
    <t>Tariff</t>
  </si>
  <si>
    <t>Share(MW)</t>
  </si>
  <si>
    <t>policy change</t>
  </si>
  <si>
    <t>amendment</t>
  </si>
  <si>
    <t>SHP</t>
  </si>
  <si>
    <t>Solar</t>
  </si>
  <si>
    <t>Wind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</si>
  <si>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</si>
  <si>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</si>
  <si>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</si>
  <si>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</si>
  <si>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</si>
  <si>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</si>
  <si>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</si>
  <si>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</si>
  <si>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</si>
  <si>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</si>
  <si>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</si>
  <si>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</si>
  <si>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</si>
  <si>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</si>
  <si>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</si>
  <si>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</si>
  <si>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</si>
  <si>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</si>
  <si>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</si>
  <si>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</si>
  <si>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</si>
  <si>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</si>
  <si>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</si>
  <si>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</si>
  <si>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</t>
  </si>
  <si>
    <t>wind</t>
  </si>
  <si>
    <t>Share MW</t>
  </si>
  <si>
    <t>Time</t>
  </si>
  <si>
    <t>S No</t>
  </si>
  <si>
    <t>% Share</t>
  </si>
  <si>
    <t>Yearly % increment</t>
  </si>
  <si>
    <t>Avg increment</t>
  </si>
  <si>
    <t>X Variable 1</t>
  </si>
  <si>
    <t>X Variable 2</t>
  </si>
  <si>
    <t>%Share</t>
  </si>
  <si>
    <t>policy change 2014</t>
  </si>
  <si>
    <t>X Variable 3</t>
  </si>
  <si>
    <t>Policy Change</t>
  </si>
  <si>
    <t>tariff</t>
  </si>
  <si>
    <t>Biomass</t>
  </si>
  <si>
    <t>Share</t>
  </si>
  <si>
    <t>% share</t>
  </si>
  <si>
    <t xml:space="preserve">policy change </t>
  </si>
  <si>
    <t>RE/Year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</si>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</sst>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2" fontId="0" fillId="0" borderId="0" xfId="0" applyNumberFormat="1"/>
    <xf numFmtId="0" fontId="0" fillId="2" borderId="0" xfId="0" applyFill="1"/>
    <xf numFmtId="0" fontId="0" fillId="2" borderId="3" xfId="0" applyFill="1" applyBorder="1"/>
    <xf numFmtId="0" fontId="0" fillId="2" borderId="3" xfId="0" applyFill="1" applyBorder="1" applyAlignment="1">
      <alignment wrapText="1"/>
    </xf>
    <xf numFmtId="2" fontId="0" fillId="2" borderId="3" xfId="0" applyNumberFormat="1" applyFill="1" applyBorder="1"/>
    <xf numFmtId="0" fontId="0" fillId="3" borderId="3" xfId="0" applyFill="1" applyBorder="1"/>
    <xf numFmtId="2" fontId="0" fillId="3" borderId="3" xfId="0" applyNumberFormat="1" applyFill="1" applyBorder="1"/>
    <xf numFmtId="0" fontId="0" fillId="4" borderId="3" xfId="0" applyFill="1" applyBorder="1"/>
    <xf numFmtId="2" fontId="0" fillId="4" borderId="3" xfId="0" applyNumberFormat="1" applyFill="1" applyBorder="1"/>
    <xf numFmtId="2" fontId="0" fillId="2" borderId="3" xfId="0" applyNumberFormat="1" applyFill="1" applyBorder="1" applyAlignment="1">
      <alignment wrapText="1"/>
    </xf>
    <xf numFmtId="1" fontId="0" fillId="2" borderId="3" xfId="0" applyNumberFormat="1" applyFill="1" applyBorder="1"/>
    <xf numFmtId="1" fontId="0" fillId="3" borderId="3" xfId="0" applyNumberFormat="1" applyFill="1" applyBorder="1"/>
    <xf numFmtId="1" fontId="0" fillId="4" borderId="3" xfId="0" applyNumberFormat="1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wrapText="1"/>
    </xf>
    <xf numFmtId="0" fontId="0" fillId="5" borderId="0" xfId="0" applyFill="1" applyAlignment="1">
      <alignment wrapText="1"/>
    </xf>
    <xf numFmtId="1" fontId="0" fillId="5" borderId="0" xfId="0" applyNumberFormat="1" applyFill="1"/>
    <xf numFmtId="2" fontId="0" fillId="5" borderId="3" xfId="0" applyNumberFormat="1" applyFill="1" applyBorder="1"/>
    <xf numFmtId="2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2" fontId="0" fillId="6" borderId="3" xfId="0" applyNumberFormat="1" applyFill="1" applyBorder="1"/>
    <xf numFmtId="2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2" fontId="0" fillId="7" borderId="3" xfId="0" applyNumberFormat="1" applyFill="1" applyBorder="1"/>
    <xf numFmtId="2" fontId="0" fillId="7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Continuous"/>
    </xf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12270341207349"/>
          <c:y val="5.0925925925925923E-2"/>
          <c:w val="0.68311307961504808"/>
          <c:h val="0.7435032079323417"/>
        </c:manualLayout>
      </c:layout>
      <c:scatterChart>
        <c:scatterStyle val="smoothMarker"/>
        <c:varyColors val="0"/>
        <c:ser>
          <c:idx val="0"/>
          <c:order val="0"/>
          <c:tx>
            <c:v>wind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Karnataka!$O$4:$V$4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Karnataka!$O$5:$V$5</c:f>
              <c:numCache>
                <c:formatCode>0.00</c:formatCode>
                <c:ptCount val="8"/>
                <c:pt idx="0">
                  <c:v>69.49628406275805</c:v>
                </c:pt>
                <c:pt idx="1">
                  <c:v>72.761555639826398</c:v>
                </c:pt>
                <c:pt idx="2">
                  <c:v>71.010154801035682</c:v>
                </c:pt>
                <c:pt idx="3">
                  <c:v>70.546157404348108</c:v>
                </c:pt>
                <c:pt idx="4">
                  <c:v>72.275970012135787</c:v>
                </c:pt>
                <c:pt idx="5">
                  <c:v>71.019144506154831</c:v>
                </c:pt>
                <c:pt idx="6">
                  <c:v>71.098989033777769</c:v>
                </c:pt>
                <c:pt idx="7">
                  <c:v>71.013749307292514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51-4130-B33A-418FC6D93E6D}"/>
            </c:ext>
          </c:extLst>
        </c:ser>
        <c:ser>
          <c:idx val="1"/>
          <c:order val="1"/>
          <c:tx>
            <c:strRef>
              <c:f>Karnataka!$N$6</c:f>
              <c:strCache>
                <c:ptCount val="1"/>
                <c:pt idx="0">
                  <c:v>SHP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Karnataka!$O$4:$V$4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Karnataka!$O$6:$V$6</c:f>
              <c:numCache>
                <c:formatCode>0.00</c:formatCode>
                <c:ptCount val="8"/>
                <c:pt idx="0">
                  <c:v>30.220596909283898</c:v>
                </c:pt>
                <c:pt idx="1">
                  <c:v>31.132262936173596</c:v>
                </c:pt>
                <c:pt idx="2">
                  <c:v>31.237721021611005</c:v>
                </c:pt>
                <c:pt idx="3">
                  <c:v>30.960098428801349</c:v>
                </c:pt>
                <c:pt idx="4">
                  <c:v>29.695940316798264</c:v>
                </c:pt>
                <c:pt idx="5">
                  <c:v>28.355499921764984</c:v>
                </c:pt>
                <c:pt idx="6">
                  <c:v>25.9593914674447</c:v>
                </c:pt>
                <c:pt idx="7">
                  <c:v>18.033519520329158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51-4130-B33A-418FC6D93E6D}"/>
            </c:ext>
          </c:extLst>
        </c:ser>
        <c:ser>
          <c:idx val="2"/>
          <c:order val="2"/>
          <c:tx>
            <c:strRef>
              <c:f>Karnataka!$N$7</c:f>
              <c:strCache>
                <c:ptCount val="1"/>
                <c:pt idx="0">
                  <c:v>Solar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Karnataka!$O$4:$V$4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Karnataka!$O$7:$V$7</c:f>
              <c:numCache>
                <c:formatCode>0.00</c:formatCode>
                <c:ptCount val="8"/>
                <c:pt idx="0">
                  <c:v>0.28311902795800403</c:v>
                </c:pt>
                <c:pt idx="1">
                  <c:v>0.23845481281297196</c:v>
                </c:pt>
                <c:pt idx="2">
                  <c:v>0.31858970955238147</c:v>
                </c:pt>
                <c:pt idx="3">
                  <c:v>0.44973995393377902</c:v>
                </c:pt>
                <c:pt idx="4">
                  <c:v>1.8006009169627357</c:v>
                </c:pt>
                <c:pt idx="5">
                  <c:v>2.5088164847200995</c:v>
                </c:pt>
                <c:pt idx="6">
                  <c:v>6.9650778528684993</c:v>
                </c:pt>
                <c:pt idx="7">
                  <c:v>26.387317793654795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51-4130-B33A-418FC6D93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5976"/>
        <c:axId val="377226304"/>
      </c:scatterChart>
      <c:valAx>
        <c:axId val="37722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304"/>
        <c:crosses val="autoZero"/>
        <c:crossBetween val="midCat"/>
      </c:valAx>
      <c:valAx>
        <c:axId val="377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9</xdr:row>
      <xdr:rowOff>100012</xdr:rowOff>
    </xdr:from>
    <xdr:to>
      <xdr:col>20</xdr:col>
      <xdr:colOff>352425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833D0-7FDC-4B78-A65C-444C1A42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9120-FB89-4CD9-9AFC-6B14A6C705F5}">
  <dimension ref="A1:I19"/>
  <sheetViews>
    <sheetView workbookViewId="0">
      <selection activeCell="B1" sqref="B1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0.94628972967037872</v>
      </c>
    </row>
    <row r="5" spans="1:9" x14ac:dyDescent="0.25">
      <c r="A5" t="s">
        <v>13</v>
      </c>
      <c r="B5">
        <v>0.89546425247963846</v>
      </c>
    </row>
    <row r="6" spans="1:9" x14ac:dyDescent="0.25">
      <c r="A6" t="s">
        <v>14</v>
      </c>
      <c r="B6">
        <v>0.71137496122624488</v>
      </c>
    </row>
    <row r="7" spans="1:9" x14ac:dyDescent="0.25">
      <c r="A7" t="s">
        <v>15</v>
      </c>
      <c r="B7">
        <v>0.68711700590062386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24.265881310565007</v>
      </c>
      <c r="D12">
        <v>12.132940655282503</v>
      </c>
      <c r="E12">
        <v>51.396633614078432</v>
      </c>
      <c r="F12">
        <v>4.6338921499516596E-4</v>
      </c>
    </row>
    <row r="13" spans="1:9" x14ac:dyDescent="0.25">
      <c r="A13" t="s">
        <v>19</v>
      </c>
      <c r="B13">
        <v>6</v>
      </c>
      <c r="C13">
        <v>2.8327786787870277</v>
      </c>
      <c r="D13">
        <v>0.47212977979783793</v>
      </c>
    </row>
    <row r="14" spans="1:9" ht="15.75" thickBot="1" x14ac:dyDescent="0.3">
      <c r="A14" s="1" t="s">
        <v>20</v>
      </c>
      <c r="B14" s="1">
        <v>8</v>
      </c>
      <c r="C14" s="1">
        <v>27.098659989352036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2.2663304380476763</v>
      </c>
      <c r="C17">
        <v>0.8431851286317642</v>
      </c>
      <c r="D17">
        <v>2.687820694519659</v>
      </c>
      <c r="E17">
        <v>3.6157448188326266E-2</v>
      </c>
      <c r="F17">
        <v>0.20313075408941694</v>
      </c>
      <c r="G17">
        <v>4.3295301220059361</v>
      </c>
      <c r="H17">
        <v>0.2031307540894165</v>
      </c>
      <c r="I17">
        <v>4.3295301220059361</v>
      </c>
    </row>
    <row r="18" spans="1:9" x14ac:dyDescent="0.25">
      <c r="A18" t="s">
        <v>41</v>
      </c>
      <c r="B18">
        <v>0.80791940541654039</v>
      </c>
      <c r="C18">
        <v>0.11269397617868127</v>
      </c>
      <c r="D18">
        <v>7.1691445524608035</v>
      </c>
      <c r="E18">
        <v>3.7192135631899454E-4</v>
      </c>
      <c r="F18">
        <v>0.53216717955227633</v>
      </c>
      <c r="G18">
        <v>1.0836716312808043</v>
      </c>
      <c r="H18">
        <v>0.53216717955227621</v>
      </c>
      <c r="I18">
        <v>1.0836716312808046</v>
      </c>
    </row>
    <row r="19" spans="1:9" ht="15.75" thickBot="1" x14ac:dyDescent="0.3">
      <c r="A19" s="1" t="s">
        <v>5</v>
      </c>
      <c r="B19" s="1">
        <v>0</v>
      </c>
      <c r="C19" s="1">
        <v>0</v>
      </c>
      <c r="D19" s="1">
        <v>65535</v>
      </c>
      <c r="E19" s="1" t="e">
        <v>#NUM!</v>
      </c>
      <c r="F19" s="1">
        <v>0</v>
      </c>
      <c r="G19" s="1">
        <v>0</v>
      </c>
      <c r="H19" s="1">
        <v>0</v>
      </c>
      <c r="I19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D9C7-912A-493D-A10D-3E30C13C6811}">
  <dimension ref="A1:I20"/>
  <sheetViews>
    <sheetView workbookViewId="0">
      <selection activeCell="B19" sqref="B19"/>
    </sheetView>
  </sheetViews>
  <sheetFormatPr defaultRowHeight="15" x14ac:dyDescent="0.25"/>
  <cols>
    <col min="1" max="1" width="14.14062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0.85197708980856535</v>
      </c>
    </row>
    <row r="5" spans="1:9" x14ac:dyDescent="0.25">
      <c r="A5" t="s">
        <v>13</v>
      </c>
      <c r="B5">
        <v>0.72586496155867231</v>
      </c>
    </row>
    <row r="6" spans="1:9" x14ac:dyDescent="0.25">
      <c r="A6" t="s">
        <v>14</v>
      </c>
      <c r="B6">
        <v>0.52026368272767654</v>
      </c>
    </row>
    <row r="7" spans="1:9" x14ac:dyDescent="0.25">
      <c r="A7" t="s">
        <v>15</v>
      </c>
      <c r="B7">
        <v>6.223356831929947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3</v>
      </c>
      <c r="C12">
        <v>410.20474733891638</v>
      </c>
      <c r="D12">
        <v>136.73491577963878</v>
      </c>
      <c r="E12">
        <v>3.5304496435322927</v>
      </c>
      <c r="F12">
        <v>0.12728366617351067</v>
      </c>
    </row>
    <row r="13" spans="1:9" x14ac:dyDescent="0.25">
      <c r="A13" t="s">
        <v>19</v>
      </c>
      <c r="B13">
        <v>4</v>
      </c>
      <c r="C13">
        <v>154.92068103011658</v>
      </c>
      <c r="D13">
        <v>38.730170257529146</v>
      </c>
    </row>
    <row r="14" spans="1:9" ht="15.75" thickBot="1" x14ac:dyDescent="0.3">
      <c r="A14" s="1" t="s">
        <v>20</v>
      </c>
      <c r="B14" s="1">
        <v>7</v>
      </c>
      <c r="C14" s="1">
        <v>565.12542836903299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23.980497551412963</v>
      </c>
      <c r="C17">
        <v>12.371666234907341</v>
      </c>
      <c r="D17">
        <v>1.9383401634090858</v>
      </c>
      <c r="E17">
        <v>0.1246148093296241</v>
      </c>
      <c r="F17">
        <v>-10.368754609636337</v>
      </c>
      <c r="G17">
        <v>58.329749712462259</v>
      </c>
      <c r="H17">
        <v>-10.368754609636337</v>
      </c>
      <c r="I17">
        <v>58.329749712462259</v>
      </c>
    </row>
    <row r="18" spans="1:9" x14ac:dyDescent="0.25">
      <c r="A18" t="s">
        <v>42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43</v>
      </c>
      <c r="B19">
        <v>-1.4551270758156112</v>
      </c>
      <c r="C19">
        <v>6.9185656419023465</v>
      </c>
      <c r="D19">
        <v>-0.2103220741308896</v>
      </c>
      <c r="E19" t="e">
        <v>#NUM!</v>
      </c>
      <c r="F19">
        <v>-20.664144787265009</v>
      </c>
      <c r="G19">
        <v>17.753890635633788</v>
      </c>
      <c r="H19">
        <v>-20.664144787265009</v>
      </c>
      <c r="I19">
        <v>17.753890635633788</v>
      </c>
    </row>
    <row r="20" spans="1:9" ht="15.75" thickBot="1" x14ac:dyDescent="0.3">
      <c r="A20" s="1" t="s">
        <v>46</v>
      </c>
      <c r="B20" s="1">
        <v>-1.8233542717031737</v>
      </c>
      <c r="C20" s="1">
        <v>0.92284811974268099</v>
      </c>
      <c r="D20" s="1">
        <v>-1.9757902006795895</v>
      </c>
      <c r="E20" s="1">
        <v>0.11937538062276547</v>
      </c>
      <c r="F20" s="1">
        <v>-4.3855914166037273</v>
      </c>
      <c r="G20" s="1">
        <v>0.73888287319738022</v>
      </c>
      <c r="H20" s="1">
        <v>-4.3855914166037273</v>
      </c>
      <c r="I20" s="1">
        <v>0.73888287319738022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3BDA-396D-4C04-831D-746A90B7F5F7}">
  <dimension ref="A1:I20"/>
  <sheetViews>
    <sheetView workbookViewId="0">
      <selection sqref="A1:I23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0.28508322157815613</v>
      </c>
    </row>
    <row r="5" spans="1:9" x14ac:dyDescent="0.25">
      <c r="A5" t="s">
        <v>13</v>
      </c>
      <c r="B5">
        <v>8.1272443225380062E-2</v>
      </c>
    </row>
    <row r="6" spans="1:9" x14ac:dyDescent="0.25">
      <c r="A6" t="s">
        <v>14</v>
      </c>
      <c r="B6">
        <v>-0.6077732243555849</v>
      </c>
    </row>
    <row r="7" spans="1:9" x14ac:dyDescent="0.25">
      <c r="A7" t="s">
        <v>15</v>
      </c>
      <c r="B7">
        <v>1.2699807221667503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3</v>
      </c>
      <c r="C12">
        <v>0.57070387485412244</v>
      </c>
      <c r="D12">
        <v>0.19023462495137414</v>
      </c>
      <c r="E12">
        <v>0.11794928413192629</v>
      </c>
      <c r="F12">
        <v>0.94490102698035017</v>
      </c>
    </row>
    <row r="13" spans="1:9" x14ac:dyDescent="0.25">
      <c r="A13" t="s">
        <v>19</v>
      </c>
      <c r="B13">
        <v>4</v>
      </c>
      <c r="C13">
        <v>6.4514041387007213</v>
      </c>
      <c r="D13">
        <v>1.6128510346751803</v>
      </c>
    </row>
    <row r="14" spans="1:9" ht="15.75" thickBot="1" x14ac:dyDescent="0.3">
      <c r="A14" s="1" t="s">
        <v>20</v>
      </c>
      <c r="B14" s="1">
        <v>7</v>
      </c>
      <c r="C14" s="1">
        <v>7.0221080135548437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70.866338692623827</v>
      </c>
      <c r="C17">
        <v>4.3788468451272262</v>
      </c>
      <c r="D17">
        <v>16.18379020757115</v>
      </c>
      <c r="E17">
        <v>8.5281739884623145E-5</v>
      </c>
      <c r="F17">
        <v>58.708710803059539</v>
      </c>
      <c r="G17">
        <v>83.023966582188109</v>
      </c>
      <c r="H17">
        <v>58.708710803059539</v>
      </c>
      <c r="I17">
        <v>83.023966582188109</v>
      </c>
    </row>
    <row r="18" spans="1:9" x14ac:dyDescent="0.25">
      <c r="A18" t="s">
        <v>42</v>
      </c>
      <c r="B18">
        <v>0.39087914593168271</v>
      </c>
      <c r="C18">
        <v>0.97313946084057001</v>
      </c>
      <c r="D18">
        <v>0.40166816952839679</v>
      </c>
      <c r="E18">
        <v>0.7084634424200591</v>
      </c>
      <c r="F18">
        <v>-2.3109891467939376</v>
      </c>
      <c r="G18">
        <v>3.0927474386573031</v>
      </c>
      <c r="H18">
        <v>-2.3109891467939376</v>
      </c>
      <c r="I18">
        <v>3.0927474386573031</v>
      </c>
    </row>
    <row r="19" spans="1:9" x14ac:dyDescent="0.25">
      <c r="A19" t="s">
        <v>43</v>
      </c>
      <c r="B19">
        <v>0</v>
      </c>
      <c r="C19">
        <v>0</v>
      </c>
      <c r="D19">
        <v>65535</v>
      </c>
      <c r="E19" t="e">
        <v>#NUM!</v>
      </c>
      <c r="F19">
        <v>0</v>
      </c>
      <c r="G19">
        <v>0</v>
      </c>
      <c r="H19">
        <v>0</v>
      </c>
      <c r="I19">
        <v>0</v>
      </c>
    </row>
    <row r="20" spans="1:9" ht="15.75" thickBot="1" x14ac:dyDescent="0.3">
      <c r="A20" s="1" t="s">
        <v>46</v>
      </c>
      <c r="B20" s="1">
        <v>2.235879086365249E-2</v>
      </c>
      <c r="C20" s="1">
        <v>1.1109131395286376</v>
      </c>
      <c r="D20" s="1">
        <v>2.0126497804445236E-2</v>
      </c>
      <c r="E20" s="1" t="e">
        <v>#NUM!</v>
      </c>
      <c r="F20" s="1">
        <v>-3.0620305576805467</v>
      </c>
      <c r="G20" s="1">
        <v>3.1067481394078515</v>
      </c>
      <c r="H20" s="1">
        <v>-3.0620305576805467</v>
      </c>
      <c r="I20" s="1">
        <v>3.1067481394078515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D4AE-2FF1-4F91-BAC0-6F394667C991}">
  <dimension ref="A1:V25"/>
  <sheetViews>
    <sheetView topLeftCell="H3" workbookViewId="0">
      <selection activeCell="U21" sqref="U21"/>
    </sheetView>
  </sheetViews>
  <sheetFormatPr defaultRowHeight="15" x14ac:dyDescent="0.25"/>
  <cols>
    <col min="4" max="5" width="10.42578125" customWidth="1"/>
    <col min="15" max="22" width="9.5703125" bestFit="1" customWidth="1"/>
  </cols>
  <sheetData>
    <row r="1" spans="1:22" ht="45" x14ac:dyDescent="0.25">
      <c r="A1" s="17" t="s">
        <v>38</v>
      </c>
      <c r="B1" s="17" t="s">
        <v>34</v>
      </c>
      <c r="C1" s="17" t="s">
        <v>37</v>
      </c>
      <c r="D1" s="18" t="s">
        <v>36</v>
      </c>
      <c r="E1" s="19" t="s">
        <v>40</v>
      </c>
      <c r="F1" s="17" t="s">
        <v>44</v>
      </c>
      <c r="G1" s="20" t="s">
        <v>5</v>
      </c>
      <c r="H1" s="20" t="s">
        <v>45</v>
      </c>
      <c r="I1" s="17" t="s">
        <v>3</v>
      </c>
      <c r="K1" s="17"/>
    </row>
    <row r="2" spans="1:22" x14ac:dyDescent="0.25">
      <c r="A2" s="17">
        <v>1</v>
      </c>
      <c r="B2" s="17" t="s">
        <v>7</v>
      </c>
      <c r="C2" s="17">
        <v>2010</v>
      </c>
      <c r="D2" s="21">
        <v>640.45000000000005</v>
      </c>
      <c r="E2" s="22">
        <f>(D2-211)*100/211</f>
        <v>203.53080568720384</v>
      </c>
      <c r="F2" s="23">
        <f t="shared" ref="F2:F9" si="0">D2*100/(D2+D10+D18)</f>
        <v>30.220596909283948</v>
      </c>
      <c r="G2" s="17">
        <v>0</v>
      </c>
      <c r="H2" s="17">
        <v>0</v>
      </c>
      <c r="I2" s="17">
        <v>3.4</v>
      </c>
      <c r="K2" s="17"/>
    </row>
    <row r="3" spans="1:22" x14ac:dyDescent="0.25">
      <c r="A3" s="17">
        <v>2</v>
      </c>
      <c r="B3" s="17" t="s">
        <v>7</v>
      </c>
      <c r="C3" s="17">
        <v>2011</v>
      </c>
      <c r="D3" s="21">
        <v>783.35</v>
      </c>
      <c r="E3" s="22">
        <f t="shared" ref="E3:E25" si="1">(D3-D2)*100/D2</f>
        <v>22.312436568038095</v>
      </c>
      <c r="F3" s="23">
        <f t="shared" si="0"/>
        <v>31.132262936173596</v>
      </c>
      <c r="G3" s="17">
        <v>0</v>
      </c>
      <c r="H3" s="17">
        <v>0</v>
      </c>
      <c r="I3" s="17">
        <v>3.4</v>
      </c>
      <c r="K3" s="17"/>
      <c r="N3" s="46" t="s">
        <v>54</v>
      </c>
      <c r="O3" s="46"/>
      <c r="P3" s="46"/>
      <c r="Q3" s="46"/>
      <c r="R3" s="46"/>
      <c r="S3" s="46"/>
      <c r="T3" s="46"/>
      <c r="U3" s="46"/>
      <c r="V3" s="46"/>
    </row>
    <row r="4" spans="1:22" x14ac:dyDescent="0.25">
      <c r="A4" s="17">
        <v>3</v>
      </c>
      <c r="B4" s="17" t="s">
        <v>7</v>
      </c>
      <c r="C4" s="17">
        <v>2012</v>
      </c>
      <c r="D4" s="21">
        <v>882.45</v>
      </c>
      <c r="E4" s="22">
        <f t="shared" si="1"/>
        <v>12.650794663943323</v>
      </c>
      <c r="F4" s="23">
        <f t="shared" si="0"/>
        <v>31.237721021611005</v>
      </c>
      <c r="G4" s="17">
        <v>0</v>
      </c>
      <c r="H4" s="17">
        <v>0</v>
      </c>
      <c r="I4" s="17">
        <v>3.4</v>
      </c>
      <c r="K4" s="17"/>
      <c r="N4" t="s">
        <v>53</v>
      </c>
      <c r="O4">
        <v>2010</v>
      </c>
      <c r="P4">
        <v>2011</v>
      </c>
      <c r="Q4">
        <v>2012</v>
      </c>
      <c r="R4">
        <v>2013</v>
      </c>
      <c r="S4">
        <v>2014</v>
      </c>
      <c r="T4">
        <v>2015</v>
      </c>
      <c r="U4">
        <v>2016</v>
      </c>
      <c r="V4">
        <v>2017</v>
      </c>
    </row>
    <row r="5" spans="1:22" x14ac:dyDescent="0.25">
      <c r="A5" s="17">
        <v>4</v>
      </c>
      <c r="B5" s="17" t="s">
        <v>7</v>
      </c>
      <c r="C5" s="17">
        <v>2013</v>
      </c>
      <c r="D5" s="21">
        <v>963.76</v>
      </c>
      <c r="E5" s="22">
        <f t="shared" si="1"/>
        <v>9.2141197801575085</v>
      </c>
      <c r="F5" s="23">
        <f t="shared" si="0"/>
        <v>30.960098428801349</v>
      </c>
      <c r="G5" s="17">
        <v>0</v>
      </c>
      <c r="H5" s="17">
        <v>0</v>
      </c>
      <c r="I5" s="17">
        <v>4.16</v>
      </c>
      <c r="K5" s="17"/>
      <c r="N5" t="s">
        <v>9</v>
      </c>
      <c r="O5" s="4">
        <v>69.49628406275805</v>
      </c>
      <c r="P5" s="4">
        <v>72.761555639826398</v>
      </c>
      <c r="Q5" s="4">
        <v>71.010154801035682</v>
      </c>
      <c r="R5" s="4">
        <v>70.546157404348108</v>
      </c>
      <c r="S5" s="4">
        <v>72.275970012135787</v>
      </c>
      <c r="T5" s="4">
        <v>71.019144506154831</v>
      </c>
      <c r="U5" s="4">
        <v>71.098989033777769</v>
      </c>
      <c r="V5" s="4">
        <v>71.013749307292514</v>
      </c>
    </row>
    <row r="6" spans="1:22" x14ac:dyDescent="0.25">
      <c r="A6" s="17">
        <v>5</v>
      </c>
      <c r="B6" s="17" t="s">
        <v>7</v>
      </c>
      <c r="C6" s="17">
        <v>2014</v>
      </c>
      <c r="D6" s="21">
        <v>1104.98</v>
      </c>
      <c r="E6" s="22">
        <f t="shared" si="1"/>
        <v>14.653025649539309</v>
      </c>
      <c r="F6" s="23">
        <f t="shared" si="0"/>
        <v>29.695940316798264</v>
      </c>
      <c r="G6" s="17">
        <v>1</v>
      </c>
      <c r="H6" s="17">
        <v>0</v>
      </c>
      <c r="I6" s="17">
        <v>4.16</v>
      </c>
      <c r="K6" s="17"/>
      <c r="N6" t="s">
        <v>7</v>
      </c>
      <c r="O6" s="4">
        <v>30.220596909283898</v>
      </c>
      <c r="P6" s="4">
        <v>31.132262936173596</v>
      </c>
      <c r="Q6" s="4">
        <v>31.237721021611005</v>
      </c>
      <c r="R6" s="4">
        <v>30.960098428801349</v>
      </c>
      <c r="S6" s="4">
        <v>29.695940316798264</v>
      </c>
      <c r="T6" s="4">
        <v>28.355499921764984</v>
      </c>
      <c r="U6" s="4">
        <v>25.9593914674447</v>
      </c>
      <c r="V6" s="4">
        <v>18.033519520329158</v>
      </c>
    </row>
    <row r="7" spans="1:22" x14ac:dyDescent="0.25">
      <c r="A7" s="17">
        <v>6</v>
      </c>
      <c r="B7" s="17" t="s">
        <v>7</v>
      </c>
      <c r="C7" s="17">
        <v>2015</v>
      </c>
      <c r="D7" s="21">
        <v>1177.93</v>
      </c>
      <c r="E7" s="22">
        <f t="shared" si="1"/>
        <v>6.6019294466868219</v>
      </c>
      <c r="F7" s="23">
        <f t="shared" si="0"/>
        <v>28.355499921764984</v>
      </c>
      <c r="G7" s="17">
        <v>1</v>
      </c>
      <c r="H7" s="17">
        <v>0</v>
      </c>
      <c r="I7" s="17">
        <v>4.16</v>
      </c>
      <c r="K7" s="17"/>
      <c r="N7" t="s">
        <v>8</v>
      </c>
      <c r="O7" s="4">
        <v>0.28311902795800403</v>
      </c>
      <c r="P7" s="4">
        <v>0.23845481281297196</v>
      </c>
      <c r="Q7" s="4">
        <v>0.31858970955238147</v>
      </c>
      <c r="R7" s="4">
        <v>0.44973995393377902</v>
      </c>
      <c r="S7" s="4">
        <v>1.8006009169627357</v>
      </c>
      <c r="T7" s="4">
        <v>2.5088164847200995</v>
      </c>
      <c r="U7" s="4">
        <v>6.9650778528684993</v>
      </c>
      <c r="V7" s="4">
        <v>26.387317793654795</v>
      </c>
    </row>
    <row r="8" spans="1:22" x14ac:dyDescent="0.25">
      <c r="A8" s="17">
        <v>7</v>
      </c>
      <c r="B8" s="17" t="s">
        <v>7</v>
      </c>
      <c r="C8" s="17">
        <v>2016</v>
      </c>
      <c r="D8" s="21">
        <v>1220.73</v>
      </c>
      <c r="E8" s="22">
        <f t="shared" si="1"/>
        <v>3.6334926523647373</v>
      </c>
      <c r="F8" s="23">
        <f t="shared" si="0"/>
        <v>25.9593914674447</v>
      </c>
      <c r="G8" s="17">
        <v>1</v>
      </c>
      <c r="H8" s="17">
        <v>0</v>
      </c>
      <c r="I8" s="17">
        <v>4.16</v>
      </c>
      <c r="K8" s="17"/>
    </row>
    <row r="9" spans="1:22" x14ac:dyDescent="0.25">
      <c r="A9" s="17">
        <v>8</v>
      </c>
      <c r="B9" s="17" t="s">
        <v>7</v>
      </c>
      <c r="C9" s="17">
        <v>2017</v>
      </c>
      <c r="D9" s="21">
        <v>1230.73</v>
      </c>
      <c r="E9" s="22">
        <f t="shared" si="1"/>
        <v>0.81918196488986095</v>
      </c>
      <c r="F9" s="23">
        <f t="shared" si="0"/>
        <v>18.033519520329158</v>
      </c>
      <c r="G9" s="17">
        <v>1</v>
      </c>
      <c r="H9" s="17">
        <v>0</v>
      </c>
      <c r="I9" s="17">
        <v>3.95</v>
      </c>
      <c r="K9" s="17"/>
    </row>
    <row r="10" spans="1:22" x14ac:dyDescent="0.25">
      <c r="A10" s="24">
        <v>9</v>
      </c>
      <c r="B10" s="24" t="s">
        <v>8</v>
      </c>
      <c r="C10" s="24">
        <v>2010</v>
      </c>
      <c r="D10" s="25">
        <v>6</v>
      </c>
      <c r="E10" s="26">
        <f>(D10-1)*100/1</f>
        <v>500</v>
      </c>
      <c r="F10" s="27">
        <f>D10*100/(D10+D18+D2)</f>
        <v>0.28311902795800403</v>
      </c>
      <c r="G10" s="24">
        <v>0</v>
      </c>
      <c r="H10" s="24">
        <v>0</v>
      </c>
      <c r="I10" s="24">
        <v>14.5</v>
      </c>
      <c r="K10" s="24"/>
    </row>
    <row r="11" spans="1:22" x14ac:dyDescent="0.25">
      <c r="A11" s="24">
        <v>10</v>
      </c>
      <c r="B11" s="24" t="s">
        <v>8</v>
      </c>
      <c r="C11" s="24">
        <v>2011</v>
      </c>
      <c r="D11" s="25">
        <v>6</v>
      </c>
      <c r="E11" s="26">
        <f>(D11-D10)*100/D10</f>
        <v>0</v>
      </c>
      <c r="F11" s="27">
        <f t="shared" ref="F11:F17" si="2">D11*100/(D11+D19+D3)</f>
        <v>0.23845481281297196</v>
      </c>
      <c r="G11" s="24">
        <v>0</v>
      </c>
      <c r="H11" s="24">
        <v>0</v>
      </c>
      <c r="I11" s="24">
        <v>14.5</v>
      </c>
      <c r="K11" s="24"/>
    </row>
    <row r="12" spans="1:22" x14ac:dyDescent="0.25">
      <c r="A12" s="24">
        <v>11</v>
      </c>
      <c r="B12" s="24" t="s">
        <v>8</v>
      </c>
      <c r="C12" s="24">
        <v>2012</v>
      </c>
      <c r="D12" s="25">
        <v>9</v>
      </c>
      <c r="E12" s="26">
        <f t="shared" si="1"/>
        <v>50</v>
      </c>
      <c r="F12" s="27">
        <f t="shared" si="2"/>
        <v>0.31858970955238147</v>
      </c>
      <c r="G12" s="24">
        <v>0</v>
      </c>
      <c r="H12" s="24">
        <v>0</v>
      </c>
      <c r="I12" s="24">
        <v>14.5</v>
      </c>
      <c r="K12" s="24"/>
    </row>
    <row r="13" spans="1:22" x14ac:dyDescent="0.25">
      <c r="A13" s="24">
        <v>12</v>
      </c>
      <c r="B13" s="24" t="s">
        <v>8</v>
      </c>
      <c r="C13" s="24">
        <v>2013</v>
      </c>
      <c r="D13" s="25">
        <v>14</v>
      </c>
      <c r="E13" s="26">
        <f t="shared" si="1"/>
        <v>55.555555555555557</v>
      </c>
      <c r="F13" s="27">
        <f t="shared" si="2"/>
        <v>0.44973995393377902</v>
      </c>
      <c r="G13" s="24">
        <v>0</v>
      </c>
      <c r="H13" s="24">
        <v>0</v>
      </c>
      <c r="I13" s="24">
        <v>8.4</v>
      </c>
      <c r="K13" s="24"/>
    </row>
    <row r="14" spans="1:22" x14ac:dyDescent="0.25">
      <c r="A14" s="24">
        <v>13</v>
      </c>
      <c r="B14" s="24" t="s">
        <v>8</v>
      </c>
      <c r="C14" s="24">
        <v>2014</v>
      </c>
      <c r="D14" s="25">
        <v>67</v>
      </c>
      <c r="E14" s="26">
        <f t="shared" si="1"/>
        <v>378.57142857142856</v>
      </c>
      <c r="F14" s="27">
        <f t="shared" si="2"/>
        <v>1.8006009169627357</v>
      </c>
      <c r="G14" s="24">
        <v>0</v>
      </c>
      <c r="H14" s="24">
        <v>1</v>
      </c>
      <c r="I14" s="24">
        <v>8.4</v>
      </c>
      <c r="K14" s="24"/>
    </row>
    <row r="15" spans="1:22" x14ac:dyDescent="0.25">
      <c r="A15" s="24">
        <v>14</v>
      </c>
      <c r="B15" s="24" t="s">
        <v>8</v>
      </c>
      <c r="C15" s="24">
        <v>2015</v>
      </c>
      <c r="D15" s="25">
        <v>104.22</v>
      </c>
      <c r="E15" s="26">
        <f t="shared" si="1"/>
        <v>55.552238805970148</v>
      </c>
      <c r="F15" s="27">
        <f t="shared" si="2"/>
        <v>2.5088164847200995</v>
      </c>
      <c r="G15" s="24">
        <v>0</v>
      </c>
      <c r="H15" s="24">
        <v>1</v>
      </c>
      <c r="I15" s="24">
        <v>8.4</v>
      </c>
      <c r="K15" s="24"/>
    </row>
    <row r="16" spans="1:22" x14ac:dyDescent="0.25">
      <c r="A16" s="24">
        <v>15</v>
      </c>
      <c r="B16" s="24" t="s">
        <v>8</v>
      </c>
      <c r="C16" s="24">
        <v>2016</v>
      </c>
      <c r="D16" s="25">
        <v>327.52999999999997</v>
      </c>
      <c r="E16" s="26">
        <f t="shared" si="1"/>
        <v>214.26789483784299</v>
      </c>
      <c r="F16" s="27">
        <f t="shared" si="2"/>
        <v>6.9650778528684993</v>
      </c>
      <c r="G16" s="24">
        <v>0</v>
      </c>
      <c r="H16" s="24">
        <v>1</v>
      </c>
      <c r="I16" s="24">
        <v>8.4</v>
      </c>
      <c r="K16" s="24"/>
    </row>
    <row r="17" spans="1:11" x14ac:dyDescent="0.25">
      <c r="A17" s="24">
        <v>16</v>
      </c>
      <c r="B17" s="24" t="s">
        <v>8</v>
      </c>
      <c r="C17" s="24">
        <v>2017</v>
      </c>
      <c r="D17" s="25">
        <v>1800.85</v>
      </c>
      <c r="E17" s="26">
        <f t="shared" si="1"/>
        <v>449.82749671785797</v>
      </c>
      <c r="F17" s="27">
        <f t="shared" si="2"/>
        <v>26.387317793654795</v>
      </c>
      <c r="G17" s="24">
        <v>0</v>
      </c>
      <c r="H17" s="24">
        <v>1</v>
      </c>
      <c r="I17" s="24">
        <v>3.56</v>
      </c>
      <c r="K17" s="24"/>
    </row>
    <row r="18" spans="1:11" x14ac:dyDescent="0.25">
      <c r="A18" s="28">
        <v>17</v>
      </c>
      <c r="B18" s="28" t="s">
        <v>35</v>
      </c>
      <c r="C18" s="28">
        <v>2010</v>
      </c>
      <c r="D18" s="29">
        <v>1472.8</v>
      </c>
      <c r="E18" s="30">
        <f>(D18-1938)*100/1938</f>
        <v>-24.004127966976267</v>
      </c>
      <c r="F18" s="31">
        <f>D18*100/(D18+D2+D10)</f>
        <v>69.49628406275805</v>
      </c>
      <c r="G18" s="28">
        <v>0</v>
      </c>
      <c r="H18" s="28">
        <v>0</v>
      </c>
      <c r="I18" s="28">
        <v>3.7</v>
      </c>
      <c r="K18" s="28"/>
    </row>
    <row r="19" spans="1:11" x14ac:dyDescent="0.25">
      <c r="A19" s="28">
        <v>18</v>
      </c>
      <c r="B19" s="28" t="s">
        <v>35</v>
      </c>
      <c r="C19" s="28">
        <v>2011</v>
      </c>
      <c r="D19" s="29">
        <v>1726.85</v>
      </c>
      <c r="E19" s="30">
        <f t="shared" si="1"/>
        <v>17.249456816947308</v>
      </c>
      <c r="F19" s="31">
        <f>D19*100/(D19+D10+D2)</f>
        <v>72.761555639826398</v>
      </c>
      <c r="G19" s="28">
        <v>0</v>
      </c>
      <c r="H19" s="28">
        <v>0</v>
      </c>
      <c r="I19" s="28">
        <v>3.7</v>
      </c>
      <c r="K19" s="28"/>
    </row>
    <row r="20" spans="1:11" x14ac:dyDescent="0.25">
      <c r="A20" s="28">
        <v>19</v>
      </c>
      <c r="B20" s="28" t="s">
        <v>35</v>
      </c>
      <c r="C20" s="28">
        <v>2012</v>
      </c>
      <c r="D20" s="29">
        <v>1933.5</v>
      </c>
      <c r="E20" s="30">
        <f t="shared" si="1"/>
        <v>11.966876103888588</v>
      </c>
      <c r="F20" s="31">
        <f t="shared" ref="F20:F25" si="3">D20*100/(D20+D11+D3)</f>
        <v>71.010154801035682</v>
      </c>
      <c r="G20" s="28">
        <v>0</v>
      </c>
      <c r="H20" s="28">
        <v>0</v>
      </c>
      <c r="I20" s="28">
        <v>3.7</v>
      </c>
      <c r="K20" s="28"/>
    </row>
    <row r="21" spans="1:11" x14ac:dyDescent="0.25">
      <c r="A21" s="28">
        <v>20</v>
      </c>
      <c r="B21" s="28" t="s">
        <v>35</v>
      </c>
      <c r="C21" s="28">
        <v>2013</v>
      </c>
      <c r="D21" s="29">
        <v>2135.15</v>
      </c>
      <c r="E21" s="30">
        <f t="shared" si="1"/>
        <v>10.429273338505306</v>
      </c>
      <c r="F21" s="31">
        <f t="shared" si="3"/>
        <v>70.546157404348108</v>
      </c>
      <c r="G21" s="28">
        <v>0</v>
      </c>
      <c r="H21" s="28">
        <v>0</v>
      </c>
      <c r="I21" s="28">
        <v>4.5</v>
      </c>
      <c r="K21" s="28"/>
    </row>
    <row r="22" spans="1:11" x14ac:dyDescent="0.25">
      <c r="A22" s="28">
        <v>21</v>
      </c>
      <c r="B22" s="28" t="s">
        <v>35</v>
      </c>
      <c r="C22" s="28">
        <v>2014</v>
      </c>
      <c r="D22" s="29">
        <v>2549</v>
      </c>
      <c r="E22" s="30">
        <f t="shared" si="1"/>
        <v>19.382713158326109</v>
      </c>
      <c r="F22" s="31">
        <f t="shared" si="3"/>
        <v>72.275970012135787</v>
      </c>
      <c r="G22" s="28">
        <v>1</v>
      </c>
      <c r="H22" s="28">
        <v>0</v>
      </c>
      <c r="I22" s="28">
        <v>4.5</v>
      </c>
      <c r="K22" s="28"/>
    </row>
    <row r="23" spans="1:11" x14ac:dyDescent="0.25">
      <c r="A23" s="28">
        <v>22</v>
      </c>
      <c r="B23" s="28" t="s">
        <v>35</v>
      </c>
      <c r="C23" s="28">
        <v>2015</v>
      </c>
      <c r="D23" s="29">
        <v>2872</v>
      </c>
      <c r="E23" s="30">
        <f t="shared" si="1"/>
        <v>12.671635935661044</v>
      </c>
      <c r="F23" s="31">
        <f t="shared" si="3"/>
        <v>71.019144506154831</v>
      </c>
      <c r="G23" s="28">
        <v>1</v>
      </c>
      <c r="H23" s="28">
        <v>0</v>
      </c>
      <c r="I23" s="28">
        <v>4.5</v>
      </c>
      <c r="K23" s="28"/>
    </row>
    <row r="24" spans="1:11" x14ac:dyDescent="0.25">
      <c r="A24" s="28">
        <v>23</v>
      </c>
      <c r="B24" s="28" t="s">
        <v>35</v>
      </c>
      <c r="C24" s="28">
        <v>2016</v>
      </c>
      <c r="D24" s="29">
        <v>3154.2</v>
      </c>
      <c r="E24" s="30">
        <f t="shared" si="1"/>
        <v>9.8259052924791028</v>
      </c>
      <c r="F24" s="31">
        <f t="shared" si="3"/>
        <v>71.098989033777769</v>
      </c>
      <c r="G24" s="28">
        <v>1</v>
      </c>
      <c r="H24" s="28">
        <v>0</v>
      </c>
      <c r="I24" s="28">
        <v>4.5</v>
      </c>
      <c r="K24" s="28"/>
    </row>
    <row r="25" spans="1:11" x14ac:dyDescent="0.25">
      <c r="A25" s="28">
        <v>24</v>
      </c>
      <c r="B25" s="28" t="s">
        <v>35</v>
      </c>
      <c r="C25" s="28">
        <v>2017</v>
      </c>
      <c r="D25" s="29">
        <v>3793.1</v>
      </c>
      <c r="E25" s="30">
        <f t="shared" si="1"/>
        <v>20.25553230613151</v>
      </c>
      <c r="F25" s="31">
        <f t="shared" si="3"/>
        <v>71.013749307292514</v>
      </c>
      <c r="G25" s="28">
        <v>1</v>
      </c>
      <c r="H25" s="28">
        <v>0</v>
      </c>
      <c r="I25" s="28">
        <v>3.45</v>
      </c>
      <c r="K25" s="28"/>
    </row>
  </sheetData>
  <mergeCells count="1">
    <mergeCell ref="N3:V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4507-78B7-47CB-ADCC-59C25B005A08}">
  <dimension ref="A1:I18"/>
  <sheetViews>
    <sheetView workbookViewId="0">
      <selection activeCell="F12" sqref="F12"/>
    </sheetView>
  </sheetViews>
  <sheetFormatPr defaultRowHeight="15" x14ac:dyDescent="0.25"/>
  <cols>
    <col min="1" max="1" width="15.140625" customWidth="1"/>
    <col min="2" max="2" width="13.710937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0.60261487548285797</v>
      </c>
    </row>
    <row r="5" spans="1:9" x14ac:dyDescent="0.25">
      <c r="A5" t="s">
        <v>13</v>
      </c>
      <c r="B5">
        <v>0.36314468815322043</v>
      </c>
    </row>
    <row r="6" spans="1:9" x14ac:dyDescent="0.25">
      <c r="A6" t="s">
        <v>14</v>
      </c>
      <c r="B6">
        <v>0.25700213617875717</v>
      </c>
    </row>
    <row r="7" spans="1:9" x14ac:dyDescent="0.25">
      <c r="A7" t="s">
        <v>15</v>
      </c>
      <c r="B7">
        <v>6.2309596427002623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1</v>
      </c>
      <c r="C12">
        <v>132.83118517291138</v>
      </c>
      <c r="D12">
        <v>132.83118517291138</v>
      </c>
      <c r="E12">
        <v>3.4212922282157785</v>
      </c>
      <c r="F12">
        <v>0.11384161989484116</v>
      </c>
    </row>
    <row r="13" spans="1:9" x14ac:dyDescent="0.25">
      <c r="A13" t="s">
        <v>19</v>
      </c>
      <c r="B13">
        <v>6</v>
      </c>
      <c r="C13">
        <v>232.94914841375629</v>
      </c>
      <c r="D13">
        <v>38.824858068959379</v>
      </c>
    </row>
    <row r="14" spans="1:9" ht="15.75" thickBot="1" x14ac:dyDescent="0.3">
      <c r="A14" s="1" t="s">
        <v>20</v>
      </c>
      <c r="B14" s="1">
        <v>7</v>
      </c>
      <c r="C14" s="1">
        <v>365.78033358666767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81.566994759121627</v>
      </c>
      <c r="C17">
        <v>2.7865698652271176</v>
      </c>
      <c r="D17">
        <v>29.271469478291213</v>
      </c>
      <c r="E17">
        <v>1.0536116653326132E-7</v>
      </c>
      <c r="F17">
        <v>74.748503931853946</v>
      </c>
      <c r="G17">
        <v>88.385485586389308</v>
      </c>
      <c r="H17">
        <v>74.748503931853946</v>
      </c>
      <c r="I17">
        <v>88.385485586389308</v>
      </c>
    </row>
    <row r="18" spans="1:9" ht="15.75" thickBot="1" x14ac:dyDescent="0.3">
      <c r="A18" s="1" t="s">
        <v>47</v>
      </c>
      <c r="B18" s="1">
        <v>-8.4168461289776495</v>
      </c>
      <c r="C18" s="1">
        <v>4.5504495349483509</v>
      </c>
      <c r="D18" s="1">
        <v>-1.8496735463902212</v>
      </c>
      <c r="E18" s="1">
        <v>0.11384161989484116</v>
      </c>
      <c r="F18" s="1">
        <v>-19.551395024079888</v>
      </c>
      <c r="G18" s="1">
        <v>2.7177027661245869</v>
      </c>
      <c r="H18" s="1">
        <v>-19.551395024079888</v>
      </c>
      <c r="I18" s="1">
        <v>2.7177027661245869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CDD2-15D5-4376-88EE-4184DE319A75}">
  <dimension ref="A1:I18"/>
  <sheetViews>
    <sheetView workbookViewId="0">
      <selection activeCell="D18" sqref="D18"/>
    </sheetView>
  </sheetViews>
  <sheetFormatPr defaultRowHeight="15" x14ac:dyDescent="0.25"/>
  <cols>
    <col min="1" max="1" width="12" customWidth="1"/>
    <col min="2" max="2" width="12.8554687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0.4237209959653413</v>
      </c>
    </row>
    <row r="5" spans="1:9" x14ac:dyDescent="0.25">
      <c r="A5" t="s">
        <v>13</v>
      </c>
      <c r="B5">
        <v>0.17953948242186077</v>
      </c>
    </row>
    <row r="6" spans="1:9" x14ac:dyDescent="0.25">
      <c r="A6" t="s">
        <v>14</v>
      </c>
      <c r="B6">
        <v>4.2796062825504223E-2</v>
      </c>
    </row>
    <row r="7" spans="1:9" x14ac:dyDescent="0.25">
      <c r="A7" t="s">
        <v>15</v>
      </c>
      <c r="B7">
        <v>8.2909156101062553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1</v>
      </c>
      <c r="C12">
        <v>90.252350618568187</v>
      </c>
      <c r="D12">
        <v>90.252350618568187</v>
      </c>
      <c r="E12">
        <v>1.3129661591894586</v>
      </c>
      <c r="F12">
        <v>0.29549454183018425</v>
      </c>
    </row>
    <row r="13" spans="1:9" x14ac:dyDescent="0.25">
      <c r="A13" t="s">
        <v>19</v>
      </c>
      <c r="B13">
        <v>6</v>
      </c>
      <c r="C13">
        <v>412.43568992342148</v>
      </c>
      <c r="D13">
        <v>68.739281653903575</v>
      </c>
    </row>
    <row r="14" spans="1:9" ht="15.75" thickBot="1" x14ac:dyDescent="0.3">
      <c r="A14" s="1" t="s">
        <v>20</v>
      </c>
      <c r="B14" s="1">
        <v>7</v>
      </c>
      <c r="C14" s="1">
        <v>502.68804054198966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0.16286706358441005</v>
      </c>
      <c r="C17">
        <v>4.7867623593233164</v>
      </c>
      <c r="D17">
        <v>3.4024472359107015E-2</v>
      </c>
      <c r="E17">
        <v>0.97396129987765589</v>
      </c>
      <c r="F17">
        <v>-11.549918482058469</v>
      </c>
      <c r="G17">
        <v>11.875652609227288</v>
      </c>
      <c r="H17">
        <v>-11.549918482058469</v>
      </c>
      <c r="I17">
        <v>11.875652609227288</v>
      </c>
    </row>
    <row r="18" spans="1:9" ht="15.75" thickBot="1" x14ac:dyDescent="0.3">
      <c r="A18" s="1" t="s">
        <v>42</v>
      </c>
      <c r="B18" s="1">
        <v>6.9379094110956583</v>
      </c>
      <c r="C18" s="1">
        <v>6.0548286693692033</v>
      </c>
      <c r="D18" s="1">
        <v>1.1458473542271932</v>
      </c>
      <c r="E18" s="1">
        <v>0.29549454183018398</v>
      </c>
      <c r="F18" s="1">
        <v>-7.8777226166361718</v>
      </c>
      <c r="G18" s="1">
        <v>21.75354143882749</v>
      </c>
      <c r="H18" s="1">
        <v>-7.8777226166361718</v>
      </c>
      <c r="I18" s="1">
        <v>21.75354143882749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54F7-0F8E-4276-AC2D-D7E97C13F2BE}">
  <dimension ref="A1:G25"/>
  <sheetViews>
    <sheetView workbookViewId="0">
      <selection activeCell="G2" sqref="G2"/>
    </sheetView>
  </sheetViews>
  <sheetFormatPr defaultRowHeight="15" x14ac:dyDescent="0.25"/>
  <cols>
    <col min="4" max="4" width="11" customWidth="1"/>
    <col min="5" max="5" width="9.7109375" customWidth="1"/>
  </cols>
  <sheetData>
    <row r="1" spans="1:7" ht="30" x14ac:dyDescent="0.25">
      <c r="A1" t="s">
        <v>38</v>
      </c>
      <c r="B1" t="s">
        <v>34</v>
      </c>
      <c r="C1" t="s">
        <v>37</v>
      </c>
      <c r="D1" t="s">
        <v>36</v>
      </c>
      <c r="E1" t="s">
        <v>44</v>
      </c>
      <c r="F1" s="32" t="s">
        <v>47</v>
      </c>
      <c r="G1" t="s">
        <v>3</v>
      </c>
    </row>
    <row r="2" spans="1:7" x14ac:dyDescent="0.25">
      <c r="A2">
        <v>1</v>
      </c>
      <c r="B2" t="s">
        <v>7</v>
      </c>
      <c r="C2">
        <v>2010</v>
      </c>
      <c r="D2">
        <v>133.87</v>
      </c>
      <c r="E2" s="4">
        <f>D2*100/(D2+D10+D18)</f>
        <v>82.942998760842627</v>
      </c>
      <c r="F2">
        <v>0</v>
      </c>
    </row>
    <row r="3" spans="1:7" x14ac:dyDescent="0.25">
      <c r="A3">
        <v>2</v>
      </c>
      <c r="B3" t="s">
        <v>7</v>
      </c>
      <c r="C3">
        <v>2011</v>
      </c>
      <c r="D3">
        <v>136.87</v>
      </c>
      <c r="E3" s="4">
        <f t="shared" ref="E3:E9" si="0">D3*100/(D3+D11+D19)</f>
        <v>79.621873182082609</v>
      </c>
      <c r="F3">
        <v>0</v>
      </c>
    </row>
    <row r="4" spans="1:7" x14ac:dyDescent="0.25">
      <c r="A4">
        <v>3</v>
      </c>
      <c r="B4" t="s">
        <v>7</v>
      </c>
      <c r="C4">
        <v>2012</v>
      </c>
      <c r="D4">
        <v>149.66999999999999</v>
      </c>
      <c r="E4" s="4">
        <f t="shared" si="0"/>
        <v>80.636819136899945</v>
      </c>
      <c r="F4">
        <v>0</v>
      </c>
    </row>
    <row r="5" spans="1:7" x14ac:dyDescent="0.25">
      <c r="A5">
        <v>4</v>
      </c>
      <c r="B5" t="s">
        <v>7</v>
      </c>
      <c r="C5">
        <v>2013</v>
      </c>
      <c r="D5">
        <v>158.41999999999999</v>
      </c>
      <c r="E5" s="4">
        <f t="shared" si="0"/>
        <v>81.849651252906227</v>
      </c>
      <c r="F5">
        <v>0</v>
      </c>
    </row>
    <row r="6" spans="1:7" x14ac:dyDescent="0.25">
      <c r="A6">
        <v>5</v>
      </c>
      <c r="B6" t="s">
        <v>7</v>
      </c>
      <c r="C6">
        <v>2014</v>
      </c>
      <c r="D6">
        <v>168.92</v>
      </c>
      <c r="E6" s="4">
        <f t="shared" si="0"/>
        <v>82.783631462876755</v>
      </c>
      <c r="F6">
        <v>0</v>
      </c>
      <c r="G6">
        <v>4.45</v>
      </c>
    </row>
    <row r="7" spans="1:7" x14ac:dyDescent="0.25">
      <c r="A7">
        <v>6</v>
      </c>
      <c r="B7" t="s">
        <v>7</v>
      </c>
      <c r="C7">
        <v>2015</v>
      </c>
      <c r="D7">
        <v>198.92</v>
      </c>
      <c r="E7" s="4">
        <f t="shared" si="0"/>
        <v>80.846999532605835</v>
      </c>
      <c r="F7">
        <v>1</v>
      </c>
      <c r="G7">
        <v>4.67</v>
      </c>
    </row>
    <row r="8" spans="1:7" x14ac:dyDescent="0.25">
      <c r="A8">
        <v>7</v>
      </c>
      <c r="B8" t="s">
        <v>7</v>
      </c>
      <c r="C8">
        <v>2016</v>
      </c>
      <c r="D8">
        <v>205.02</v>
      </c>
      <c r="E8" s="4">
        <f t="shared" si="0"/>
        <v>77.547469551403282</v>
      </c>
      <c r="F8">
        <v>1</v>
      </c>
      <c r="G8">
        <v>3.68</v>
      </c>
    </row>
    <row r="9" spans="1:7" x14ac:dyDescent="0.25">
      <c r="A9">
        <v>8</v>
      </c>
      <c r="B9" t="s">
        <v>7</v>
      </c>
      <c r="C9">
        <v>2017</v>
      </c>
      <c r="D9">
        <v>219.02</v>
      </c>
      <c r="E9" s="4">
        <f t="shared" si="0"/>
        <v>61.055976806422834</v>
      </c>
      <c r="F9">
        <v>1</v>
      </c>
    </row>
    <row r="10" spans="1:7" x14ac:dyDescent="0.25">
      <c r="A10">
        <v>9</v>
      </c>
      <c r="B10" t="s">
        <v>8</v>
      </c>
      <c r="C10">
        <v>2010</v>
      </c>
      <c r="D10">
        <v>0.03</v>
      </c>
      <c r="E10" s="4">
        <f>D10*100/(D10+D18+D2)</f>
        <v>1.858736059479554E-2</v>
      </c>
      <c r="F10">
        <v>0</v>
      </c>
    </row>
    <row r="11" spans="1:7" x14ac:dyDescent="0.25">
      <c r="A11">
        <v>10</v>
      </c>
      <c r="B11" t="s">
        <v>8</v>
      </c>
      <c r="C11">
        <v>2011</v>
      </c>
      <c r="D11">
        <v>0.03</v>
      </c>
      <c r="E11" s="4">
        <f t="shared" ref="E11:E17" si="1">D11*100/(D11+D19+D3)</f>
        <v>1.7452006980802792E-2</v>
      </c>
      <c r="F11">
        <v>0</v>
      </c>
    </row>
    <row r="12" spans="1:7" x14ac:dyDescent="0.25">
      <c r="A12">
        <v>11</v>
      </c>
      <c r="B12" t="s">
        <v>8</v>
      </c>
      <c r="C12">
        <v>2012</v>
      </c>
      <c r="D12">
        <v>0.84</v>
      </c>
      <c r="E12" s="4">
        <f t="shared" si="1"/>
        <v>0.45256182317763055</v>
      </c>
      <c r="F12">
        <v>0</v>
      </c>
    </row>
    <row r="13" spans="1:7" x14ac:dyDescent="0.25">
      <c r="A13">
        <v>12</v>
      </c>
      <c r="B13" t="s">
        <v>8</v>
      </c>
      <c r="C13">
        <v>2013</v>
      </c>
      <c r="D13">
        <v>0.03</v>
      </c>
      <c r="E13" s="4">
        <f t="shared" si="1"/>
        <v>1.5499870834409714E-2</v>
      </c>
      <c r="F13">
        <v>1</v>
      </c>
    </row>
    <row r="14" spans="1:7" x14ac:dyDescent="0.25">
      <c r="A14">
        <v>13</v>
      </c>
      <c r="B14" t="s">
        <v>8</v>
      </c>
      <c r="C14">
        <v>2014</v>
      </c>
      <c r="D14">
        <v>0.03</v>
      </c>
      <c r="E14" s="4">
        <f t="shared" si="1"/>
        <v>1.4702278853222251E-2</v>
      </c>
      <c r="F14">
        <v>1</v>
      </c>
      <c r="G14">
        <v>7.72</v>
      </c>
    </row>
    <row r="15" spans="1:7" x14ac:dyDescent="0.25">
      <c r="A15">
        <v>14</v>
      </c>
      <c r="B15" t="s">
        <v>8</v>
      </c>
      <c r="C15">
        <v>2015</v>
      </c>
      <c r="D15">
        <v>12.025</v>
      </c>
      <c r="E15" s="4">
        <f t="shared" si="1"/>
        <v>4.8873173606454108</v>
      </c>
      <c r="F15">
        <v>1</v>
      </c>
      <c r="G15">
        <v>6.86</v>
      </c>
    </row>
    <row r="16" spans="1:7" x14ac:dyDescent="0.25">
      <c r="A16">
        <v>15</v>
      </c>
      <c r="B16" t="s">
        <v>8</v>
      </c>
      <c r="C16">
        <v>2016</v>
      </c>
      <c r="D16">
        <v>15.86</v>
      </c>
      <c r="E16" s="4">
        <f t="shared" si="1"/>
        <v>5.9989409183750659</v>
      </c>
      <c r="F16">
        <v>1</v>
      </c>
      <c r="G16">
        <v>5.41</v>
      </c>
    </row>
    <row r="17" spans="1:7" x14ac:dyDescent="0.25">
      <c r="A17">
        <v>16</v>
      </c>
      <c r="B17" t="s">
        <v>8</v>
      </c>
      <c r="C17">
        <v>2017</v>
      </c>
      <c r="D17">
        <v>88.2</v>
      </c>
      <c r="E17" s="4">
        <f t="shared" si="1"/>
        <v>24.587421944692238</v>
      </c>
      <c r="F17">
        <v>1</v>
      </c>
    </row>
    <row r="18" spans="1:7" x14ac:dyDescent="0.25">
      <c r="A18">
        <v>17</v>
      </c>
      <c r="B18" t="s">
        <v>35</v>
      </c>
      <c r="C18">
        <v>2010</v>
      </c>
      <c r="D18">
        <v>27.5</v>
      </c>
      <c r="E18" s="4">
        <f>D18*100/(D18+D2+D10)</f>
        <v>17.038413878562576</v>
      </c>
      <c r="F18">
        <v>0</v>
      </c>
      <c r="G18">
        <v>3.14</v>
      </c>
    </row>
    <row r="19" spans="1:7" x14ac:dyDescent="0.25">
      <c r="A19">
        <v>18</v>
      </c>
      <c r="B19" t="s">
        <v>35</v>
      </c>
      <c r="C19">
        <v>2011</v>
      </c>
      <c r="D19">
        <v>35</v>
      </c>
      <c r="E19" s="4">
        <f>D19*100/(D19+D10+D2)</f>
        <v>20.722320899940794</v>
      </c>
      <c r="F19">
        <v>0</v>
      </c>
    </row>
    <row r="20" spans="1:7" x14ac:dyDescent="0.25">
      <c r="A20">
        <v>19</v>
      </c>
      <c r="B20" t="s">
        <v>35</v>
      </c>
      <c r="C20">
        <v>2012</v>
      </c>
      <c r="D20">
        <v>35.1</v>
      </c>
      <c r="E20" s="4">
        <f t="shared" ref="E20:E25" si="2">D20*100/(D20+D11+D3)</f>
        <v>20.406976744186046</v>
      </c>
      <c r="F20">
        <v>0</v>
      </c>
    </row>
    <row r="21" spans="1:7" x14ac:dyDescent="0.25">
      <c r="A21">
        <v>20</v>
      </c>
      <c r="B21" t="s">
        <v>35</v>
      </c>
      <c r="C21">
        <v>2013</v>
      </c>
      <c r="D21">
        <v>35.1</v>
      </c>
      <c r="E21" s="4">
        <f t="shared" si="2"/>
        <v>18.91061903992242</v>
      </c>
      <c r="F21">
        <v>0</v>
      </c>
    </row>
    <row r="22" spans="1:7" x14ac:dyDescent="0.25">
      <c r="A22">
        <v>21</v>
      </c>
      <c r="B22" t="s">
        <v>35</v>
      </c>
      <c r="C22">
        <v>2014</v>
      </c>
      <c r="D22">
        <v>35.1</v>
      </c>
      <c r="E22" s="4">
        <f t="shared" si="2"/>
        <v>18.134848876259365</v>
      </c>
      <c r="F22">
        <v>0</v>
      </c>
    </row>
    <row r="23" spans="1:7" x14ac:dyDescent="0.25">
      <c r="A23">
        <v>22</v>
      </c>
      <c r="B23" t="s">
        <v>35</v>
      </c>
      <c r="C23">
        <v>2015</v>
      </c>
      <c r="D23">
        <v>35.1</v>
      </c>
      <c r="E23" s="4">
        <f t="shared" si="2"/>
        <v>17.201666258270034</v>
      </c>
      <c r="F23">
        <v>1</v>
      </c>
    </row>
    <row r="24" spans="1:7" x14ac:dyDescent="0.25">
      <c r="A24">
        <v>23</v>
      </c>
      <c r="B24" t="s">
        <v>35</v>
      </c>
      <c r="C24">
        <v>2016</v>
      </c>
      <c r="D24">
        <v>43.5</v>
      </c>
      <c r="E24" s="4">
        <f t="shared" si="2"/>
        <v>17.096032541413667</v>
      </c>
      <c r="F24">
        <v>1</v>
      </c>
      <c r="G24">
        <v>3.24</v>
      </c>
    </row>
    <row r="25" spans="1:7" x14ac:dyDescent="0.25">
      <c r="A25">
        <v>24</v>
      </c>
      <c r="B25" t="s">
        <v>35</v>
      </c>
      <c r="C25">
        <v>2017</v>
      </c>
      <c r="D25">
        <v>51.5</v>
      </c>
      <c r="E25" s="4">
        <f t="shared" si="2"/>
        <v>18.90740876716352</v>
      </c>
      <c r="F25">
        <v>1</v>
      </c>
      <c r="G25">
        <v>3.24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F43-3BFD-49D9-8C6F-D8CF0F15F149}">
  <dimension ref="A1:I19"/>
  <sheetViews>
    <sheetView workbookViewId="0">
      <selection activeCell="A16" sqref="A16:E19"/>
    </sheetView>
  </sheetViews>
  <sheetFormatPr defaultRowHeight="15" x14ac:dyDescent="0.25"/>
  <cols>
    <col min="1" max="1" width="17.42578125" customWidth="1"/>
    <col min="2" max="2" width="14.140625" customWidth="1"/>
    <col min="3" max="3" width="12.85546875" customWidth="1"/>
    <col min="5" max="5" width="10" customWidth="1"/>
  </cols>
  <sheetData>
    <row r="1" spans="1:9" x14ac:dyDescent="0.25">
      <c r="A1" t="s">
        <v>10</v>
      </c>
    </row>
    <row r="3" spans="1:9" x14ac:dyDescent="0.25">
      <c r="A3" s="34" t="s">
        <v>11</v>
      </c>
      <c r="B3" s="34"/>
    </row>
    <row r="4" spans="1:9" x14ac:dyDescent="0.25">
      <c r="A4" s="35" t="s">
        <v>12</v>
      </c>
      <c r="B4" s="35">
        <v>0.98770896153671994</v>
      </c>
    </row>
    <row r="5" spans="1:9" x14ac:dyDescent="0.25">
      <c r="A5" s="35" t="s">
        <v>13</v>
      </c>
      <c r="B5" s="35">
        <v>0.97556899269994568</v>
      </c>
    </row>
    <row r="6" spans="1:9" x14ac:dyDescent="0.25">
      <c r="A6" s="35" t="s">
        <v>14</v>
      </c>
      <c r="B6" s="35">
        <v>0.965796589779924</v>
      </c>
    </row>
    <row r="7" spans="1:9" x14ac:dyDescent="0.25">
      <c r="A7" s="35" t="s">
        <v>15</v>
      </c>
      <c r="B7" s="35">
        <v>0.22955426794467948</v>
      </c>
    </row>
    <row r="8" spans="1:9" x14ac:dyDescent="0.25">
      <c r="A8" s="35" t="s">
        <v>16</v>
      </c>
      <c r="B8" s="35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10.52100828558026</v>
      </c>
      <c r="D12">
        <v>5.26050414279013</v>
      </c>
      <c r="E12">
        <v>99.828977651053918</v>
      </c>
      <c r="F12">
        <v>9.3293939796380897E-5</v>
      </c>
    </row>
    <row r="13" spans="1:9" x14ac:dyDescent="0.25">
      <c r="A13" t="s">
        <v>19</v>
      </c>
      <c r="B13">
        <v>5</v>
      </c>
      <c r="C13">
        <v>0.26347580965808848</v>
      </c>
      <c r="D13">
        <v>5.2695161931617697E-2</v>
      </c>
    </row>
    <row r="14" spans="1:9" ht="15.75" thickBot="1" x14ac:dyDescent="0.3">
      <c r="A14" s="1" t="s">
        <v>20</v>
      </c>
      <c r="B14" s="1">
        <v>7</v>
      </c>
      <c r="C14" s="1">
        <v>10.784484095238348</v>
      </c>
      <c r="D14" s="1"/>
      <c r="E14" s="1"/>
      <c r="F14" s="1"/>
    </row>
    <row r="15" spans="1:9" ht="15.75" thickBot="1" x14ac:dyDescent="0.3"/>
    <row r="16" spans="1:9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s="35" t="s">
        <v>21</v>
      </c>
      <c r="B17" s="35">
        <v>16.640382750092986</v>
      </c>
      <c r="C17" s="35">
        <v>2.1390942671339221</v>
      </c>
      <c r="D17" s="35">
        <v>7.7791722439557089</v>
      </c>
      <c r="E17" s="35">
        <v>5.61905344790088E-4</v>
      </c>
      <c r="F17">
        <v>11.14166588228475</v>
      </c>
      <c r="G17">
        <v>22.139099617901223</v>
      </c>
      <c r="H17">
        <v>11.14166588228475</v>
      </c>
      <c r="I17">
        <v>22.139099617901223</v>
      </c>
    </row>
    <row r="18" spans="1:9" x14ac:dyDescent="0.25">
      <c r="A18" s="35" t="s">
        <v>5</v>
      </c>
      <c r="B18" s="35">
        <v>1.368870018739452</v>
      </c>
      <c r="C18" s="35">
        <v>0.59890432151553974</v>
      </c>
      <c r="D18" s="35">
        <v>2.2856238794128219</v>
      </c>
      <c r="E18" s="35">
        <v>7.1036806753142293E-2</v>
      </c>
      <c r="F18">
        <v>-0.17066255143248599</v>
      </c>
      <c r="G18">
        <v>2.90840258891139</v>
      </c>
      <c r="H18">
        <v>-0.17066255143248599</v>
      </c>
      <c r="I18">
        <v>2.90840258891139</v>
      </c>
    </row>
    <row r="19" spans="1:9" ht="15.75" thickBot="1" x14ac:dyDescent="0.3">
      <c r="A19" s="35" t="s">
        <v>48</v>
      </c>
      <c r="B19" s="35">
        <v>-3.2104132593234107</v>
      </c>
      <c r="C19" s="35">
        <v>0.52652277320249974</v>
      </c>
      <c r="D19" s="35">
        <v>-6.0973872787999834</v>
      </c>
      <c r="E19" s="35">
        <v>1.7175911566597558E-3</v>
      </c>
      <c r="F19" s="1">
        <v>-4.5638831361666155</v>
      </c>
      <c r="G19" s="1">
        <v>-1.8569433824802057</v>
      </c>
      <c r="H19" s="1">
        <v>-4.5638831361666155</v>
      </c>
      <c r="I19" s="1">
        <v>-1.8569433824802057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CDC9-8F9D-4205-8049-72A6E178C88F}">
  <dimension ref="A1:I18"/>
  <sheetViews>
    <sheetView workbookViewId="0">
      <selection activeCell="A16" sqref="A16:E18"/>
    </sheetView>
  </sheetViews>
  <sheetFormatPr defaultRowHeight="15" x14ac:dyDescent="0.25"/>
  <cols>
    <col min="1" max="1" width="17.7109375" customWidth="1"/>
    <col min="2" max="2" width="12.5703125" customWidth="1"/>
    <col min="3" max="3" width="13.5703125" customWidth="1"/>
    <col min="4" max="4" width="12.140625" customWidth="1"/>
    <col min="5" max="5" width="11.42578125" customWidth="1"/>
    <col min="6" max="6" width="12.85546875" customWidth="1"/>
    <col min="7" max="7" width="11.7109375" customWidth="1"/>
    <col min="8" max="8" width="11" customWidth="1"/>
  </cols>
  <sheetData>
    <row r="1" spans="1:9" x14ac:dyDescent="0.25">
      <c r="A1" t="s">
        <v>10</v>
      </c>
    </row>
    <row r="3" spans="1:9" x14ac:dyDescent="0.25">
      <c r="A3" s="34" t="s">
        <v>11</v>
      </c>
      <c r="B3" s="34"/>
    </row>
    <row r="4" spans="1:9" x14ac:dyDescent="0.25">
      <c r="A4" s="35" t="s">
        <v>12</v>
      </c>
      <c r="B4" s="35">
        <v>0.63697167245770736</v>
      </c>
    </row>
    <row r="5" spans="1:9" x14ac:dyDescent="0.25">
      <c r="A5" s="35" t="s">
        <v>13</v>
      </c>
      <c r="B5" s="35">
        <v>0.40573291151356877</v>
      </c>
    </row>
    <row r="6" spans="1:9" x14ac:dyDescent="0.25">
      <c r="A6" s="35" t="s">
        <v>14</v>
      </c>
      <c r="B6" s="35">
        <v>0.30668839676583026</v>
      </c>
    </row>
    <row r="7" spans="1:9" x14ac:dyDescent="0.25">
      <c r="A7" s="35" t="s">
        <v>15</v>
      </c>
      <c r="B7" s="35">
        <v>6.4651482141000898</v>
      </c>
    </row>
    <row r="8" spans="1:9" x14ac:dyDescent="0.25">
      <c r="A8" s="35" t="s">
        <v>16</v>
      </c>
      <c r="B8" s="35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1</v>
      </c>
      <c r="C12">
        <v>171.22484431931943</v>
      </c>
      <c r="D12">
        <v>171.22484431931943</v>
      </c>
      <c r="E12">
        <v>4.0964702845680083</v>
      </c>
      <c r="F12">
        <v>8.9406916564127525E-2</v>
      </c>
    </row>
    <row r="13" spans="1:9" x14ac:dyDescent="0.25">
      <c r="A13" t="s">
        <v>19</v>
      </c>
      <c r="B13">
        <v>6</v>
      </c>
      <c r="C13">
        <v>250.78884858168945</v>
      </c>
      <c r="D13">
        <v>41.798141430281575</v>
      </c>
    </row>
    <row r="14" spans="1:9" ht="15.75" thickBot="1" x14ac:dyDescent="0.3">
      <c r="A14" s="1" t="s">
        <v>20</v>
      </c>
      <c r="B14" s="1">
        <v>7</v>
      </c>
      <c r="C14" s="1">
        <v>422.01369290100888</v>
      </c>
      <c r="D14" s="1"/>
      <c r="E14" s="1"/>
      <c r="F14" s="1"/>
    </row>
    <row r="15" spans="1:9" ht="15.75" thickBot="1" x14ac:dyDescent="0.3"/>
    <row r="16" spans="1:9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s="35" t="s">
        <v>21</v>
      </c>
      <c r="B17" s="35">
        <v>0.64697678357774713</v>
      </c>
      <c r="C17" s="35">
        <v>3.7326550617615148</v>
      </c>
      <c r="D17" s="35">
        <v>0.17332884310837599</v>
      </c>
      <c r="E17" s="35">
        <v>0.86809259483746548</v>
      </c>
      <c r="F17">
        <v>-8.4865011232827623</v>
      </c>
      <c r="G17">
        <v>9.7804546904382565</v>
      </c>
      <c r="H17">
        <v>-8.4865011232827623</v>
      </c>
      <c r="I17">
        <v>9.7804546904382565</v>
      </c>
    </row>
    <row r="18" spans="1:9" ht="15.75" thickBot="1" x14ac:dyDescent="0.3">
      <c r="A18" s="35" t="s">
        <v>47</v>
      </c>
      <c r="B18" s="35">
        <v>9.5561455080123032</v>
      </c>
      <c r="C18" s="35">
        <v>4.7214766859691437</v>
      </c>
      <c r="D18" s="35">
        <v>2.0239738843591857</v>
      </c>
      <c r="E18" s="35">
        <v>8.9406916564127498E-2</v>
      </c>
      <c r="F18" s="1">
        <v>-1.9968917497902705</v>
      </c>
      <c r="G18" s="1">
        <v>21.109182765814879</v>
      </c>
      <c r="H18" s="1">
        <v>-1.9968917497902705</v>
      </c>
      <c r="I18" s="1">
        <v>21.109182765814879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2F2F-0262-473D-BF29-A818C89E0729}">
  <dimension ref="A1:G25"/>
  <sheetViews>
    <sheetView workbookViewId="0">
      <selection activeCell="F10" sqref="F10"/>
    </sheetView>
  </sheetViews>
  <sheetFormatPr defaultRowHeight="15" x14ac:dyDescent="0.25"/>
  <cols>
    <col min="4" max="4" width="9.5703125" customWidth="1"/>
  </cols>
  <sheetData>
    <row r="1" spans="1:7" ht="30" x14ac:dyDescent="0.25">
      <c r="A1" t="s">
        <v>38</v>
      </c>
      <c r="B1" t="s">
        <v>34</v>
      </c>
      <c r="C1" t="s">
        <v>37</v>
      </c>
      <c r="D1" t="s">
        <v>36</v>
      </c>
      <c r="E1" t="s">
        <v>44</v>
      </c>
      <c r="F1" s="33" t="s">
        <v>5</v>
      </c>
      <c r="G1" t="s">
        <v>48</v>
      </c>
    </row>
    <row r="2" spans="1:7" x14ac:dyDescent="0.25">
      <c r="A2">
        <v>1</v>
      </c>
      <c r="B2" t="s">
        <v>7</v>
      </c>
      <c r="C2">
        <v>2010</v>
      </c>
      <c r="D2">
        <v>25.1</v>
      </c>
      <c r="E2" s="4">
        <f>D2*100/(D2+D10+D18)</f>
        <v>4.2364299216851204</v>
      </c>
      <c r="F2">
        <v>0</v>
      </c>
      <c r="G2">
        <v>3.83</v>
      </c>
    </row>
    <row r="3" spans="1:7" x14ac:dyDescent="0.25">
      <c r="A3">
        <v>2</v>
      </c>
      <c r="B3" t="s">
        <v>7</v>
      </c>
      <c r="C3">
        <v>2011</v>
      </c>
      <c r="D3">
        <v>25.1</v>
      </c>
      <c r="E3" s="4">
        <f t="shared" ref="E3:E9" si="0">D3*100/(D3+D11+D19)</f>
        <v>4.0616201171558952</v>
      </c>
      <c r="F3">
        <v>0</v>
      </c>
      <c r="G3">
        <v>3.94</v>
      </c>
    </row>
    <row r="4" spans="1:7" x14ac:dyDescent="0.25">
      <c r="A4">
        <v>3</v>
      </c>
      <c r="B4" t="s">
        <v>7</v>
      </c>
      <c r="C4">
        <v>2012</v>
      </c>
      <c r="D4">
        <v>25.1</v>
      </c>
      <c r="E4" s="4">
        <f t="shared" si="0"/>
        <v>3.6804598375318922</v>
      </c>
      <c r="F4">
        <v>0</v>
      </c>
      <c r="G4">
        <v>4.0599999999999996</v>
      </c>
    </row>
    <row r="5" spans="1:7" x14ac:dyDescent="0.25">
      <c r="A5">
        <v>4</v>
      </c>
      <c r="B5" t="s">
        <v>7</v>
      </c>
      <c r="C5">
        <v>2013</v>
      </c>
      <c r="D5">
        <v>25.1</v>
      </c>
      <c r="E5" s="4">
        <f t="shared" si="0"/>
        <v>3.0647879069085935</v>
      </c>
      <c r="F5">
        <v>0</v>
      </c>
      <c r="G5">
        <v>4.17</v>
      </c>
    </row>
    <row r="6" spans="1:7" x14ac:dyDescent="0.25">
      <c r="A6">
        <v>5</v>
      </c>
      <c r="B6" t="s">
        <v>7</v>
      </c>
      <c r="C6">
        <v>2014</v>
      </c>
      <c r="D6">
        <v>25.1</v>
      </c>
      <c r="E6" s="4">
        <f t="shared" si="0"/>
        <v>3.0193309355114217</v>
      </c>
      <c r="F6">
        <v>0</v>
      </c>
      <c r="G6">
        <v>4.29</v>
      </c>
    </row>
    <row r="7" spans="1:7" x14ac:dyDescent="0.25">
      <c r="A7">
        <v>6</v>
      </c>
      <c r="B7" t="s">
        <v>7</v>
      </c>
      <c r="C7">
        <v>2015</v>
      </c>
      <c r="D7">
        <v>25.1</v>
      </c>
      <c r="E7" s="4">
        <f t="shared" si="0"/>
        <v>2.2780903975313125</v>
      </c>
      <c r="F7">
        <v>1</v>
      </c>
      <c r="G7">
        <v>4.9800000000000004</v>
      </c>
    </row>
    <row r="8" spans="1:7" x14ac:dyDescent="0.25">
      <c r="A8">
        <v>7</v>
      </c>
      <c r="B8" t="s">
        <v>7</v>
      </c>
      <c r="C8">
        <v>2016</v>
      </c>
      <c r="D8">
        <v>25.1</v>
      </c>
      <c r="E8" s="4">
        <f t="shared" si="0"/>
        <v>1.1422226469530872</v>
      </c>
      <c r="F8">
        <v>1</v>
      </c>
      <c r="G8">
        <v>5.15</v>
      </c>
    </row>
    <row r="9" spans="1:7" x14ac:dyDescent="0.25">
      <c r="A9">
        <v>8</v>
      </c>
      <c r="B9" t="s">
        <v>7</v>
      </c>
      <c r="C9">
        <v>2017</v>
      </c>
      <c r="D9">
        <v>25.5</v>
      </c>
      <c r="E9" s="4">
        <f t="shared" si="0"/>
        <v>1.0065604054662149</v>
      </c>
      <c r="F9">
        <v>1</v>
      </c>
      <c r="G9">
        <v>5.32</v>
      </c>
    </row>
    <row r="10" spans="1:7" x14ac:dyDescent="0.25">
      <c r="A10">
        <v>9</v>
      </c>
      <c r="B10" t="s">
        <v>8</v>
      </c>
      <c r="C10">
        <v>2010</v>
      </c>
      <c r="D10">
        <v>0.38</v>
      </c>
      <c r="E10" s="4">
        <f>D10*100/(D10+D18+D2)</f>
        <v>6.4137186065352417E-2</v>
      </c>
      <c r="F10">
        <v>0</v>
      </c>
      <c r="G10">
        <v>15</v>
      </c>
    </row>
    <row r="11" spans="1:7" x14ac:dyDescent="0.25">
      <c r="A11">
        <v>10</v>
      </c>
      <c r="B11" t="s">
        <v>8</v>
      </c>
      <c r="C11">
        <v>2011</v>
      </c>
      <c r="D11">
        <v>0.38</v>
      </c>
      <c r="E11" s="4">
        <f t="shared" ref="E11:E17" si="1">D11*100/(D11+D19+D3)</f>
        <v>6.1490663128256573E-2</v>
      </c>
      <c r="F11">
        <v>0</v>
      </c>
    </row>
    <row r="12" spans="1:7" x14ac:dyDescent="0.25">
      <c r="A12">
        <v>11</v>
      </c>
      <c r="B12" t="s">
        <v>8</v>
      </c>
      <c r="C12">
        <v>2012</v>
      </c>
      <c r="D12">
        <v>12.38</v>
      </c>
      <c r="E12" s="4">
        <f t="shared" si="1"/>
        <v>1.8153025015396345</v>
      </c>
      <c r="F12">
        <v>0</v>
      </c>
    </row>
    <row r="13" spans="1:7" x14ac:dyDescent="0.25">
      <c r="A13">
        <v>12</v>
      </c>
      <c r="B13" t="s">
        <v>8</v>
      </c>
      <c r="C13">
        <v>2013</v>
      </c>
      <c r="D13">
        <v>17.38</v>
      </c>
      <c r="E13" s="4">
        <f t="shared" si="1"/>
        <v>2.1221519451024444</v>
      </c>
      <c r="F13">
        <v>1</v>
      </c>
    </row>
    <row r="14" spans="1:7" x14ac:dyDescent="0.25">
      <c r="A14">
        <v>13</v>
      </c>
      <c r="B14" t="s">
        <v>8</v>
      </c>
      <c r="C14">
        <v>2014</v>
      </c>
      <c r="D14">
        <v>29.71</v>
      </c>
      <c r="E14" s="4">
        <f t="shared" si="1"/>
        <v>3.5738773742647143</v>
      </c>
      <c r="F14">
        <v>1</v>
      </c>
    </row>
    <row r="15" spans="1:7" x14ac:dyDescent="0.25">
      <c r="A15">
        <v>14</v>
      </c>
      <c r="B15" t="s">
        <v>8</v>
      </c>
      <c r="C15">
        <v>2015</v>
      </c>
      <c r="D15">
        <v>140</v>
      </c>
      <c r="E15" s="4">
        <f t="shared" si="1"/>
        <v>12.706480304955528</v>
      </c>
      <c r="F15">
        <v>1</v>
      </c>
      <c r="G15">
        <v>7.06</v>
      </c>
    </row>
    <row r="16" spans="1:7" x14ac:dyDescent="0.25">
      <c r="A16">
        <v>15</v>
      </c>
      <c r="B16" t="s">
        <v>8</v>
      </c>
      <c r="C16">
        <v>2016</v>
      </c>
      <c r="D16">
        <v>239.26</v>
      </c>
      <c r="E16" s="4">
        <f t="shared" si="1"/>
        <v>10.887975717529706</v>
      </c>
      <c r="F16">
        <v>1</v>
      </c>
    </row>
    <row r="17" spans="1:6" x14ac:dyDescent="0.25">
      <c r="A17">
        <v>16</v>
      </c>
      <c r="B17" t="s">
        <v>8</v>
      </c>
      <c r="C17">
        <v>2017</v>
      </c>
      <c r="D17">
        <v>550.38</v>
      </c>
      <c r="E17" s="4">
        <f t="shared" si="1"/>
        <v>21.725126116097861</v>
      </c>
      <c r="F17">
        <v>1</v>
      </c>
    </row>
    <row r="18" spans="1:6" x14ac:dyDescent="0.25">
      <c r="A18">
        <v>17</v>
      </c>
      <c r="B18" t="s">
        <v>49</v>
      </c>
      <c r="C18">
        <v>2010</v>
      </c>
      <c r="D18">
        <v>567</v>
      </c>
      <c r="E18" s="4">
        <f>D18*100/(D18+D2+D10)</f>
        <v>95.699432892249519</v>
      </c>
    </row>
    <row r="19" spans="1:6" x14ac:dyDescent="0.25">
      <c r="A19">
        <v>18</v>
      </c>
      <c r="B19" t="s">
        <v>49</v>
      </c>
      <c r="C19">
        <v>2011</v>
      </c>
      <c r="D19">
        <v>592.5</v>
      </c>
      <c r="E19" s="4">
        <f>D19*100/(D19+D10+D2)</f>
        <v>95.876889219715849</v>
      </c>
    </row>
    <row r="20" spans="1:6" x14ac:dyDescent="0.25">
      <c r="A20">
        <v>19</v>
      </c>
      <c r="B20" t="s">
        <v>49</v>
      </c>
      <c r="C20">
        <v>2012</v>
      </c>
      <c r="D20">
        <v>644.5</v>
      </c>
      <c r="E20" s="4">
        <f t="shared" ref="E20:E25" si="2">D20*100/(D20+D11+D3)</f>
        <v>96.196901400041796</v>
      </c>
    </row>
    <row r="21" spans="1:6" x14ac:dyDescent="0.25">
      <c r="A21">
        <v>20</v>
      </c>
      <c r="B21" t="s">
        <v>49</v>
      </c>
      <c r="C21">
        <v>2013</v>
      </c>
      <c r="D21">
        <v>776.5</v>
      </c>
      <c r="E21" s="4">
        <f t="shared" si="2"/>
        <v>95.395464262021179</v>
      </c>
    </row>
    <row r="22" spans="1:6" x14ac:dyDescent="0.25">
      <c r="A22">
        <v>21</v>
      </c>
      <c r="B22" t="s">
        <v>49</v>
      </c>
      <c r="C22">
        <v>2014</v>
      </c>
      <c r="D22">
        <v>776.5</v>
      </c>
      <c r="E22" s="4">
        <f t="shared" si="2"/>
        <v>94.813060147988963</v>
      </c>
    </row>
    <row r="23" spans="1:6" x14ac:dyDescent="0.25">
      <c r="A23">
        <v>22</v>
      </c>
      <c r="B23" t="s">
        <v>49</v>
      </c>
      <c r="C23">
        <v>2015</v>
      </c>
      <c r="D23">
        <v>936.7</v>
      </c>
      <c r="E23" s="4">
        <f t="shared" si="2"/>
        <v>94.472067856098263</v>
      </c>
    </row>
    <row r="24" spans="1:6" x14ac:dyDescent="0.25">
      <c r="A24">
        <v>23</v>
      </c>
      <c r="B24" t="s">
        <v>49</v>
      </c>
      <c r="C24">
        <v>2016</v>
      </c>
      <c r="D24">
        <v>1933.11</v>
      </c>
      <c r="E24" s="4">
        <f t="shared" si="2"/>
        <v>92.131388183260995</v>
      </c>
    </row>
    <row r="25" spans="1:6" x14ac:dyDescent="0.25">
      <c r="A25">
        <v>24</v>
      </c>
      <c r="B25" t="s">
        <v>49</v>
      </c>
      <c r="C25">
        <v>2017</v>
      </c>
      <c r="D25">
        <v>1957.5</v>
      </c>
      <c r="E25" s="4">
        <f t="shared" si="2"/>
        <v>88.101860603278325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EE95-4F0F-43BA-9A4B-9C2FE61E5DE5}">
  <dimension ref="A1:I19"/>
  <sheetViews>
    <sheetView workbookViewId="0">
      <selection activeCell="A16" sqref="A16:E19"/>
    </sheetView>
  </sheetViews>
  <sheetFormatPr defaultRowHeight="15" x14ac:dyDescent="0.25"/>
  <cols>
    <col min="1" max="1" width="16.85546875" customWidth="1"/>
    <col min="2" max="2" width="11.140625" customWidth="1"/>
    <col min="3" max="3" width="14.28515625" customWidth="1"/>
  </cols>
  <sheetData>
    <row r="1" spans="1:9" x14ac:dyDescent="0.25">
      <c r="A1" t="s">
        <v>10</v>
      </c>
    </row>
    <row r="3" spans="1:9" x14ac:dyDescent="0.25">
      <c r="A3" s="34" t="s">
        <v>11</v>
      </c>
      <c r="B3" s="34"/>
    </row>
    <row r="4" spans="1:9" x14ac:dyDescent="0.25">
      <c r="A4" s="35" t="s">
        <v>12</v>
      </c>
      <c r="B4" s="35">
        <v>0.79799458177712901</v>
      </c>
    </row>
    <row r="5" spans="1:9" x14ac:dyDescent="0.25">
      <c r="A5" s="35" t="s">
        <v>13</v>
      </c>
      <c r="B5" s="35">
        <v>0.636795352545655</v>
      </c>
    </row>
    <row r="6" spans="1:9" x14ac:dyDescent="0.25">
      <c r="A6" s="35" t="s">
        <v>14</v>
      </c>
      <c r="B6" s="35">
        <v>0.49151349356391699</v>
      </c>
    </row>
    <row r="7" spans="1:9" x14ac:dyDescent="0.25">
      <c r="A7" s="35" t="s">
        <v>15</v>
      </c>
      <c r="B7" s="35">
        <v>13.656256642332131</v>
      </c>
    </row>
    <row r="8" spans="1:9" x14ac:dyDescent="0.25">
      <c r="A8" s="35" t="s">
        <v>16</v>
      </c>
      <c r="B8" s="35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1634.8647589658547</v>
      </c>
      <c r="D12">
        <v>817.43237948292733</v>
      </c>
      <c r="E12">
        <v>4.3831718358291427</v>
      </c>
      <c r="F12">
        <v>7.9502080233427586E-2</v>
      </c>
    </row>
    <row r="13" spans="1:9" x14ac:dyDescent="0.25">
      <c r="A13" t="s">
        <v>19</v>
      </c>
      <c r="B13">
        <v>5</v>
      </c>
      <c r="C13">
        <v>932.46672740620238</v>
      </c>
      <c r="D13">
        <v>186.49334548124048</v>
      </c>
    </row>
    <row r="14" spans="1:9" ht="15.75" thickBot="1" x14ac:dyDescent="0.3">
      <c r="A14" s="1" t="s">
        <v>20</v>
      </c>
      <c r="B14" s="1">
        <v>7</v>
      </c>
      <c r="C14" s="1">
        <v>2567.331486372057</v>
      </c>
      <c r="D14" s="1"/>
      <c r="E14" s="1"/>
      <c r="F14" s="1"/>
    </row>
    <row r="15" spans="1:9" ht="15.75" thickBot="1" x14ac:dyDescent="0.3"/>
    <row r="16" spans="1:9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s="35" t="s">
        <v>21</v>
      </c>
      <c r="B17" s="35">
        <v>134.76225228095825</v>
      </c>
      <c r="C17" s="35">
        <v>48.746265988676051</v>
      </c>
      <c r="D17" s="35">
        <v>2.7645656451360612</v>
      </c>
      <c r="E17" s="35">
        <v>3.9619618296961527E-2</v>
      </c>
      <c r="F17">
        <v>9.455986375371296</v>
      </c>
      <c r="G17">
        <v>260.06851818654519</v>
      </c>
      <c r="H17">
        <v>9.455986375371296</v>
      </c>
      <c r="I17">
        <v>260.06851818654519</v>
      </c>
    </row>
    <row r="18" spans="1:9" x14ac:dyDescent="0.25">
      <c r="A18" s="35" t="s">
        <v>5</v>
      </c>
      <c r="B18" s="35">
        <v>-17.994074659694544</v>
      </c>
      <c r="C18" s="35">
        <v>15.083868957123867</v>
      </c>
      <c r="D18" s="35">
        <v>-1.1929349632274704</v>
      </c>
      <c r="E18" s="35">
        <v>0.28641131558188593</v>
      </c>
      <c r="F18">
        <v>-56.768394211995641</v>
      </c>
      <c r="G18">
        <v>20.780244892606557</v>
      </c>
      <c r="H18">
        <v>-56.768394211995641</v>
      </c>
      <c r="I18">
        <v>20.780244892606557</v>
      </c>
    </row>
    <row r="19" spans="1:9" ht="15.75" thickBot="1" x14ac:dyDescent="0.3">
      <c r="A19" s="35" t="s">
        <v>3</v>
      </c>
      <c r="B19" s="35">
        <v>-11.900937340565049</v>
      </c>
      <c r="C19" s="35">
        <v>13.271726952552257</v>
      </c>
      <c r="D19" s="35">
        <v>-0.8967135462560436</v>
      </c>
      <c r="E19" s="35">
        <v>0.41096390724833454</v>
      </c>
      <c r="F19" s="1">
        <v>-46.01699757232079</v>
      </c>
      <c r="G19" s="1">
        <v>22.215122891190688</v>
      </c>
      <c r="H19" s="1">
        <v>-46.01699757232079</v>
      </c>
      <c r="I19" s="1">
        <v>22.215122891190688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0963-1110-4785-8C0A-4BABDC98C0F3}">
  <dimension ref="A1:I19"/>
  <sheetViews>
    <sheetView topLeftCell="A4" workbookViewId="0">
      <selection activeCell="B17" sqref="B17"/>
    </sheetView>
  </sheetViews>
  <sheetFormatPr defaultRowHeight="15" x14ac:dyDescent="0.25"/>
  <cols>
    <col min="1" max="1" width="17" customWidth="1"/>
    <col min="2" max="2" width="15" customWidth="1"/>
    <col min="3" max="3" width="18" customWidth="1"/>
    <col min="6" max="6" width="13.5703125" customWidth="1"/>
  </cols>
  <sheetData>
    <row r="1" spans="1:9" x14ac:dyDescent="0.25">
      <c r="A1" t="s">
        <v>10</v>
      </c>
    </row>
    <row r="3" spans="1:9" x14ac:dyDescent="0.25">
      <c r="A3" s="34" t="s">
        <v>11</v>
      </c>
      <c r="B3" s="34"/>
    </row>
    <row r="4" spans="1:9" x14ac:dyDescent="0.25">
      <c r="A4" s="35" t="s">
        <v>12</v>
      </c>
      <c r="B4" s="35">
        <v>0.98147851105862149</v>
      </c>
    </row>
    <row r="5" spans="1:9" x14ac:dyDescent="0.25">
      <c r="A5" s="35" t="s">
        <v>13</v>
      </c>
      <c r="B5" s="35">
        <v>0.96330006766984855</v>
      </c>
    </row>
    <row r="6" spans="1:9" x14ac:dyDescent="0.25">
      <c r="A6" s="35" t="s">
        <v>14</v>
      </c>
      <c r="B6" s="35">
        <v>0.94862009473778797</v>
      </c>
    </row>
    <row r="7" spans="1:9" x14ac:dyDescent="0.25">
      <c r="A7" s="35" t="s">
        <v>15</v>
      </c>
      <c r="B7" s="35">
        <v>0.44598631993526483</v>
      </c>
    </row>
    <row r="8" spans="1:9" x14ac:dyDescent="0.25">
      <c r="A8" s="35" t="s">
        <v>16</v>
      </c>
      <c r="B8" s="35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26.104141001505031</v>
      </c>
      <c r="D12">
        <v>13.052070500752516</v>
      </c>
      <c r="E12">
        <v>65.620016612294492</v>
      </c>
      <c r="F12">
        <v>2.5802581511291575E-4</v>
      </c>
    </row>
    <row r="13" spans="1:9" x14ac:dyDescent="0.25">
      <c r="A13" t="s">
        <v>19</v>
      </c>
      <c r="B13">
        <v>5</v>
      </c>
      <c r="C13">
        <v>0.99451898784700199</v>
      </c>
      <c r="D13">
        <v>0.19890379756940041</v>
      </c>
    </row>
    <row r="14" spans="1:9" ht="15.75" thickBot="1" x14ac:dyDescent="0.3">
      <c r="A14" s="1" t="s">
        <v>20</v>
      </c>
      <c r="B14" s="1">
        <v>7</v>
      </c>
      <c r="C14" s="1">
        <v>27.098659989352033</v>
      </c>
      <c r="D14" s="1"/>
      <c r="E14" s="1"/>
      <c r="F14" s="1"/>
    </row>
    <row r="15" spans="1:9" ht="15.75" thickBot="1" x14ac:dyDescent="0.3"/>
    <row r="16" spans="1:9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s="35" t="s">
        <v>21</v>
      </c>
      <c r="B17" s="35">
        <v>19.197409828641145</v>
      </c>
      <c r="C17" s="35">
        <v>3.1003622952532206</v>
      </c>
      <c r="D17" s="35">
        <v>6.1919891936607385</v>
      </c>
      <c r="E17" s="35">
        <v>1.6027006785409585E-3</v>
      </c>
      <c r="F17">
        <v>11.227674828571502</v>
      </c>
      <c r="G17">
        <v>27.167144828710789</v>
      </c>
      <c r="H17">
        <v>11.227674828571502</v>
      </c>
      <c r="I17">
        <v>27.167144828710789</v>
      </c>
    </row>
    <row r="18" spans="1:9" x14ac:dyDescent="0.25">
      <c r="A18" s="35" t="s">
        <v>5</v>
      </c>
      <c r="B18" s="35">
        <v>-2.4529249428763151</v>
      </c>
      <c r="C18" s="35">
        <v>0.46293977194746655</v>
      </c>
      <c r="D18" s="35">
        <v>-5.298583296391886</v>
      </c>
      <c r="E18" s="35">
        <v>3.1957684384942737E-3</v>
      </c>
      <c r="F18">
        <v>-3.6429495116380908</v>
      </c>
      <c r="G18">
        <v>-1.2629003741145395</v>
      </c>
      <c r="H18">
        <v>-3.6429495116380908</v>
      </c>
      <c r="I18">
        <v>-1.2629003741145395</v>
      </c>
    </row>
    <row r="19" spans="1:9" ht="15.75" thickBot="1" x14ac:dyDescent="0.3">
      <c r="A19" s="35" t="s">
        <v>3</v>
      </c>
      <c r="B19" s="35">
        <v>-2.3283890428221556</v>
      </c>
      <c r="C19" s="35">
        <v>0.7659027912586206</v>
      </c>
      <c r="D19" s="35">
        <v>-3.0400581763070424</v>
      </c>
      <c r="E19" s="35">
        <v>2.8748857795956081E-2</v>
      </c>
      <c r="F19" s="1">
        <v>-4.2972048458947185</v>
      </c>
      <c r="G19" s="1">
        <v>-0.35957323974959321</v>
      </c>
      <c r="H19" s="1">
        <v>-4.2972048458947185</v>
      </c>
      <c r="I19" s="1">
        <v>-0.35957323974959321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17CD-5472-4E02-BA4E-1D7C4524AC5E}">
  <dimension ref="A1:I18"/>
  <sheetViews>
    <sheetView workbookViewId="0">
      <selection activeCell="A16" sqref="A16:E18"/>
    </sheetView>
  </sheetViews>
  <sheetFormatPr defaultRowHeight="15" x14ac:dyDescent="0.25"/>
  <cols>
    <col min="1" max="1" width="17.140625" customWidth="1"/>
    <col min="2" max="2" width="13.140625" customWidth="1"/>
    <col min="3" max="3" width="14.7109375" customWidth="1"/>
  </cols>
  <sheetData>
    <row r="1" spans="1:9" x14ac:dyDescent="0.25">
      <c r="A1" t="s">
        <v>10</v>
      </c>
    </row>
    <row r="3" spans="1:9" x14ac:dyDescent="0.25">
      <c r="A3" s="34" t="s">
        <v>11</v>
      </c>
      <c r="B3" s="34"/>
    </row>
    <row r="4" spans="1:9" x14ac:dyDescent="0.25">
      <c r="A4" s="35" t="s">
        <v>12</v>
      </c>
      <c r="B4" s="35">
        <v>0.49689396212911635</v>
      </c>
    </row>
    <row r="5" spans="1:9" x14ac:dyDescent="0.25">
      <c r="A5" s="35" t="s">
        <v>13</v>
      </c>
      <c r="B5" s="35">
        <v>0.24690360960037169</v>
      </c>
    </row>
    <row r="6" spans="1:9" x14ac:dyDescent="0.25">
      <c r="A6" s="35" t="s">
        <v>14</v>
      </c>
      <c r="B6" s="35">
        <v>0.12138754453376699</v>
      </c>
    </row>
    <row r="7" spans="1:9" x14ac:dyDescent="0.25">
      <c r="A7" s="35" t="s">
        <v>15</v>
      </c>
      <c r="B7" s="35">
        <v>14.79426743757881</v>
      </c>
    </row>
    <row r="8" spans="1:9" x14ac:dyDescent="0.25">
      <c r="A8" s="35" t="s">
        <v>16</v>
      </c>
      <c r="B8" s="35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1</v>
      </c>
      <c r="C12">
        <v>430.54153408587945</v>
      </c>
      <c r="D12">
        <v>430.54153408587945</v>
      </c>
      <c r="E12">
        <v>1.9671076325516821</v>
      </c>
      <c r="F12">
        <v>0.21032070662206129</v>
      </c>
    </row>
    <row r="13" spans="1:9" x14ac:dyDescent="0.25">
      <c r="A13" t="s">
        <v>19</v>
      </c>
      <c r="B13">
        <v>6</v>
      </c>
      <c r="C13">
        <v>1313.2220940876282</v>
      </c>
      <c r="D13">
        <v>218.8703490146047</v>
      </c>
    </row>
    <row r="14" spans="1:9" ht="15.75" thickBot="1" x14ac:dyDescent="0.3">
      <c r="A14" s="1" t="s">
        <v>20</v>
      </c>
      <c r="B14" s="1">
        <v>7</v>
      </c>
      <c r="C14" s="1">
        <v>1743.7636281735076</v>
      </c>
      <c r="D14" s="1"/>
      <c r="E14" s="1"/>
      <c r="F14" s="1"/>
    </row>
    <row r="15" spans="1:9" ht="15.75" thickBot="1" x14ac:dyDescent="0.3"/>
    <row r="16" spans="1:9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s="35" t="s">
        <v>21</v>
      </c>
      <c r="B17" s="35">
        <v>1.3616743013630259</v>
      </c>
      <c r="C17" s="35">
        <v>7.3971337187894051</v>
      </c>
      <c r="D17" s="35">
        <v>0.18408134192629869</v>
      </c>
      <c r="E17" s="35">
        <v>0.86001348150004231</v>
      </c>
      <c r="F17">
        <v>-16.738459859646831</v>
      </c>
      <c r="G17">
        <v>19.461808462372879</v>
      </c>
      <c r="H17">
        <v>-16.738459859646831</v>
      </c>
      <c r="I17">
        <v>19.461808462372879</v>
      </c>
    </row>
    <row r="18" spans="1:9" ht="15.75" thickBot="1" x14ac:dyDescent="0.3">
      <c r="A18" s="35" t="s">
        <v>42</v>
      </c>
      <c r="B18" s="35">
        <v>14.672108472981645</v>
      </c>
      <c r="C18" s="35">
        <v>10.461126827799305</v>
      </c>
      <c r="D18" s="35">
        <v>1.4025361430464751</v>
      </c>
      <c r="E18" s="35">
        <v>0.21032070662206129</v>
      </c>
      <c r="F18" s="1">
        <v>-10.925346738291058</v>
      </c>
      <c r="G18" s="1">
        <v>40.269563684254351</v>
      </c>
      <c r="H18" s="1">
        <v>-10.925346738291058</v>
      </c>
      <c r="I18" s="1">
        <v>40.269563684254351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E58C-A793-40D1-AC85-6FD2AD3436FE}">
  <dimension ref="A1:H25"/>
  <sheetViews>
    <sheetView workbookViewId="0">
      <selection activeCell="H18" sqref="H18"/>
    </sheetView>
  </sheetViews>
  <sheetFormatPr defaultRowHeight="15" x14ac:dyDescent="0.25"/>
  <cols>
    <col min="4" max="4" width="11" customWidth="1"/>
    <col min="5" max="5" width="10" customWidth="1"/>
  </cols>
  <sheetData>
    <row r="1" spans="1:8" ht="30" x14ac:dyDescent="0.25">
      <c r="A1" t="s">
        <v>38</v>
      </c>
      <c r="B1" t="s">
        <v>34</v>
      </c>
      <c r="C1" t="s">
        <v>37</v>
      </c>
      <c r="D1" t="s">
        <v>36</v>
      </c>
      <c r="E1" t="s">
        <v>44</v>
      </c>
      <c r="G1" s="33" t="s">
        <v>5</v>
      </c>
      <c r="H1" t="s">
        <v>3</v>
      </c>
    </row>
    <row r="2" spans="1:8" x14ac:dyDescent="0.25">
      <c r="A2">
        <v>1</v>
      </c>
      <c r="B2" t="s">
        <v>7</v>
      </c>
      <c r="C2">
        <v>2010</v>
      </c>
      <c r="D2">
        <v>132.91999999999999</v>
      </c>
      <c r="E2" s="4">
        <f>D2*100/(D2+D10+D18)</f>
        <v>94.289565155706882</v>
      </c>
      <c r="G2">
        <v>0</v>
      </c>
      <c r="H2">
        <v>3.3</v>
      </c>
    </row>
    <row r="3" spans="1:8" x14ac:dyDescent="0.25">
      <c r="A3">
        <v>2</v>
      </c>
      <c r="B3" t="s">
        <v>7</v>
      </c>
      <c r="C3">
        <v>2011</v>
      </c>
      <c r="D3">
        <v>134.62</v>
      </c>
      <c r="E3" s="4">
        <f t="shared" ref="E3:E9" si="0">D3*100/(D3+D11+D19)</f>
        <v>93.053155457247513</v>
      </c>
      <c r="G3">
        <v>0</v>
      </c>
      <c r="H3">
        <v>3.3</v>
      </c>
    </row>
    <row r="4" spans="1:8" x14ac:dyDescent="0.25">
      <c r="A4">
        <v>3</v>
      </c>
      <c r="B4" t="s">
        <v>7</v>
      </c>
      <c r="C4">
        <v>2012</v>
      </c>
      <c r="D4">
        <v>170.82</v>
      </c>
      <c r="E4" s="4">
        <f t="shared" si="0"/>
        <v>91.902942917092588</v>
      </c>
      <c r="G4">
        <v>0</v>
      </c>
      <c r="H4">
        <v>3.3</v>
      </c>
    </row>
    <row r="5" spans="1:8" x14ac:dyDescent="0.25">
      <c r="A5">
        <v>4</v>
      </c>
      <c r="B5" t="s">
        <v>7</v>
      </c>
      <c r="C5">
        <v>2013</v>
      </c>
      <c r="D5">
        <v>174.82</v>
      </c>
      <c r="E5" s="4">
        <f t="shared" si="0"/>
        <v>92.073523990098479</v>
      </c>
      <c r="G5">
        <v>0</v>
      </c>
      <c r="H5">
        <v>3.92</v>
      </c>
    </row>
    <row r="6" spans="1:8" x14ac:dyDescent="0.25">
      <c r="A6">
        <v>5</v>
      </c>
      <c r="B6" t="s">
        <v>7</v>
      </c>
      <c r="C6">
        <v>2014</v>
      </c>
      <c r="D6">
        <v>209.32</v>
      </c>
      <c r="E6" s="4">
        <f t="shared" si="0"/>
        <v>85.656995539550678</v>
      </c>
      <c r="G6">
        <v>0</v>
      </c>
      <c r="H6">
        <v>4.4000000000000004</v>
      </c>
    </row>
    <row r="7" spans="1:8" x14ac:dyDescent="0.25">
      <c r="A7">
        <v>6</v>
      </c>
      <c r="B7" t="s">
        <v>7</v>
      </c>
      <c r="C7">
        <v>2015</v>
      </c>
      <c r="D7">
        <v>209.32</v>
      </c>
      <c r="E7" s="4">
        <f t="shared" si="0"/>
        <v>85.656995539550678</v>
      </c>
      <c r="G7">
        <v>1</v>
      </c>
      <c r="H7">
        <v>4.4000000000000004</v>
      </c>
    </row>
    <row r="8" spans="1:8" x14ac:dyDescent="0.25">
      <c r="A8">
        <v>7</v>
      </c>
      <c r="B8" t="s">
        <v>7</v>
      </c>
      <c r="C8">
        <v>2016</v>
      </c>
      <c r="D8">
        <v>209.32</v>
      </c>
      <c r="E8" s="4">
        <f t="shared" si="0"/>
        <v>63.98483829553097</v>
      </c>
      <c r="G8">
        <v>1</v>
      </c>
      <c r="H8">
        <v>4.4000000000000004</v>
      </c>
    </row>
    <row r="9" spans="1:8" x14ac:dyDescent="0.25">
      <c r="A9">
        <v>8</v>
      </c>
      <c r="B9" t="s">
        <v>7</v>
      </c>
      <c r="C9">
        <v>2017</v>
      </c>
      <c r="D9">
        <v>214.32</v>
      </c>
      <c r="E9" s="4">
        <f t="shared" si="0"/>
        <v>40.119054304486994</v>
      </c>
      <c r="G9">
        <v>1</v>
      </c>
      <c r="H9">
        <v>4.6900000000000004</v>
      </c>
    </row>
    <row r="10" spans="1:8" x14ac:dyDescent="0.25">
      <c r="A10">
        <v>9</v>
      </c>
      <c r="B10" t="s">
        <v>8</v>
      </c>
      <c r="C10">
        <v>2010</v>
      </c>
      <c r="D10">
        <v>0.05</v>
      </c>
      <c r="E10" s="4">
        <f>D10*100/(D10+D18+D2)</f>
        <v>3.5468539405547277E-2</v>
      </c>
      <c r="G10">
        <v>0</v>
      </c>
      <c r="H10">
        <v>16.05</v>
      </c>
    </row>
    <row r="11" spans="1:8" x14ac:dyDescent="0.25">
      <c r="A11">
        <v>10</v>
      </c>
      <c r="B11" t="s">
        <v>8</v>
      </c>
      <c r="C11">
        <v>2011</v>
      </c>
      <c r="D11">
        <v>0.05</v>
      </c>
      <c r="E11" s="4">
        <f t="shared" ref="E11:E17" si="1">D11*100/(D11+D19+D3)</f>
        <v>3.456141563558443E-2</v>
      </c>
      <c r="G11">
        <v>0</v>
      </c>
      <c r="H11">
        <v>16.05</v>
      </c>
    </row>
    <row r="12" spans="1:8" x14ac:dyDescent="0.25">
      <c r="A12">
        <v>11</v>
      </c>
      <c r="B12" t="s">
        <v>8</v>
      </c>
      <c r="C12">
        <v>2012</v>
      </c>
      <c r="D12">
        <v>5.05</v>
      </c>
      <c r="E12" s="4">
        <f t="shared" si="1"/>
        <v>2.7169527088825522</v>
      </c>
      <c r="G12">
        <v>0</v>
      </c>
      <c r="H12">
        <v>16.05</v>
      </c>
    </row>
    <row r="13" spans="1:8" x14ac:dyDescent="0.25">
      <c r="A13">
        <v>12</v>
      </c>
      <c r="B13" t="s">
        <v>8</v>
      </c>
      <c r="C13">
        <v>2013</v>
      </c>
      <c r="D13">
        <v>5.05</v>
      </c>
      <c r="E13" s="4">
        <f t="shared" si="1"/>
        <v>2.6597145415284142</v>
      </c>
      <c r="G13">
        <v>0</v>
      </c>
      <c r="H13">
        <v>10.15</v>
      </c>
    </row>
    <row r="14" spans="1:8" x14ac:dyDescent="0.25">
      <c r="A14">
        <v>13</v>
      </c>
      <c r="B14" t="s">
        <v>8</v>
      </c>
      <c r="C14">
        <v>2014</v>
      </c>
      <c r="D14">
        <v>5.05</v>
      </c>
      <c r="E14" s="4">
        <f t="shared" si="1"/>
        <v>2.0665384457994027</v>
      </c>
      <c r="G14">
        <v>1</v>
      </c>
      <c r="H14">
        <v>10.15</v>
      </c>
    </row>
    <row r="15" spans="1:8" x14ac:dyDescent="0.25">
      <c r="A15">
        <v>14</v>
      </c>
      <c r="B15" t="s">
        <v>8</v>
      </c>
      <c r="C15">
        <v>2015</v>
      </c>
      <c r="D15">
        <v>5.05</v>
      </c>
      <c r="E15" s="4">
        <f t="shared" si="1"/>
        <v>2.0665384457994027</v>
      </c>
      <c r="G15">
        <v>1</v>
      </c>
      <c r="H15">
        <v>10.15</v>
      </c>
    </row>
    <row r="16" spans="1:8" x14ac:dyDescent="0.25">
      <c r="A16">
        <v>15</v>
      </c>
      <c r="B16" t="s">
        <v>8</v>
      </c>
      <c r="C16">
        <v>2016</v>
      </c>
      <c r="D16">
        <v>45.1</v>
      </c>
      <c r="E16" s="4">
        <f t="shared" si="1"/>
        <v>13.786146603900471</v>
      </c>
      <c r="G16">
        <v>1</v>
      </c>
      <c r="H16">
        <v>5.68</v>
      </c>
    </row>
    <row r="17" spans="1:8" x14ac:dyDescent="0.25">
      <c r="A17">
        <v>16</v>
      </c>
      <c r="B17" t="s">
        <v>8</v>
      </c>
      <c r="C17">
        <v>2017</v>
      </c>
      <c r="D17">
        <v>246.89</v>
      </c>
      <c r="E17" s="4">
        <f t="shared" si="1"/>
        <v>46.215907601879408</v>
      </c>
      <c r="G17">
        <v>1</v>
      </c>
      <c r="H17">
        <v>4.4800000000000004</v>
      </c>
    </row>
    <row r="18" spans="1:8" x14ac:dyDescent="0.25">
      <c r="A18">
        <v>17</v>
      </c>
      <c r="B18" t="s">
        <v>49</v>
      </c>
      <c r="C18">
        <v>2010</v>
      </c>
      <c r="D18">
        <v>8</v>
      </c>
      <c r="E18" s="4">
        <f>D18*100/(D18+D2+D10)</f>
        <v>5.6749663048875645</v>
      </c>
      <c r="G18">
        <v>0</v>
      </c>
    </row>
    <row r="19" spans="1:8" x14ac:dyDescent="0.25">
      <c r="A19">
        <v>18</v>
      </c>
      <c r="B19" t="s">
        <v>49</v>
      </c>
      <c r="C19">
        <v>2011</v>
      </c>
      <c r="D19">
        <v>10</v>
      </c>
      <c r="E19" s="4">
        <f>D19*100/(D19+D10+D2)</f>
        <v>6.9944743652514516</v>
      </c>
      <c r="G19">
        <v>0</v>
      </c>
    </row>
    <row r="20" spans="1:8" x14ac:dyDescent="0.25">
      <c r="A20">
        <v>19</v>
      </c>
      <c r="B20" t="s">
        <v>49</v>
      </c>
      <c r="C20">
        <v>2012</v>
      </c>
      <c r="D20">
        <v>10</v>
      </c>
      <c r="E20" s="4">
        <f t="shared" ref="E20:E25" si="2">D20*100/(D20+D11+D3)</f>
        <v>6.9122831271168863</v>
      </c>
      <c r="G20">
        <v>0</v>
      </c>
    </row>
    <row r="21" spans="1:8" x14ac:dyDescent="0.25">
      <c r="A21">
        <v>20</v>
      </c>
      <c r="B21" t="s">
        <v>49</v>
      </c>
      <c r="C21">
        <v>2013</v>
      </c>
      <c r="D21">
        <v>10</v>
      </c>
      <c r="E21" s="4">
        <f t="shared" si="2"/>
        <v>5.3801043740248558</v>
      </c>
      <c r="G21">
        <v>0</v>
      </c>
    </row>
    <row r="22" spans="1:8" x14ac:dyDescent="0.25">
      <c r="A22">
        <v>21</v>
      </c>
      <c r="B22" t="s">
        <v>49</v>
      </c>
      <c r="C22">
        <v>2014</v>
      </c>
      <c r="D22">
        <v>30</v>
      </c>
      <c r="E22" s="4">
        <f t="shared" si="2"/>
        <v>14.294563301091152</v>
      </c>
      <c r="G22">
        <v>1</v>
      </c>
    </row>
    <row r="23" spans="1:8" x14ac:dyDescent="0.25">
      <c r="A23">
        <v>22</v>
      </c>
      <c r="B23" t="s">
        <v>49</v>
      </c>
      <c r="C23">
        <v>2015</v>
      </c>
      <c r="D23">
        <v>30</v>
      </c>
      <c r="E23" s="4">
        <f t="shared" si="2"/>
        <v>12.276466014649916</v>
      </c>
      <c r="G23">
        <v>1</v>
      </c>
    </row>
    <row r="24" spans="1:8" x14ac:dyDescent="0.25">
      <c r="A24">
        <v>23</v>
      </c>
      <c r="B24" t="s">
        <v>49</v>
      </c>
      <c r="C24">
        <v>2016</v>
      </c>
      <c r="D24">
        <v>72.72</v>
      </c>
      <c r="E24" s="4">
        <f t="shared" si="2"/>
        <v>25.330035877251039</v>
      </c>
      <c r="G24">
        <v>1</v>
      </c>
    </row>
    <row r="25" spans="1:8" x14ac:dyDescent="0.25">
      <c r="A25">
        <v>24</v>
      </c>
      <c r="B25" t="s">
        <v>49</v>
      </c>
      <c r="C25">
        <v>2017</v>
      </c>
      <c r="D25">
        <v>73</v>
      </c>
      <c r="E25" s="4">
        <f t="shared" si="2"/>
        <v>22.29552257039888</v>
      </c>
      <c r="G2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515E-9AEC-4B9E-A22A-E10F26C6B0B0}">
  <dimension ref="A1:G25"/>
  <sheetViews>
    <sheetView workbookViewId="0">
      <selection activeCell="G2" sqref="G2"/>
    </sheetView>
  </sheetViews>
  <sheetFormatPr defaultRowHeight="15" x14ac:dyDescent="0.25"/>
  <sheetData>
    <row r="1" spans="1:7" ht="30" x14ac:dyDescent="0.25">
      <c r="A1" t="s">
        <v>38</v>
      </c>
      <c r="B1" t="s">
        <v>34</v>
      </c>
      <c r="C1" t="s">
        <v>37</v>
      </c>
      <c r="D1" t="s">
        <v>36</v>
      </c>
      <c r="E1" t="s">
        <v>44</v>
      </c>
      <c r="F1" s="33" t="s">
        <v>5</v>
      </c>
      <c r="G1" t="s">
        <v>48</v>
      </c>
    </row>
    <row r="2" spans="1:7" x14ac:dyDescent="0.25">
      <c r="A2">
        <v>1</v>
      </c>
      <c r="B2" t="s">
        <v>7</v>
      </c>
      <c r="C2">
        <v>2010</v>
      </c>
      <c r="D2">
        <v>90.05</v>
      </c>
      <c r="E2" s="4">
        <f>D2*100/(D2+D10+D18)</f>
        <v>1.802146164960915</v>
      </c>
    </row>
    <row r="3" spans="1:7" x14ac:dyDescent="0.25">
      <c r="A3">
        <v>2</v>
      </c>
      <c r="B3" t="s">
        <v>7</v>
      </c>
      <c r="C3">
        <v>2011</v>
      </c>
      <c r="D3">
        <v>96.55</v>
      </c>
      <c r="E3" s="4">
        <f t="shared" ref="E3:E9" si="0">D3*100/(D3+D11+D19)</f>
        <v>1.6076340555337245</v>
      </c>
    </row>
    <row r="4" spans="1:7" x14ac:dyDescent="0.25">
      <c r="A4">
        <v>3</v>
      </c>
      <c r="B4" t="s">
        <v>7</v>
      </c>
      <c r="C4">
        <v>2012</v>
      </c>
      <c r="D4">
        <v>123.05</v>
      </c>
      <c r="E4" s="4">
        <f t="shared" si="0"/>
        <v>1.7268527354582299</v>
      </c>
    </row>
    <row r="5" spans="1:7" x14ac:dyDescent="0.25">
      <c r="A5">
        <v>4</v>
      </c>
      <c r="B5" t="s">
        <v>7</v>
      </c>
      <c r="C5">
        <v>2013</v>
      </c>
      <c r="D5">
        <v>123.05</v>
      </c>
      <c r="E5" s="4">
        <f t="shared" si="0"/>
        <v>1.6850762906136936</v>
      </c>
    </row>
    <row r="6" spans="1:7" x14ac:dyDescent="0.25">
      <c r="A6">
        <v>5</v>
      </c>
      <c r="B6" t="s">
        <v>7</v>
      </c>
      <c r="C6">
        <v>2014</v>
      </c>
      <c r="D6">
        <v>123.05</v>
      </c>
      <c r="E6" s="4">
        <f t="shared" si="0"/>
        <v>1.6144459124538659</v>
      </c>
    </row>
    <row r="7" spans="1:7" x14ac:dyDescent="0.25">
      <c r="A7">
        <v>6</v>
      </c>
      <c r="B7" t="s">
        <v>7</v>
      </c>
      <c r="C7">
        <v>2015</v>
      </c>
      <c r="D7">
        <v>123.05</v>
      </c>
      <c r="E7" s="4">
        <f t="shared" si="0"/>
        <v>1.5272443386150791</v>
      </c>
    </row>
    <row r="8" spans="1:7" x14ac:dyDescent="0.25">
      <c r="A8">
        <v>7</v>
      </c>
      <c r="B8" t="s">
        <v>7</v>
      </c>
      <c r="C8">
        <v>2016</v>
      </c>
      <c r="D8">
        <v>123.05</v>
      </c>
      <c r="E8" s="4">
        <f t="shared" si="0"/>
        <v>1.3078807654902294</v>
      </c>
    </row>
    <row r="9" spans="1:7" x14ac:dyDescent="0.25">
      <c r="A9">
        <v>8</v>
      </c>
      <c r="B9" t="s">
        <v>7</v>
      </c>
      <c r="C9">
        <v>2017</v>
      </c>
      <c r="D9">
        <v>123.05</v>
      </c>
      <c r="E9" s="4">
        <f t="shared" si="0"/>
        <v>1.2414282932656173</v>
      </c>
    </row>
    <row r="10" spans="1:7" x14ac:dyDescent="0.25">
      <c r="A10">
        <v>9</v>
      </c>
      <c r="B10" t="s">
        <v>8</v>
      </c>
      <c r="C10">
        <v>2010</v>
      </c>
      <c r="D10">
        <v>0.05</v>
      </c>
      <c r="E10" s="4">
        <f>D10*100/(D10+D18+D2)</f>
        <v>1.0006364047534231E-3</v>
      </c>
    </row>
    <row r="11" spans="1:7" x14ac:dyDescent="0.25">
      <c r="A11">
        <v>10</v>
      </c>
      <c r="B11" t="s">
        <v>8</v>
      </c>
      <c r="C11">
        <v>2011</v>
      </c>
      <c r="D11">
        <v>5.05</v>
      </c>
      <c r="E11" s="4">
        <f t="shared" ref="E11:E17" si="1">D11*100/(D11+D19+D3)</f>
        <v>8.4086504199329962E-2</v>
      </c>
    </row>
    <row r="12" spans="1:7" x14ac:dyDescent="0.25">
      <c r="A12">
        <v>11</v>
      </c>
      <c r="B12" t="s">
        <v>8</v>
      </c>
      <c r="C12">
        <v>2012</v>
      </c>
      <c r="D12">
        <v>15.05</v>
      </c>
      <c r="E12" s="4">
        <f t="shared" si="1"/>
        <v>0.21120791278867421</v>
      </c>
    </row>
    <row r="13" spans="1:7" x14ac:dyDescent="0.25">
      <c r="A13">
        <v>12</v>
      </c>
      <c r="B13" t="s">
        <v>8</v>
      </c>
      <c r="C13">
        <v>2013</v>
      </c>
      <c r="D13">
        <v>17.11</v>
      </c>
      <c r="E13" s="4">
        <f t="shared" si="1"/>
        <v>0.23430845455018529</v>
      </c>
    </row>
    <row r="14" spans="1:7" x14ac:dyDescent="0.25">
      <c r="A14">
        <v>13</v>
      </c>
      <c r="B14" t="s">
        <v>8</v>
      </c>
      <c r="C14">
        <v>2014</v>
      </c>
      <c r="D14">
        <v>104.76</v>
      </c>
      <c r="E14" s="4">
        <f t="shared" si="1"/>
        <v>1.3744766663036732</v>
      </c>
    </row>
    <row r="15" spans="1:7" x14ac:dyDescent="0.25">
      <c r="A15">
        <v>14</v>
      </c>
      <c r="B15" t="s">
        <v>8</v>
      </c>
      <c r="C15">
        <v>2015</v>
      </c>
      <c r="D15">
        <v>418.94499999999999</v>
      </c>
      <c r="E15" s="4">
        <f t="shared" si="1"/>
        <v>5.1997674070791904</v>
      </c>
    </row>
    <row r="16" spans="1:7" x14ac:dyDescent="0.25">
      <c r="A16">
        <v>15</v>
      </c>
      <c r="B16" t="s">
        <v>8</v>
      </c>
      <c r="C16">
        <v>2016</v>
      </c>
      <c r="D16">
        <v>1590.97</v>
      </c>
      <c r="E16" s="4">
        <f t="shared" si="1"/>
        <v>16.91019147884592</v>
      </c>
    </row>
    <row r="17" spans="1:5" x14ac:dyDescent="0.25">
      <c r="A17">
        <v>16</v>
      </c>
      <c r="B17" t="s">
        <v>8</v>
      </c>
      <c r="C17">
        <v>2017</v>
      </c>
      <c r="D17">
        <v>1819.42</v>
      </c>
      <c r="E17" s="4">
        <f t="shared" si="1"/>
        <v>18.355785984017306</v>
      </c>
    </row>
    <row r="18" spans="1:5" x14ac:dyDescent="0.25">
      <c r="A18">
        <v>17</v>
      </c>
      <c r="B18" t="s">
        <v>35</v>
      </c>
      <c r="C18">
        <v>2010</v>
      </c>
      <c r="D18">
        <v>4906.72</v>
      </c>
      <c r="E18" s="4">
        <f>D18*100/(D18+D2+D10)</f>
        <v>98.196853198634315</v>
      </c>
    </row>
    <row r="19" spans="1:5" x14ac:dyDescent="0.25">
      <c r="A19">
        <v>18</v>
      </c>
      <c r="B19" t="s">
        <v>35</v>
      </c>
      <c r="C19">
        <v>2011</v>
      </c>
      <c r="D19">
        <v>5904.12</v>
      </c>
      <c r="E19" s="4">
        <f>D19*100/(D19+D10+D2)</f>
        <v>98.496885332870662</v>
      </c>
    </row>
    <row r="20" spans="1:5" x14ac:dyDescent="0.25">
      <c r="A20">
        <v>19</v>
      </c>
      <c r="B20" t="s">
        <v>35</v>
      </c>
      <c r="C20">
        <v>2012</v>
      </c>
      <c r="D20">
        <v>6987.58</v>
      </c>
      <c r="E20" s="4">
        <f t="shared" ref="E20:E25" si="2">D20*100/(D20+D11+D3)</f>
        <v>98.566830014190643</v>
      </c>
    </row>
    <row r="21" spans="1:5" x14ac:dyDescent="0.25">
      <c r="A21">
        <v>20</v>
      </c>
      <c r="B21" t="s">
        <v>35</v>
      </c>
      <c r="C21">
        <v>2013</v>
      </c>
      <c r="D21">
        <v>7162.18</v>
      </c>
      <c r="E21" s="4">
        <f t="shared" si="2"/>
        <v>98.108291736755291</v>
      </c>
    </row>
    <row r="22" spans="1:5" x14ac:dyDescent="0.25">
      <c r="A22">
        <v>21</v>
      </c>
      <c r="B22" t="s">
        <v>35</v>
      </c>
      <c r="C22">
        <v>2014</v>
      </c>
      <c r="D22">
        <v>7394</v>
      </c>
      <c r="E22" s="4">
        <f t="shared" si="2"/>
        <v>98.139673168608041</v>
      </c>
    </row>
    <row r="23" spans="1:5" x14ac:dyDescent="0.25">
      <c r="A23">
        <v>22</v>
      </c>
      <c r="B23" t="s">
        <v>35</v>
      </c>
      <c r="C23">
        <v>2015</v>
      </c>
      <c r="D23">
        <v>7515</v>
      </c>
      <c r="E23" s="4">
        <f t="shared" si="2"/>
        <v>97.057786514198327</v>
      </c>
    </row>
    <row r="24" spans="1:5" x14ac:dyDescent="0.25">
      <c r="A24">
        <v>23</v>
      </c>
      <c r="B24" t="s">
        <v>35</v>
      </c>
      <c r="C24">
        <v>2016</v>
      </c>
      <c r="D24">
        <v>7694.33</v>
      </c>
      <c r="E24" s="4">
        <f t="shared" si="2"/>
        <v>93.419455885968574</v>
      </c>
    </row>
    <row r="25" spans="1:5" x14ac:dyDescent="0.25">
      <c r="A25">
        <v>24</v>
      </c>
      <c r="B25" t="s">
        <v>35</v>
      </c>
      <c r="C25">
        <v>2017</v>
      </c>
      <c r="D25">
        <v>7969.5</v>
      </c>
      <c r="E25" s="4">
        <f t="shared" si="2"/>
        <v>82.299618320610705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B80F-B48D-4510-BC36-2EFA9391524F}">
  <dimension ref="A1:I19"/>
  <sheetViews>
    <sheetView workbookViewId="0">
      <selection activeCell="E18" sqref="E18"/>
    </sheetView>
  </sheetViews>
  <sheetFormatPr defaultRowHeight="15" x14ac:dyDescent="0.25"/>
  <cols>
    <col min="1" max="1" width="14.5703125" customWidth="1"/>
    <col min="2" max="2" width="12.28515625" customWidth="1"/>
    <col min="3" max="3" width="13.710937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0.96514782134468069</v>
      </c>
    </row>
    <row r="5" spans="1:9" x14ac:dyDescent="0.25">
      <c r="A5" t="s">
        <v>13</v>
      </c>
      <c r="B5">
        <v>0.93151031704638376</v>
      </c>
    </row>
    <row r="6" spans="1:9" x14ac:dyDescent="0.25">
      <c r="A6" t="s">
        <v>14</v>
      </c>
      <c r="B6">
        <v>0.90411444386493722</v>
      </c>
    </row>
    <row r="7" spans="1:9" x14ac:dyDescent="0.25">
      <c r="A7" t="s">
        <v>15</v>
      </c>
      <c r="B7">
        <v>6.5474045155969289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2915.2168466557691</v>
      </c>
      <c r="D12">
        <v>1457.6084233278846</v>
      </c>
      <c r="E12">
        <v>34.001848047582492</v>
      </c>
      <c r="F12">
        <v>1.2276169876902197E-3</v>
      </c>
    </row>
    <row r="13" spans="1:9" x14ac:dyDescent="0.25">
      <c r="A13" t="s">
        <v>19</v>
      </c>
      <c r="B13">
        <v>5</v>
      </c>
      <c r="C13">
        <v>214.34252945429526</v>
      </c>
      <c r="D13">
        <v>42.868505890859055</v>
      </c>
    </row>
    <row r="14" spans="1:9" ht="15.75" thickBot="1" x14ac:dyDescent="0.3">
      <c r="A14" s="1" t="s">
        <v>20</v>
      </c>
      <c r="B14" s="1">
        <v>7</v>
      </c>
      <c r="C14" s="1">
        <v>3129.5593761100645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169.96766403277445</v>
      </c>
      <c r="C17">
        <v>22.781900319491534</v>
      </c>
      <c r="D17">
        <v>7.4606447069454971</v>
      </c>
      <c r="E17">
        <v>6.8274480956934125E-4</v>
      </c>
      <c r="F17">
        <v>111.40492489021236</v>
      </c>
      <c r="G17">
        <v>228.53040317533655</v>
      </c>
      <c r="H17">
        <v>111.40492489021236</v>
      </c>
      <c r="I17">
        <v>228.53040317533655</v>
      </c>
    </row>
    <row r="18" spans="1:9" x14ac:dyDescent="0.25">
      <c r="A18" t="s">
        <v>5</v>
      </c>
      <c r="B18">
        <v>-7.0494683804253108E-3</v>
      </c>
      <c r="C18">
        <v>8.4389296156920484</v>
      </c>
      <c r="D18">
        <v>-8.3535101031260441E-4</v>
      </c>
      <c r="E18">
        <v>0.99936579042478235</v>
      </c>
      <c r="F18">
        <v>-21.700008650691753</v>
      </c>
      <c r="G18">
        <v>21.685909713930901</v>
      </c>
      <c r="H18">
        <v>-21.700008650691753</v>
      </c>
      <c r="I18">
        <v>21.685909713930901</v>
      </c>
    </row>
    <row r="19" spans="1:9" ht="15.75" thickBot="1" x14ac:dyDescent="0.3">
      <c r="A19" s="1" t="s">
        <v>48</v>
      </c>
      <c r="B19" s="1">
        <v>-30.569975616304365</v>
      </c>
      <c r="C19" s="1">
        <v>6.54352317630158</v>
      </c>
      <c r="D19" s="1">
        <v>-4.6717914482244733</v>
      </c>
      <c r="E19" s="1">
        <v>5.4737658081199063E-3</v>
      </c>
      <c r="F19" s="1">
        <v>-47.390637434370447</v>
      </c>
      <c r="G19" s="1">
        <v>-13.74931379823828</v>
      </c>
      <c r="H19" s="1">
        <v>-47.390637434370447</v>
      </c>
      <c r="I19" s="1">
        <v>-13.74931379823828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A927-5270-4BA3-8AC1-A27734226376}">
  <dimension ref="A1:I19"/>
  <sheetViews>
    <sheetView workbookViewId="0">
      <selection sqref="A1:I22"/>
    </sheetView>
  </sheetViews>
  <sheetFormatPr defaultRowHeight="15" x14ac:dyDescent="0.25"/>
  <cols>
    <col min="1" max="1" width="16.42578125" customWidth="1"/>
    <col min="2" max="2" width="12.42578125" customWidth="1"/>
    <col min="3" max="3" width="11.2851562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0.85168879791375729</v>
      </c>
    </row>
    <row r="5" spans="1:9" x14ac:dyDescent="0.25">
      <c r="A5" t="s">
        <v>13</v>
      </c>
      <c r="B5">
        <v>0.7253738084917809</v>
      </c>
    </row>
    <row r="6" spans="1:9" x14ac:dyDescent="0.25">
      <c r="A6" t="s">
        <v>14</v>
      </c>
      <c r="B6">
        <v>0.61552333188849317</v>
      </c>
    </row>
    <row r="7" spans="1:9" x14ac:dyDescent="0.25">
      <c r="A7" t="s">
        <v>15</v>
      </c>
      <c r="B7">
        <v>18.047397175894066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4301.4915350958127</v>
      </c>
      <c r="D12">
        <v>2150.7457675479063</v>
      </c>
      <c r="E12">
        <v>6.6032832166162123</v>
      </c>
      <c r="F12">
        <v>3.9523453490265696E-2</v>
      </c>
    </row>
    <row r="13" spans="1:9" x14ac:dyDescent="0.25">
      <c r="A13" t="s">
        <v>19</v>
      </c>
      <c r="B13">
        <v>5</v>
      </c>
      <c r="C13">
        <v>1628.5427241223456</v>
      </c>
      <c r="D13">
        <v>325.70854482446913</v>
      </c>
    </row>
    <row r="14" spans="1:9" ht="15.75" thickBot="1" x14ac:dyDescent="0.3">
      <c r="A14" s="1" t="s">
        <v>20</v>
      </c>
      <c r="B14" s="1">
        <v>7</v>
      </c>
      <c r="C14" s="1">
        <v>5930.0342592181587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30.408614905222436</v>
      </c>
      <c r="C17">
        <v>35.783668868442753</v>
      </c>
      <c r="D17">
        <v>0.84979030565642977</v>
      </c>
      <c r="E17">
        <v>0.43423495263519984</v>
      </c>
      <c r="F17">
        <v>-61.576234300421191</v>
      </c>
      <c r="G17">
        <v>122.39346411086606</v>
      </c>
      <c r="H17">
        <v>-61.576234300421191</v>
      </c>
      <c r="I17">
        <v>122.39346411086606</v>
      </c>
    </row>
    <row r="18" spans="1:9" x14ac:dyDescent="0.25">
      <c r="A18" t="s">
        <v>42</v>
      </c>
      <c r="B18">
        <v>31.50867073891666</v>
      </c>
      <c r="C18">
        <v>21.06920602923412</v>
      </c>
      <c r="D18">
        <v>1.4954844855186991</v>
      </c>
      <c r="E18">
        <v>0.19503135640702537</v>
      </c>
      <c r="F18">
        <v>-22.651447571111699</v>
      </c>
      <c r="G18">
        <v>85.668789048945015</v>
      </c>
      <c r="H18">
        <v>-22.651447571111699</v>
      </c>
      <c r="I18">
        <v>85.668789048945015</v>
      </c>
    </row>
    <row r="19" spans="1:9" ht="15.75" thickBot="1" x14ac:dyDescent="0.3">
      <c r="A19" s="1" t="s">
        <v>43</v>
      </c>
      <c r="B19" s="1">
        <v>-2.5059996525541517</v>
      </c>
      <c r="C19" s="1">
        <v>3.0704688231323787</v>
      </c>
      <c r="D19" s="1">
        <v>-0.81616189478114409</v>
      </c>
      <c r="E19" s="1">
        <v>0.45152363079197905</v>
      </c>
      <c r="F19" s="1">
        <v>-10.398891036185857</v>
      </c>
      <c r="G19" s="1">
        <v>5.3868917310775544</v>
      </c>
      <c r="H19" s="1">
        <v>-10.398891036185857</v>
      </c>
      <c r="I19" s="1">
        <v>5.3868917310775544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4D65-267F-47DC-9B82-FA0D7951CBF9}">
  <dimension ref="A1:I19"/>
  <sheetViews>
    <sheetView workbookViewId="0">
      <selection activeCell="D1" sqref="D1"/>
    </sheetView>
  </sheetViews>
  <sheetFormatPr defaultRowHeight="15" x14ac:dyDescent="0.25"/>
  <cols>
    <col min="1" max="1" width="14.85546875" customWidth="1"/>
    <col min="2" max="2" width="11" customWidth="1"/>
    <col min="3" max="3" width="15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0.16179712285542919</v>
      </c>
    </row>
    <row r="5" spans="1:9" x14ac:dyDescent="0.25">
      <c r="A5" t="s">
        <v>13</v>
      </c>
      <c r="B5">
        <v>2.617830896429485E-2</v>
      </c>
    </row>
    <row r="6" spans="1:9" x14ac:dyDescent="0.25">
      <c r="A6" t="s">
        <v>14</v>
      </c>
      <c r="B6">
        <v>-0.36335036744998722</v>
      </c>
    </row>
    <row r="7" spans="1:9" x14ac:dyDescent="0.25">
      <c r="A7" t="s">
        <v>15</v>
      </c>
      <c r="B7">
        <v>9.0988853952459063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11.127780217340955</v>
      </c>
      <c r="D12">
        <v>5.5638901086704777</v>
      </c>
      <c r="E12">
        <v>6.7205087967523572E-2</v>
      </c>
      <c r="F12">
        <v>0.9358335475561016</v>
      </c>
    </row>
    <row r="13" spans="1:9" x14ac:dyDescent="0.25">
      <c r="A13" t="s">
        <v>19</v>
      </c>
      <c r="B13">
        <v>5</v>
      </c>
      <c r="C13">
        <v>413.94857717909633</v>
      </c>
      <c r="D13">
        <v>82.789715435819261</v>
      </c>
    </row>
    <row r="14" spans="1:9" ht="15.75" thickBot="1" x14ac:dyDescent="0.3">
      <c r="A14" s="1" t="s">
        <v>20</v>
      </c>
      <c r="B14" s="1">
        <v>7</v>
      </c>
      <c r="C14" s="1">
        <v>425.07635739643729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19.918382205283951</v>
      </c>
      <c r="C17">
        <v>53.506583927739499</v>
      </c>
      <c r="D17">
        <v>0.37226039756497392</v>
      </c>
      <c r="E17">
        <v>0.72495584530951596</v>
      </c>
      <c r="F17">
        <v>-117.62467052631321</v>
      </c>
      <c r="G17">
        <v>157.46143493688112</v>
      </c>
      <c r="H17">
        <v>-117.62467052631321</v>
      </c>
      <c r="I17">
        <v>157.46143493688112</v>
      </c>
    </row>
    <row r="18" spans="1:9" x14ac:dyDescent="0.25">
      <c r="A18" t="s">
        <v>42</v>
      </c>
      <c r="B18">
        <v>-2.0808069937311231</v>
      </c>
      <c r="C18">
        <v>14.774255985864272</v>
      </c>
      <c r="D18">
        <v>-0.14084005284069803</v>
      </c>
      <c r="E18">
        <v>0.89349453920622302</v>
      </c>
      <c r="F18">
        <v>-40.059241066034922</v>
      </c>
      <c r="G18">
        <v>35.897627078572675</v>
      </c>
      <c r="H18">
        <v>-40.059241066034922</v>
      </c>
      <c r="I18">
        <v>35.897627078572675</v>
      </c>
    </row>
    <row r="19" spans="1:9" ht="15.75" thickBot="1" x14ac:dyDescent="0.3">
      <c r="A19" s="1" t="s">
        <v>43</v>
      </c>
      <c r="B19" s="1">
        <v>3.1321358324447233</v>
      </c>
      <c r="C19" s="1">
        <v>11.265461070174814</v>
      </c>
      <c r="D19" s="1">
        <v>0.27802997258026296</v>
      </c>
      <c r="E19" s="1">
        <v>0.7921198644229468</v>
      </c>
      <c r="F19" s="1">
        <v>-25.826653764614694</v>
      </c>
      <c r="G19" s="1">
        <v>32.090925429504139</v>
      </c>
      <c r="H19" s="1">
        <v>-25.826653764614694</v>
      </c>
      <c r="I19" s="1">
        <v>32.090925429504139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0C4D-82F4-4FB1-8AF6-35A1D98A539B}">
  <dimension ref="A1:L25"/>
  <sheetViews>
    <sheetView workbookViewId="0">
      <selection activeCell="H2" sqref="H2"/>
    </sheetView>
  </sheetViews>
  <sheetFormatPr defaultRowHeight="15" x14ac:dyDescent="0.25"/>
  <sheetData>
    <row r="1" spans="1:12" ht="30" x14ac:dyDescent="0.25">
      <c r="A1" t="s">
        <v>38</v>
      </c>
      <c r="B1" t="s">
        <v>34</v>
      </c>
      <c r="C1" t="s">
        <v>37</v>
      </c>
      <c r="D1" t="s">
        <v>50</v>
      </c>
      <c r="E1" t="s">
        <v>51</v>
      </c>
      <c r="F1" s="33" t="s">
        <v>5</v>
      </c>
      <c r="G1" s="33" t="s">
        <v>48</v>
      </c>
    </row>
    <row r="2" spans="1:12" x14ac:dyDescent="0.25">
      <c r="A2" s="40">
        <v>1</v>
      </c>
      <c r="B2" s="40" t="s">
        <v>7</v>
      </c>
      <c r="C2" s="40">
        <v>2010</v>
      </c>
      <c r="D2" s="40">
        <v>132.55000000000001</v>
      </c>
      <c r="E2" s="41">
        <f>D2*100/(D2+D10+D18)</f>
        <v>67.496690090640598</v>
      </c>
      <c r="F2" s="40">
        <v>0</v>
      </c>
      <c r="G2" s="40">
        <v>3.14</v>
      </c>
    </row>
    <row r="3" spans="1:12" x14ac:dyDescent="0.25">
      <c r="A3" s="40">
        <v>2</v>
      </c>
      <c r="B3" s="40" t="s">
        <v>7</v>
      </c>
      <c r="C3" s="40">
        <v>2011</v>
      </c>
      <c r="D3" s="40">
        <v>154.5</v>
      </c>
      <c r="E3" s="41">
        <f t="shared" ref="E3:E9" si="0">D3*100/(D3+D11+D19)</f>
        <v>66.787705874724409</v>
      </c>
      <c r="F3" s="40">
        <v>0</v>
      </c>
      <c r="G3" s="40">
        <v>3.34</v>
      </c>
    </row>
    <row r="4" spans="1:12" x14ac:dyDescent="0.25">
      <c r="A4" s="40">
        <v>3</v>
      </c>
      <c r="B4" s="40" t="s">
        <v>7</v>
      </c>
      <c r="C4" s="40">
        <v>2012</v>
      </c>
      <c r="D4" s="40">
        <v>154.5</v>
      </c>
      <c r="E4" s="41">
        <f t="shared" si="0"/>
        <v>60.74784728502339</v>
      </c>
      <c r="F4" s="40">
        <v>0</v>
      </c>
      <c r="G4" s="40">
        <v>3.82</v>
      </c>
    </row>
    <row r="5" spans="1:12" x14ac:dyDescent="0.25">
      <c r="A5" s="40">
        <v>4</v>
      </c>
      <c r="B5" s="40" t="s">
        <v>7</v>
      </c>
      <c r="C5" s="40">
        <v>2013</v>
      </c>
      <c r="D5" s="40">
        <v>154.5</v>
      </c>
      <c r="E5" s="41">
        <f t="shared" si="0"/>
        <v>53.584434502132964</v>
      </c>
      <c r="F5" s="40">
        <v>1</v>
      </c>
      <c r="G5" s="40">
        <v>4.0199999999999996</v>
      </c>
    </row>
    <row r="6" spans="1:12" x14ac:dyDescent="0.25">
      <c r="A6" s="40">
        <v>5</v>
      </c>
      <c r="B6" s="40" t="s">
        <v>7</v>
      </c>
      <c r="C6" s="40">
        <v>2014</v>
      </c>
      <c r="D6" s="40">
        <v>157.4</v>
      </c>
      <c r="E6" s="41">
        <f t="shared" si="0"/>
        <v>44.504764328328669</v>
      </c>
      <c r="F6" s="40">
        <v>1</v>
      </c>
      <c r="G6" s="40">
        <v>4.08</v>
      </c>
    </row>
    <row r="7" spans="1:12" x14ac:dyDescent="0.25">
      <c r="A7" s="40">
        <v>6</v>
      </c>
      <c r="B7" s="40" t="s">
        <v>7</v>
      </c>
      <c r="C7" s="40">
        <v>2015</v>
      </c>
      <c r="D7" s="40">
        <v>157.4</v>
      </c>
      <c r="E7" s="41">
        <f t="shared" si="0"/>
        <v>31.59246919031753</v>
      </c>
      <c r="F7" s="40">
        <v>1</v>
      </c>
      <c r="G7" s="40">
        <v>4.6500000000000004</v>
      </c>
      <c r="L7" s="39"/>
    </row>
    <row r="8" spans="1:12" x14ac:dyDescent="0.25">
      <c r="A8" s="40">
        <v>7</v>
      </c>
      <c r="B8" s="40" t="s">
        <v>7</v>
      </c>
      <c r="C8" s="40">
        <v>2016</v>
      </c>
      <c r="D8" s="40">
        <v>170.9</v>
      </c>
      <c r="E8" s="41">
        <f t="shared" si="0"/>
        <v>19.457379344893152</v>
      </c>
      <c r="F8" s="40">
        <v>1</v>
      </c>
      <c r="G8" s="40">
        <v>4.6900000000000004</v>
      </c>
    </row>
    <row r="9" spans="1:12" x14ac:dyDescent="0.25">
      <c r="A9" s="40">
        <v>8</v>
      </c>
      <c r="B9" s="40" t="s">
        <v>7</v>
      </c>
      <c r="C9" s="40">
        <v>2017</v>
      </c>
      <c r="D9" s="40">
        <v>170.9</v>
      </c>
      <c r="E9" s="41">
        <f t="shared" si="0"/>
        <v>13.450973601775623</v>
      </c>
      <c r="F9" s="40">
        <v>1</v>
      </c>
      <c r="G9" s="40">
        <v>5.04</v>
      </c>
    </row>
    <row r="10" spans="1:12" x14ac:dyDescent="0.25">
      <c r="A10" s="42">
        <v>9</v>
      </c>
      <c r="B10" s="42" t="s">
        <v>8</v>
      </c>
      <c r="C10" s="42">
        <v>2010</v>
      </c>
      <c r="D10" s="42">
        <v>1.33</v>
      </c>
      <c r="E10" s="43">
        <f>D10*100/(D10+D18+D2)</f>
        <v>0.67725837661676347</v>
      </c>
      <c r="F10" s="42">
        <v>0</v>
      </c>
      <c r="G10" s="42">
        <v>14.95</v>
      </c>
    </row>
    <row r="11" spans="1:12" x14ac:dyDescent="0.25">
      <c r="A11" s="42">
        <v>10</v>
      </c>
      <c r="B11" s="42" t="s">
        <v>8</v>
      </c>
      <c r="C11" s="42">
        <v>2011</v>
      </c>
      <c r="D11" s="42">
        <v>2.33</v>
      </c>
      <c r="E11" s="43">
        <f t="shared" ref="E11:E17" si="1">D11*100/(D11+D19+D3)</f>
        <v>1.0072191241948731</v>
      </c>
      <c r="F11" s="42">
        <v>0</v>
      </c>
      <c r="G11" s="42">
        <v>12.94</v>
      </c>
    </row>
    <row r="12" spans="1:12" x14ac:dyDescent="0.25">
      <c r="A12" s="42">
        <v>11</v>
      </c>
      <c r="B12" s="42" t="s">
        <v>8</v>
      </c>
      <c r="C12" s="42">
        <v>2012</v>
      </c>
      <c r="D12" s="42">
        <v>9.33</v>
      </c>
      <c r="E12" s="43">
        <f t="shared" si="1"/>
        <v>3.6684622341052964</v>
      </c>
      <c r="F12" s="42">
        <v>0</v>
      </c>
      <c r="G12" s="42">
        <v>9.35</v>
      </c>
    </row>
    <row r="13" spans="1:12" x14ac:dyDescent="0.25">
      <c r="A13" s="42">
        <v>12</v>
      </c>
      <c r="B13" s="42" t="s">
        <v>8</v>
      </c>
      <c r="C13" s="42">
        <v>2013</v>
      </c>
      <c r="D13" s="42">
        <v>9.33</v>
      </c>
      <c r="E13" s="43">
        <f t="shared" si="1"/>
        <v>3.2358755592550197</v>
      </c>
      <c r="F13" s="42">
        <v>0</v>
      </c>
      <c r="G13" s="42">
        <v>7.87</v>
      </c>
    </row>
    <row r="14" spans="1:12" x14ac:dyDescent="0.25">
      <c r="A14" s="42">
        <v>13</v>
      </c>
      <c r="B14" s="42" t="s">
        <v>8</v>
      </c>
      <c r="C14" s="42">
        <v>2014</v>
      </c>
      <c r="D14" s="42">
        <v>55.77</v>
      </c>
      <c r="E14" s="43">
        <f t="shared" si="1"/>
        <v>15.768937144795995</v>
      </c>
      <c r="F14" s="42">
        <v>1</v>
      </c>
      <c r="G14" s="42">
        <v>6.95</v>
      </c>
    </row>
    <row r="15" spans="1:12" x14ac:dyDescent="0.25">
      <c r="A15" s="42">
        <v>14</v>
      </c>
      <c r="B15" s="42" t="s">
        <v>8</v>
      </c>
      <c r="C15" s="42">
        <v>2015</v>
      </c>
      <c r="D15" s="42">
        <v>200.32</v>
      </c>
      <c r="E15" s="43">
        <f t="shared" si="1"/>
        <v>40.207137409176667</v>
      </c>
      <c r="F15" s="42">
        <v>1</v>
      </c>
      <c r="G15" s="42">
        <v>6.35</v>
      </c>
    </row>
    <row r="16" spans="1:12" x14ac:dyDescent="0.25">
      <c r="A16" s="42">
        <v>15</v>
      </c>
      <c r="B16" s="42" t="s">
        <v>8</v>
      </c>
      <c r="C16" s="42">
        <v>2016</v>
      </c>
      <c r="D16" s="42">
        <v>545.42999999999995</v>
      </c>
      <c r="E16" s="43">
        <f t="shared" si="1"/>
        <v>62.098527888151374</v>
      </c>
      <c r="F16" s="42">
        <v>1</v>
      </c>
      <c r="G16" s="42">
        <v>5.08</v>
      </c>
    </row>
    <row r="17" spans="1:7" x14ac:dyDescent="0.25">
      <c r="A17" s="42">
        <v>16</v>
      </c>
      <c r="B17" s="42" t="s">
        <v>8</v>
      </c>
      <c r="C17" s="42">
        <v>2017</v>
      </c>
      <c r="D17" s="42">
        <v>905.64</v>
      </c>
      <c r="E17" s="43">
        <f t="shared" si="1"/>
        <v>71.279928219497222</v>
      </c>
      <c r="F17" s="42">
        <v>1</v>
      </c>
      <c r="G17" s="42">
        <v>4.8899999999999997</v>
      </c>
    </row>
    <row r="18" spans="1:7" x14ac:dyDescent="0.25">
      <c r="A18" s="44">
        <v>17</v>
      </c>
      <c r="B18" s="44" t="s">
        <v>35</v>
      </c>
      <c r="C18" s="44">
        <v>2010</v>
      </c>
      <c r="D18" s="44">
        <v>62.5</v>
      </c>
      <c r="E18" s="45">
        <f>D18*100/(D18+D2+D10)</f>
        <v>31.826051532742639</v>
      </c>
      <c r="F18" s="44">
        <v>0</v>
      </c>
      <c r="G18" s="44">
        <v>4.29</v>
      </c>
    </row>
    <row r="19" spans="1:7" x14ac:dyDescent="0.25">
      <c r="A19" s="44">
        <v>18</v>
      </c>
      <c r="B19" s="44" t="s">
        <v>35</v>
      </c>
      <c r="C19" s="44">
        <v>2011</v>
      </c>
      <c r="D19" s="44">
        <v>74.5</v>
      </c>
      <c r="E19" s="45">
        <f>D19*100/(D19+D10+D2)</f>
        <v>35.751991553891926</v>
      </c>
      <c r="F19" s="44">
        <v>0</v>
      </c>
      <c r="G19" s="44">
        <v>4.53</v>
      </c>
    </row>
    <row r="20" spans="1:7" x14ac:dyDescent="0.25">
      <c r="A20" s="44">
        <v>19</v>
      </c>
      <c r="B20" s="44" t="s">
        <v>35</v>
      </c>
      <c r="C20" s="44">
        <v>2012</v>
      </c>
      <c r="D20" s="44">
        <v>90.5</v>
      </c>
      <c r="E20" s="45">
        <f t="shared" ref="E20:E25" si="2">D20*100/(D20+D11+D3)</f>
        <v>36.590789633283471</v>
      </c>
      <c r="F20" s="44">
        <v>0</v>
      </c>
      <c r="G20" s="44">
        <v>5.36</v>
      </c>
    </row>
    <row r="21" spans="1:7" x14ac:dyDescent="0.25">
      <c r="A21" s="44">
        <v>20</v>
      </c>
      <c r="B21" s="44" t="s">
        <v>35</v>
      </c>
      <c r="C21" s="44">
        <v>2013</v>
      </c>
      <c r="D21" s="44">
        <v>124.5</v>
      </c>
      <c r="E21" s="45">
        <f t="shared" si="2"/>
        <v>43.179689938612</v>
      </c>
      <c r="F21" s="44">
        <v>1</v>
      </c>
      <c r="G21" s="44">
        <v>5.8</v>
      </c>
    </row>
    <row r="22" spans="1:7" x14ac:dyDescent="0.25">
      <c r="A22" s="44">
        <v>21</v>
      </c>
      <c r="B22" s="44" t="s">
        <v>35</v>
      </c>
      <c r="C22" s="44">
        <v>2014</v>
      </c>
      <c r="D22" s="44">
        <v>140.5</v>
      </c>
      <c r="E22" s="45">
        <f t="shared" si="2"/>
        <v>46.166989780830015</v>
      </c>
      <c r="F22" s="44">
        <v>1</v>
      </c>
      <c r="G22" s="44">
        <v>6</v>
      </c>
    </row>
    <row r="23" spans="1:7" x14ac:dyDescent="0.25">
      <c r="A23" s="44">
        <v>22</v>
      </c>
      <c r="B23" s="44" t="s">
        <v>35</v>
      </c>
      <c r="C23" s="44">
        <v>2015</v>
      </c>
      <c r="D23" s="44">
        <v>140.5</v>
      </c>
      <c r="E23" s="45">
        <f t="shared" si="2"/>
        <v>39.726298526875333</v>
      </c>
      <c r="F23" s="44">
        <v>1</v>
      </c>
      <c r="G23" s="44">
        <v>5.87</v>
      </c>
    </row>
    <row r="24" spans="1:7" x14ac:dyDescent="0.25">
      <c r="A24" s="44">
        <v>23</v>
      </c>
      <c r="B24" s="44" t="s">
        <v>35</v>
      </c>
      <c r="C24" s="44">
        <v>2016</v>
      </c>
      <c r="D24" s="44">
        <v>162</v>
      </c>
      <c r="E24" s="45">
        <f t="shared" si="2"/>
        <v>31.170630339413528</v>
      </c>
      <c r="F24" s="44">
        <v>1</v>
      </c>
      <c r="G24" s="44">
        <v>5.89</v>
      </c>
    </row>
    <row r="25" spans="1:7" x14ac:dyDescent="0.25">
      <c r="A25" s="44">
        <v>24</v>
      </c>
      <c r="B25" s="44" t="s">
        <v>35</v>
      </c>
      <c r="C25" s="44">
        <v>2017</v>
      </c>
      <c r="D25" s="44">
        <v>194</v>
      </c>
      <c r="E25" s="45">
        <f t="shared" si="2"/>
        <v>21.310953170828164</v>
      </c>
      <c r="F25" s="44">
        <v>1</v>
      </c>
      <c r="G25" s="44">
        <v>5.93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190B-FA40-479C-937A-2B55D5A5130C}">
  <dimension ref="A1:I19"/>
  <sheetViews>
    <sheetView workbookViewId="0">
      <selection activeCell="L17" sqref="L17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0.866334126110195</v>
      </c>
    </row>
    <row r="5" spans="1:9" x14ac:dyDescent="0.25">
      <c r="A5" t="s">
        <v>13</v>
      </c>
      <c r="B5">
        <v>0.75053481806311528</v>
      </c>
    </row>
    <row r="6" spans="1:9" x14ac:dyDescent="0.25">
      <c r="A6" t="s">
        <v>14</v>
      </c>
      <c r="B6">
        <v>0.65074874528836146</v>
      </c>
    </row>
    <row r="7" spans="1:9" x14ac:dyDescent="0.25">
      <c r="A7" t="s">
        <v>15</v>
      </c>
      <c r="B7">
        <v>5.4231635026154992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442.42158335626902</v>
      </c>
      <c r="D12">
        <v>221.21079167813451</v>
      </c>
      <c r="E12">
        <v>7.5214385854956936</v>
      </c>
      <c r="F12">
        <v>3.1083137413105109E-2</v>
      </c>
    </row>
    <row r="13" spans="1:9" x14ac:dyDescent="0.25">
      <c r="A13" t="s">
        <v>19</v>
      </c>
      <c r="B13">
        <v>5</v>
      </c>
      <c r="C13">
        <v>147.05351188050406</v>
      </c>
      <c r="D13">
        <v>29.410702376100812</v>
      </c>
    </row>
    <row r="14" spans="1:9" ht="15.75" thickBot="1" x14ac:dyDescent="0.3">
      <c r="A14" s="1" t="s">
        <v>20</v>
      </c>
      <c r="B14" s="1">
        <v>7</v>
      </c>
      <c r="C14" s="1">
        <v>589.47509523677309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97.350877280488803</v>
      </c>
      <c r="C17">
        <v>37.935729910531911</v>
      </c>
      <c r="D17">
        <v>2.5662054614497283</v>
      </c>
      <c r="E17">
        <v>5.0266312626462549E-2</v>
      </c>
      <c r="F17">
        <v>-0.1660209491297735</v>
      </c>
      <c r="G17">
        <v>194.86777551010738</v>
      </c>
      <c r="H17">
        <v>-0.1660209491297735</v>
      </c>
      <c r="I17">
        <v>194.86777551010738</v>
      </c>
    </row>
    <row r="18" spans="1:9" x14ac:dyDescent="0.25">
      <c r="A18" t="s">
        <v>52</v>
      </c>
      <c r="B18">
        <v>-5.1866698926091797</v>
      </c>
      <c r="C18">
        <v>6.6419916865463788</v>
      </c>
      <c r="D18">
        <v>-0.78089075346405323</v>
      </c>
      <c r="E18">
        <v>0.4702045433111316</v>
      </c>
      <c r="F18">
        <v>-22.260453074492716</v>
      </c>
      <c r="G18">
        <v>11.887113289274355</v>
      </c>
      <c r="H18">
        <v>-22.260453074492716</v>
      </c>
      <c r="I18">
        <v>11.887113289274355</v>
      </c>
    </row>
    <row r="19" spans="1:9" ht="15.75" thickBot="1" x14ac:dyDescent="0.3">
      <c r="A19" s="1" t="s">
        <v>48</v>
      </c>
      <c r="B19" s="1">
        <v>-13.633632797558127</v>
      </c>
      <c r="C19" s="1">
        <v>6.9891505492264381</v>
      </c>
      <c r="D19" s="1">
        <v>-1.9506852372878278</v>
      </c>
      <c r="E19" s="1">
        <v>0.1085748548607509</v>
      </c>
      <c r="F19" s="1">
        <v>-31.599816245927187</v>
      </c>
      <c r="G19" s="1">
        <v>4.3325506508109317</v>
      </c>
      <c r="H19" s="1">
        <v>-31.599816245927187</v>
      </c>
      <c r="I19" s="1">
        <v>4.3325506508109317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9763-7490-4FA6-85BE-15062B3DA4D7}">
  <dimension ref="A1:I19"/>
  <sheetViews>
    <sheetView tabSelected="1" workbookViewId="0">
      <selection sqref="A1:I22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0.68860635366208134</v>
      </c>
    </row>
    <row r="5" spans="1:9" x14ac:dyDescent="0.25">
      <c r="A5" t="s">
        <v>13</v>
      </c>
      <c r="B5">
        <v>0.4741787103037875</v>
      </c>
    </row>
    <row r="6" spans="1:9" x14ac:dyDescent="0.25">
      <c r="A6" t="s">
        <v>14</v>
      </c>
      <c r="B6">
        <v>0.2638501944253025</v>
      </c>
    </row>
    <row r="7" spans="1:9" x14ac:dyDescent="0.25">
      <c r="A7" t="s">
        <v>15</v>
      </c>
      <c r="B7">
        <v>14.475923297872015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944.85776381316782</v>
      </c>
      <c r="D12">
        <v>472.42888190658391</v>
      </c>
      <c r="E12">
        <v>2.2544670575136805</v>
      </c>
      <c r="F12">
        <v>0.20049124610609437</v>
      </c>
    </row>
    <row r="13" spans="1:9" x14ac:dyDescent="0.25">
      <c r="A13" t="s">
        <v>19</v>
      </c>
      <c r="B13">
        <v>5</v>
      </c>
      <c r="C13">
        <v>1047.761776629369</v>
      </c>
      <c r="D13">
        <v>209.5523553258738</v>
      </c>
    </row>
    <row r="14" spans="1:9" ht="15.75" thickBot="1" x14ac:dyDescent="0.3">
      <c r="A14" s="1" t="s">
        <v>20</v>
      </c>
      <c r="B14" s="1">
        <v>7</v>
      </c>
      <c r="C14" s="1">
        <v>1992.6195404425368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3.7660467335528267</v>
      </c>
      <c r="C17">
        <v>37.917866760244415</v>
      </c>
      <c r="D17">
        <v>9.9321165860031924E-2</v>
      </c>
      <c r="E17">
        <v>0.92474246194250942</v>
      </c>
      <c r="F17">
        <v>-93.704932806409474</v>
      </c>
      <c r="G17">
        <v>101.23702627351513</v>
      </c>
      <c r="H17">
        <v>-93.704932806409474</v>
      </c>
      <c r="I17">
        <v>101.23702627351513</v>
      </c>
    </row>
    <row r="18" spans="1:9" x14ac:dyDescent="0.25">
      <c r="A18" t="s">
        <v>42</v>
      </c>
      <c r="B18">
        <v>24.145676597004364</v>
      </c>
      <c r="C18">
        <v>16.509198853303431</v>
      </c>
      <c r="D18">
        <v>1.462558953439034</v>
      </c>
      <c r="E18">
        <v>0.20344716091177997</v>
      </c>
      <c r="F18">
        <v>-18.292570096205321</v>
      </c>
      <c r="G18">
        <v>66.583923290214045</v>
      </c>
      <c r="H18">
        <v>-18.292570096205321</v>
      </c>
      <c r="I18">
        <v>66.583923290214045</v>
      </c>
    </row>
    <row r="19" spans="1:9" ht="15.75" thickBot="1" x14ac:dyDescent="0.3">
      <c r="A19" s="1" t="s">
        <v>43</v>
      </c>
      <c r="B19" s="1">
        <v>0.4773597833519545</v>
      </c>
      <c r="C19" s="1">
        <v>3.4696444578110586</v>
      </c>
      <c r="D19" s="1">
        <v>0.13758175777270071</v>
      </c>
      <c r="E19" s="1">
        <v>0.89593973652566472</v>
      </c>
      <c r="F19" s="1">
        <v>-8.4416452360133647</v>
      </c>
      <c r="G19" s="1">
        <v>9.3963648027172724</v>
      </c>
      <c r="H19" s="1">
        <v>-8.4416452360133647</v>
      </c>
      <c r="I19" s="1">
        <v>9.3963648027172724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E7D6-0CFA-4408-A25E-0B5D50DBCC4D}">
  <dimension ref="A1:I19"/>
  <sheetViews>
    <sheetView workbookViewId="0">
      <selection sqref="A1:I22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0.50878433473802687</v>
      </c>
    </row>
    <row r="5" spans="1:9" x14ac:dyDescent="0.25">
      <c r="A5" t="s">
        <v>13</v>
      </c>
      <c r="B5">
        <v>0.25886149927481661</v>
      </c>
    </row>
    <row r="6" spans="1:9" x14ac:dyDescent="0.25">
      <c r="A6" t="s">
        <v>14</v>
      </c>
      <c r="B6">
        <v>-3.7593901015256746E-2</v>
      </c>
    </row>
    <row r="7" spans="1:9" x14ac:dyDescent="0.25">
      <c r="A7" t="s">
        <v>15</v>
      </c>
      <c r="B7">
        <v>4.3716930187963392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33.376239880764004</v>
      </c>
      <c r="D12">
        <v>16.688119940382002</v>
      </c>
      <c r="E12">
        <v>0.87318867870690775</v>
      </c>
      <c r="F12">
        <v>0.47287726722853402</v>
      </c>
    </row>
    <row r="13" spans="1:9" x14ac:dyDescent="0.25">
      <c r="A13" t="s">
        <v>19</v>
      </c>
      <c r="B13">
        <v>5</v>
      </c>
      <c r="C13">
        <v>95.558499252963244</v>
      </c>
      <c r="D13">
        <v>19.11169985059265</v>
      </c>
    </row>
    <row r="14" spans="1:9" ht="15.75" thickBot="1" x14ac:dyDescent="0.3">
      <c r="A14" s="1" t="s">
        <v>20</v>
      </c>
      <c r="B14" s="1">
        <v>7</v>
      </c>
      <c r="C14" s="1">
        <v>128.93473913372725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63.350090326462393</v>
      </c>
      <c r="C17">
        <v>15.30515539790855</v>
      </c>
      <c r="D17">
        <v>4.139134081259912</v>
      </c>
      <c r="E17">
        <v>9.0046139341406466E-3</v>
      </c>
      <c r="F17">
        <v>24.006935869007577</v>
      </c>
      <c r="G17">
        <v>102.69324478391721</v>
      </c>
      <c r="H17">
        <v>24.006935869007577</v>
      </c>
      <c r="I17">
        <v>102.69324478391721</v>
      </c>
    </row>
    <row r="18" spans="1:9" x14ac:dyDescent="0.25">
      <c r="A18" t="s">
        <v>42</v>
      </c>
      <c r="B18">
        <v>-6.6453125491314466</v>
      </c>
      <c r="C18">
        <v>5.0298328054209103</v>
      </c>
      <c r="D18">
        <v>-1.3211796109742358</v>
      </c>
      <c r="E18">
        <v>0.24367010557062443</v>
      </c>
      <c r="F18">
        <v>-19.574909395034087</v>
      </c>
      <c r="G18">
        <v>6.2842842967711938</v>
      </c>
      <c r="H18">
        <v>-19.574909395034087</v>
      </c>
      <c r="I18">
        <v>6.2842842967711938</v>
      </c>
    </row>
    <row r="19" spans="1:9" ht="15.75" thickBot="1" x14ac:dyDescent="0.3">
      <c r="A19" s="1" t="s">
        <v>43</v>
      </c>
      <c r="B19" s="1">
        <v>3.6074803891064118</v>
      </c>
      <c r="C19" s="1">
        <v>3.4702534505545097</v>
      </c>
      <c r="D19" s="1">
        <v>1.0395437798729008</v>
      </c>
      <c r="E19" s="1">
        <v>0.34618545698936326</v>
      </c>
      <c r="F19" s="1">
        <v>-5.3130900959432559</v>
      </c>
      <c r="G19" s="1">
        <v>12.528050874156079</v>
      </c>
      <c r="H19" s="1">
        <v>-5.3130900959432559</v>
      </c>
      <c r="I19" s="1">
        <v>12.528050874156079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2B4C-BB0E-49EE-A04A-2894A9BC50AE}">
  <dimension ref="A1:I19"/>
  <sheetViews>
    <sheetView workbookViewId="0">
      <selection activeCell="B17" sqref="B17"/>
    </sheetView>
  </sheetViews>
  <sheetFormatPr defaultRowHeight="15" x14ac:dyDescent="0.25"/>
  <cols>
    <col min="1" max="1" width="16.85546875" customWidth="1"/>
    <col min="2" max="2" width="17" customWidth="1"/>
    <col min="3" max="3" width="13.42578125" customWidth="1"/>
  </cols>
  <sheetData>
    <row r="1" spans="1:9" x14ac:dyDescent="0.25">
      <c r="A1" t="s">
        <v>10</v>
      </c>
    </row>
    <row r="3" spans="1:9" x14ac:dyDescent="0.25">
      <c r="A3" s="34" t="s">
        <v>11</v>
      </c>
      <c r="B3" s="34"/>
    </row>
    <row r="4" spans="1:9" x14ac:dyDescent="0.25">
      <c r="A4" s="35" t="s">
        <v>12</v>
      </c>
      <c r="B4" s="35">
        <v>0.92245647391935259</v>
      </c>
    </row>
    <row r="5" spans="1:9" x14ac:dyDescent="0.25">
      <c r="A5" s="35" t="s">
        <v>13</v>
      </c>
      <c r="B5" s="35">
        <v>0.85092594627572515</v>
      </c>
    </row>
    <row r="6" spans="1:9" x14ac:dyDescent="0.25">
      <c r="A6" s="35" t="s">
        <v>14</v>
      </c>
      <c r="B6" s="35">
        <v>0.79129632478601519</v>
      </c>
    </row>
    <row r="7" spans="1:9" x14ac:dyDescent="0.25">
      <c r="A7" s="35" t="s">
        <v>15</v>
      </c>
      <c r="B7" s="35">
        <v>2.1039160344308629</v>
      </c>
    </row>
    <row r="8" spans="1:9" x14ac:dyDescent="0.25">
      <c r="A8" s="35" t="s">
        <v>16</v>
      </c>
      <c r="B8" s="35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126.33291476546111</v>
      </c>
      <c r="D12">
        <v>63.166457382730556</v>
      </c>
      <c r="E12">
        <v>14.27018862466813</v>
      </c>
      <c r="F12">
        <v>8.5803529573812744E-3</v>
      </c>
    </row>
    <row r="13" spans="1:9" x14ac:dyDescent="0.25">
      <c r="A13" t="s">
        <v>19</v>
      </c>
      <c r="B13">
        <v>5</v>
      </c>
      <c r="C13">
        <v>22.132313399676441</v>
      </c>
      <c r="D13">
        <v>4.4264626799352884</v>
      </c>
    </row>
    <row r="14" spans="1:9" ht="15.75" thickBot="1" x14ac:dyDescent="0.3">
      <c r="A14" s="1" t="s">
        <v>20</v>
      </c>
      <c r="B14" s="1">
        <v>7</v>
      </c>
      <c r="C14" s="1">
        <v>148.46522816513755</v>
      </c>
      <c r="D14" s="1"/>
      <c r="E14" s="1"/>
      <c r="F14" s="1"/>
    </row>
    <row r="15" spans="1:9" ht="15.75" thickBot="1" x14ac:dyDescent="0.3"/>
    <row r="16" spans="1:9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s="35" t="s">
        <v>21</v>
      </c>
      <c r="B17" s="35">
        <v>6.8893520156471721</v>
      </c>
      <c r="C17" s="35">
        <v>4.1375662658916079</v>
      </c>
      <c r="D17" s="35">
        <v>1.6650735173573297</v>
      </c>
      <c r="E17" s="35">
        <v>0.15677951387392336</v>
      </c>
      <c r="F17">
        <v>-3.7466006711953712</v>
      </c>
      <c r="G17">
        <v>17.525304702489716</v>
      </c>
      <c r="H17">
        <v>-3.7466006711953712</v>
      </c>
      <c r="I17">
        <v>17.525304702489716</v>
      </c>
    </row>
    <row r="18" spans="1:9" x14ac:dyDescent="0.25">
      <c r="A18" s="35" t="s">
        <v>42</v>
      </c>
      <c r="B18" s="35">
        <v>4.7582753419857955</v>
      </c>
      <c r="C18" s="35">
        <v>2.4449348288485542</v>
      </c>
      <c r="D18" s="35">
        <v>1.9461767593317456</v>
      </c>
      <c r="E18" s="35">
        <v>0.10920348035157866</v>
      </c>
      <c r="F18">
        <v>-1.5266297183668804</v>
      </c>
      <c r="G18">
        <v>11.043180402338471</v>
      </c>
      <c r="H18">
        <v>-1.5266297183668804</v>
      </c>
      <c r="I18">
        <v>11.043180402338471</v>
      </c>
    </row>
    <row r="19" spans="1:9" ht="15.75" thickBot="1" x14ac:dyDescent="0.3">
      <c r="A19" s="35" t="s">
        <v>43</v>
      </c>
      <c r="B19" s="35">
        <v>-0.52454772807564154</v>
      </c>
      <c r="C19" s="35">
        <v>0.35373299845409617</v>
      </c>
      <c r="D19" s="35">
        <v>-1.4828917018430554</v>
      </c>
      <c r="E19" s="35">
        <v>0.19820973775918066</v>
      </c>
      <c r="F19" s="1">
        <v>-1.4338473485669099</v>
      </c>
      <c r="G19" s="1">
        <v>0.38475189241562679</v>
      </c>
      <c r="H19" s="1">
        <v>-1.4338473485669099</v>
      </c>
      <c r="I19" s="1">
        <v>0.38475189241562679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C9E4-6069-4C8E-9A40-36B4EA71D597}">
  <dimension ref="A1:R25"/>
  <sheetViews>
    <sheetView workbookViewId="0">
      <selection activeCell="L11" sqref="L11"/>
    </sheetView>
  </sheetViews>
  <sheetFormatPr defaultRowHeight="15" x14ac:dyDescent="0.25"/>
  <sheetData>
    <row r="1" spans="1:18" ht="30" x14ac:dyDescent="0.25">
      <c r="A1" t="s">
        <v>38</v>
      </c>
      <c r="B1" t="s">
        <v>34</v>
      </c>
      <c r="C1" t="s">
        <v>37</v>
      </c>
      <c r="D1" t="s">
        <v>50</v>
      </c>
      <c r="E1" t="s">
        <v>51</v>
      </c>
      <c r="F1" s="33" t="s">
        <v>52</v>
      </c>
      <c r="G1" t="s">
        <v>48</v>
      </c>
    </row>
    <row r="2" spans="1:18" x14ac:dyDescent="0.25">
      <c r="A2">
        <v>1</v>
      </c>
      <c r="B2" t="s">
        <v>7</v>
      </c>
      <c r="C2">
        <v>2010</v>
      </c>
      <c r="D2">
        <v>71.16</v>
      </c>
      <c r="E2" s="4">
        <f>D2*100/(D2+D10+D18)</f>
        <v>23.667930552783879</v>
      </c>
      <c r="F2">
        <v>0</v>
      </c>
      <c r="G2">
        <v>5.4</v>
      </c>
    </row>
    <row r="3" spans="1:18" x14ac:dyDescent="0.25">
      <c r="A3">
        <v>2</v>
      </c>
      <c r="B3" t="s">
        <v>7</v>
      </c>
      <c r="C3">
        <v>2011</v>
      </c>
      <c r="D3">
        <v>86.16</v>
      </c>
      <c r="E3" s="4">
        <f t="shared" ref="E3:E9" si="0">D3*100/(D3+D11+D19)</f>
        <v>23.790589794565939</v>
      </c>
      <c r="F3">
        <v>0</v>
      </c>
      <c r="G3">
        <v>5.4</v>
      </c>
    </row>
    <row r="4" spans="1:18" x14ac:dyDescent="0.25">
      <c r="A4">
        <v>3</v>
      </c>
      <c r="B4" t="s">
        <v>7</v>
      </c>
      <c r="C4">
        <v>2012</v>
      </c>
      <c r="D4">
        <v>86.16</v>
      </c>
      <c r="E4" s="4">
        <f t="shared" si="0"/>
        <v>18.542590281065728</v>
      </c>
      <c r="F4">
        <v>1</v>
      </c>
      <c r="G4">
        <v>5.4</v>
      </c>
    </row>
    <row r="5" spans="1:18" x14ac:dyDescent="0.25">
      <c r="A5">
        <v>4</v>
      </c>
      <c r="B5" t="s">
        <v>7</v>
      </c>
      <c r="C5">
        <v>2013</v>
      </c>
      <c r="D5">
        <v>86.16</v>
      </c>
      <c r="E5" s="4">
        <f t="shared" si="0"/>
        <v>16.911360602967733</v>
      </c>
      <c r="F5">
        <v>1</v>
      </c>
      <c r="G5">
        <v>6.25</v>
      </c>
    </row>
    <row r="6" spans="1:18" x14ac:dyDescent="0.25">
      <c r="A6">
        <v>5</v>
      </c>
      <c r="B6" t="s">
        <v>7</v>
      </c>
      <c r="C6">
        <v>2014</v>
      </c>
      <c r="D6">
        <v>86.16</v>
      </c>
      <c r="E6" s="4">
        <f t="shared" si="0"/>
        <v>8.3509411285789046</v>
      </c>
      <c r="F6">
        <v>1</v>
      </c>
      <c r="G6">
        <v>6.25</v>
      </c>
      <c r="Q6" s="37"/>
      <c r="R6" s="37"/>
    </row>
    <row r="7" spans="1:18" x14ac:dyDescent="0.25">
      <c r="A7">
        <v>6</v>
      </c>
      <c r="B7" t="s">
        <v>7</v>
      </c>
      <c r="C7">
        <v>2015</v>
      </c>
      <c r="D7">
        <v>86.16</v>
      </c>
      <c r="E7" s="4">
        <f t="shared" si="0"/>
        <v>4.5569459576673683</v>
      </c>
      <c r="F7">
        <v>1</v>
      </c>
      <c r="G7">
        <v>6.25</v>
      </c>
    </row>
    <row r="8" spans="1:18" x14ac:dyDescent="0.25">
      <c r="A8">
        <v>7</v>
      </c>
      <c r="B8" t="s">
        <v>7</v>
      </c>
      <c r="C8">
        <v>2016</v>
      </c>
      <c r="D8">
        <v>86.16</v>
      </c>
      <c r="E8" s="4">
        <f t="shared" si="0"/>
        <v>2.6798461016885895</v>
      </c>
      <c r="F8">
        <v>1</v>
      </c>
      <c r="G8">
        <v>6.25</v>
      </c>
    </row>
    <row r="9" spans="1:18" x14ac:dyDescent="0.25">
      <c r="A9">
        <v>8</v>
      </c>
      <c r="B9" t="s">
        <v>7</v>
      </c>
      <c r="C9">
        <v>2017</v>
      </c>
      <c r="D9">
        <v>86.16</v>
      </c>
      <c r="E9" s="4">
        <f t="shared" si="0"/>
        <v>2.2709182248040358</v>
      </c>
      <c r="F9">
        <v>1</v>
      </c>
      <c r="G9">
        <v>6.25</v>
      </c>
    </row>
    <row r="10" spans="1:18" x14ac:dyDescent="0.25">
      <c r="A10">
        <v>9</v>
      </c>
      <c r="B10" t="s">
        <v>8</v>
      </c>
      <c r="C10">
        <v>2010</v>
      </c>
      <c r="D10">
        <v>0.1</v>
      </c>
      <c r="E10" s="4">
        <f>D10*100/(D10+D18+D2)</f>
        <v>3.3260160979179144E-2</v>
      </c>
      <c r="F10">
        <v>0</v>
      </c>
      <c r="G10">
        <v>11.26</v>
      </c>
      <c r="O10" s="38"/>
    </row>
    <row r="11" spans="1:18" x14ac:dyDescent="0.25">
      <c r="A11">
        <v>10</v>
      </c>
      <c r="B11" t="s">
        <v>8</v>
      </c>
      <c r="C11">
        <v>2011</v>
      </c>
      <c r="D11">
        <v>0.1</v>
      </c>
      <c r="E11" s="4">
        <f t="shared" ref="E11:E17" si="1">D11*100/(D11+D19+D3)</f>
        <v>2.7612105146896403E-2</v>
      </c>
      <c r="F11">
        <v>0</v>
      </c>
      <c r="G11">
        <v>11.26</v>
      </c>
    </row>
    <row r="12" spans="1:18" x14ac:dyDescent="0.25">
      <c r="A12">
        <v>11</v>
      </c>
      <c r="B12" t="s">
        <v>8</v>
      </c>
      <c r="C12">
        <v>2012</v>
      </c>
      <c r="D12">
        <v>2.1</v>
      </c>
      <c r="E12" s="4">
        <f t="shared" si="1"/>
        <v>0.45194335643266048</v>
      </c>
      <c r="F12">
        <v>0</v>
      </c>
      <c r="G12">
        <v>10.44</v>
      </c>
    </row>
    <row r="13" spans="1:18" x14ac:dyDescent="0.25">
      <c r="A13">
        <v>12</v>
      </c>
      <c r="B13" t="s">
        <v>8</v>
      </c>
      <c r="C13">
        <v>2013</v>
      </c>
      <c r="D13">
        <v>37.32</v>
      </c>
      <c r="E13" s="4">
        <f t="shared" si="1"/>
        <v>7.325115804349533</v>
      </c>
      <c r="F13">
        <v>0</v>
      </c>
      <c r="G13">
        <v>10.44</v>
      </c>
    </row>
    <row r="14" spans="1:18" x14ac:dyDescent="0.25">
      <c r="A14">
        <v>13</v>
      </c>
      <c r="B14" t="s">
        <v>8</v>
      </c>
      <c r="C14">
        <v>2014</v>
      </c>
      <c r="D14">
        <v>378.58</v>
      </c>
      <c r="E14" s="4">
        <f t="shared" si="1"/>
        <v>36.693352976525091</v>
      </c>
      <c r="F14">
        <v>0</v>
      </c>
      <c r="G14">
        <v>10.44</v>
      </c>
    </row>
    <row r="15" spans="1:18" x14ac:dyDescent="0.25">
      <c r="A15">
        <v>14</v>
      </c>
      <c r="B15" t="s">
        <v>8</v>
      </c>
      <c r="C15">
        <v>2015</v>
      </c>
      <c r="D15">
        <v>678.58</v>
      </c>
      <c r="E15" s="4">
        <f t="shared" si="1"/>
        <v>35.889651670774406</v>
      </c>
      <c r="F15">
        <v>1</v>
      </c>
      <c r="G15">
        <v>10.44</v>
      </c>
    </row>
    <row r="16" spans="1:18" x14ac:dyDescent="0.25">
      <c r="A16">
        <v>15</v>
      </c>
      <c r="B16" t="s">
        <v>8</v>
      </c>
      <c r="C16">
        <v>2016</v>
      </c>
      <c r="D16">
        <v>840.35</v>
      </c>
      <c r="E16" s="4">
        <f t="shared" si="1"/>
        <v>26.137519400580388</v>
      </c>
      <c r="F16">
        <v>1</v>
      </c>
      <c r="G16">
        <v>5.45</v>
      </c>
    </row>
    <row r="17" spans="1:7" x14ac:dyDescent="0.25">
      <c r="A17">
        <v>16</v>
      </c>
      <c r="B17" t="s">
        <v>8</v>
      </c>
      <c r="C17">
        <v>2017</v>
      </c>
      <c r="D17">
        <v>1210.1099999999999</v>
      </c>
      <c r="E17" s="4">
        <f t="shared" si="1"/>
        <v>31.894856697047491</v>
      </c>
      <c r="F17">
        <v>1</v>
      </c>
      <c r="G17">
        <v>5.45</v>
      </c>
    </row>
    <row r="18" spans="1:7" x14ac:dyDescent="0.25">
      <c r="A18">
        <v>17</v>
      </c>
      <c r="B18" t="s">
        <v>35</v>
      </c>
      <c r="C18">
        <v>2010</v>
      </c>
      <c r="D18">
        <v>229.4</v>
      </c>
      <c r="E18" s="4">
        <f>D18*100/(D18+D2+D10)</f>
        <v>76.298809286236946</v>
      </c>
      <c r="F18">
        <v>0</v>
      </c>
      <c r="G18">
        <v>4.3499999999999996</v>
      </c>
    </row>
    <row r="19" spans="1:7" x14ac:dyDescent="0.25">
      <c r="A19">
        <v>18</v>
      </c>
      <c r="B19" t="s">
        <v>35</v>
      </c>
      <c r="C19">
        <v>2011</v>
      </c>
      <c r="D19">
        <v>275.89999999999998</v>
      </c>
      <c r="E19" s="4">
        <f>D19*100/(D19+D10+D2)</f>
        <v>79.473441640742024</v>
      </c>
      <c r="F19">
        <v>0</v>
      </c>
      <c r="G19">
        <v>4.3499999999999996</v>
      </c>
    </row>
    <row r="20" spans="1:7" x14ac:dyDescent="0.25">
      <c r="A20">
        <v>19</v>
      </c>
      <c r="B20" t="s">
        <v>35</v>
      </c>
      <c r="C20">
        <v>2012</v>
      </c>
      <c r="D20">
        <v>376.4</v>
      </c>
      <c r="E20" s="4">
        <f t="shared" ref="E20:E25" si="2">D20*100/(D20+D11+D3)</f>
        <v>81.355639130246843</v>
      </c>
      <c r="F20">
        <v>0</v>
      </c>
      <c r="G20">
        <v>4.3499999999999996</v>
      </c>
    </row>
    <row r="21" spans="1:7" x14ac:dyDescent="0.25">
      <c r="A21">
        <v>20</v>
      </c>
      <c r="B21" t="s">
        <v>35</v>
      </c>
      <c r="C21">
        <v>2013</v>
      </c>
      <c r="D21">
        <v>386</v>
      </c>
      <c r="E21" s="4">
        <f t="shared" si="2"/>
        <v>81.389954877071645</v>
      </c>
      <c r="F21">
        <v>1</v>
      </c>
      <c r="G21">
        <v>5.93</v>
      </c>
    </row>
    <row r="22" spans="1:7" x14ac:dyDescent="0.25">
      <c r="A22">
        <v>21</v>
      </c>
      <c r="B22" t="s">
        <v>35</v>
      </c>
      <c r="C22">
        <v>2014</v>
      </c>
      <c r="D22">
        <v>567</v>
      </c>
      <c r="E22" s="4">
        <f t="shared" si="2"/>
        <v>82.116788321167874</v>
      </c>
      <c r="F22">
        <v>1</v>
      </c>
      <c r="G22">
        <v>5.93</v>
      </c>
    </row>
    <row r="23" spans="1:7" x14ac:dyDescent="0.25">
      <c r="A23">
        <v>22</v>
      </c>
      <c r="B23" t="s">
        <v>35</v>
      </c>
      <c r="C23">
        <v>2015</v>
      </c>
      <c r="D23">
        <v>1126</v>
      </c>
      <c r="E23" s="4">
        <f t="shared" si="2"/>
        <v>70.784666255956353</v>
      </c>
      <c r="F23">
        <v>1</v>
      </c>
      <c r="G23">
        <v>5.93</v>
      </c>
    </row>
    <row r="24" spans="1:7" x14ac:dyDescent="0.25">
      <c r="A24">
        <v>23</v>
      </c>
      <c r="B24" t="s">
        <v>35</v>
      </c>
      <c r="C24">
        <v>2016</v>
      </c>
      <c r="D24">
        <v>2288.6</v>
      </c>
      <c r="E24" s="4">
        <f t="shared" si="2"/>
        <v>74.953984816627042</v>
      </c>
      <c r="F24">
        <v>1</v>
      </c>
      <c r="G24">
        <v>4.78</v>
      </c>
    </row>
    <row r="25" spans="1:7" x14ac:dyDescent="0.25">
      <c r="A25">
        <v>24</v>
      </c>
      <c r="B25" t="s">
        <v>35</v>
      </c>
      <c r="C25">
        <v>2017</v>
      </c>
      <c r="D25">
        <v>2497.79</v>
      </c>
      <c r="E25" s="4">
        <f t="shared" si="2"/>
        <v>72.943083257892127</v>
      </c>
      <c r="F25">
        <v>1</v>
      </c>
      <c r="G25">
        <v>4.78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1EF2-FD90-4450-AE2C-7B7D4935AC4E}">
  <dimension ref="A1:I19"/>
  <sheetViews>
    <sheetView workbookViewId="0">
      <selection activeCell="B18" sqref="B18"/>
    </sheetView>
  </sheetViews>
  <sheetFormatPr defaultRowHeight="15" x14ac:dyDescent="0.25"/>
  <cols>
    <col min="1" max="1" width="17.140625" customWidth="1"/>
    <col min="2" max="2" width="14.5703125" customWidth="1"/>
    <col min="3" max="3" width="16.85546875" customWidth="1"/>
    <col min="4" max="4" width="9.7109375" customWidth="1"/>
  </cols>
  <sheetData>
    <row r="1" spans="1:9" x14ac:dyDescent="0.25">
      <c r="A1" t="s">
        <v>10</v>
      </c>
    </row>
    <row r="3" spans="1:9" x14ac:dyDescent="0.25">
      <c r="A3" s="34" t="s">
        <v>11</v>
      </c>
      <c r="B3" s="34"/>
    </row>
    <row r="4" spans="1:9" x14ac:dyDescent="0.25">
      <c r="A4" s="35" t="s">
        <v>12</v>
      </c>
      <c r="B4" s="35">
        <v>0.83447201718439168</v>
      </c>
    </row>
    <row r="5" spans="1:9" x14ac:dyDescent="0.25">
      <c r="A5" s="35" t="s">
        <v>13</v>
      </c>
      <c r="B5" s="35">
        <v>0.69634354746378768</v>
      </c>
    </row>
    <row r="6" spans="1:9" x14ac:dyDescent="0.25">
      <c r="A6" s="35" t="s">
        <v>14</v>
      </c>
      <c r="B6" s="35">
        <v>0.57488096644930275</v>
      </c>
    </row>
    <row r="7" spans="1:9" x14ac:dyDescent="0.25">
      <c r="A7" s="35" t="s">
        <v>15</v>
      </c>
      <c r="B7" s="35">
        <v>1.8755397355556847</v>
      </c>
    </row>
    <row r="8" spans="1:9" x14ac:dyDescent="0.25">
      <c r="A8" s="35" t="s">
        <v>16</v>
      </c>
      <c r="B8" s="35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40.333284071387965</v>
      </c>
      <c r="D12">
        <v>20.166642035693982</v>
      </c>
      <c r="E12">
        <v>5.7329882310070959</v>
      </c>
      <c r="F12">
        <v>5.0810829530792939E-2</v>
      </c>
    </row>
    <row r="13" spans="1:9" x14ac:dyDescent="0.25">
      <c r="A13" t="s">
        <v>19</v>
      </c>
      <c r="B13">
        <v>5</v>
      </c>
      <c r="C13">
        <v>17.588246498241435</v>
      </c>
      <c r="D13">
        <v>3.5176492996482871</v>
      </c>
    </row>
    <row r="14" spans="1:9" ht="15.75" thickBot="1" x14ac:dyDescent="0.3">
      <c r="A14" s="1" t="s">
        <v>20</v>
      </c>
      <c r="B14" s="1">
        <v>7</v>
      </c>
      <c r="C14" s="1">
        <v>57.921530569629397</v>
      </c>
      <c r="D14" s="1"/>
      <c r="E14" s="1"/>
      <c r="F14" s="1"/>
    </row>
    <row r="15" spans="1:9" ht="15.75" thickBot="1" x14ac:dyDescent="0.3"/>
    <row r="16" spans="1:9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s="35" t="s">
        <v>21</v>
      </c>
      <c r="B17" s="35">
        <v>79.219113305265481</v>
      </c>
      <c r="C17" s="35">
        <v>7.8318326562004446</v>
      </c>
      <c r="D17" s="35">
        <v>10.115016086630488</v>
      </c>
      <c r="E17" s="35">
        <v>1.6182075532924928E-4</v>
      </c>
      <c r="F17">
        <v>59.086746539493305</v>
      </c>
      <c r="G17">
        <v>99.351480071037656</v>
      </c>
      <c r="H17">
        <v>59.086746539493305</v>
      </c>
      <c r="I17">
        <v>99.351480071037656</v>
      </c>
    </row>
    <row r="18" spans="1:9" x14ac:dyDescent="0.25">
      <c r="A18" s="35" t="s">
        <v>42</v>
      </c>
      <c r="B18" s="35">
        <v>-4.440370518474432</v>
      </c>
      <c r="C18" s="35">
        <v>1.3448967201360276</v>
      </c>
      <c r="D18" s="35">
        <v>-3.3016442467235083</v>
      </c>
      <c r="E18" s="35">
        <v>2.1436647317476701E-2</v>
      </c>
      <c r="F18">
        <v>-7.8975375980629607</v>
      </c>
      <c r="G18">
        <v>-0.98320343888590278</v>
      </c>
      <c r="H18">
        <v>-7.8975375980629607</v>
      </c>
      <c r="I18">
        <v>-0.98320343888590278</v>
      </c>
    </row>
    <row r="19" spans="1:9" ht="15.75" thickBot="1" x14ac:dyDescent="0.3">
      <c r="A19" s="35" t="s">
        <v>43</v>
      </c>
      <c r="B19" s="35">
        <v>2.0959125986826193</v>
      </c>
      <c r="C19" s="35">
        <v>1.624971056968971</v>
      </c>
      <c r="D19" s="35">
        <v>1.2898153414449651</v>
      </c>
      <c r="E19" s="35">
        <v>0.25354791385786862</v>
      </c>
      <c r="F19" s="1">
        <v>-2.0812084837965612</v>
      </c>
      <c r="G19" s="1">
        <v>6.2730336811617997</v>
      </c>
      <c r="H19" s="1">
        <v>-2.0812084837965612</v>
      </c>
      <c r="I19" s="1">
        <v>6.2730336811617997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selection activeCell="J2" sqref="J2"/>
    </sheetView>
  </sheetViews>
  <sheetFormatPr defaultRowHeight="15" x14ac:dyDescent="0.25"/>
  <cols>
    <col min="3" max="4" width="11.7109375" customWidth="1"/>
    <col min="5" max="5" width="11.7109375" style="4" customWidth="1"/>
    <col min="6" max="7" width="11.7109375" customWidth="1"/>
    <col min="8" max="8" width="9.140625" customWidth="1"/>
    <col min="11" max="11" width="11.7109375" customWidth="1"/>
  </cols>
  <sheetData>
    <row r="1" spans="1:13" ht="45" x14ac:dyDescent="0.25">
      <c r="A1" s="6" t="s">
        <v>0</v>
      </c>
      <c r="B1" s="7" t="s">
        <v>1</v>
      </c>
      <c r="C1" s="6" t="s">
        <v>4</v>
      </c>
      <c r="D1" s="7" t="s">
        <v>40</v>
      </c>
      <c r="E1" s="8" t="s">
        <v>39</v>
      </c>
      <c r="F1" s="13" t="s">
        <v>41</v>
      </c>
      <c r="G1" s="7"/>
      <c r="H1" s="7" t="s">
        <v>5</v>
      </c>
      <c r="I1" s="6" t="s">
        <v>3</v>
      </c>
      <c r="J1" s="6" t="s">
        <v>2</v>
      </c>
      <c r="K1" s="6" t="s">
        <v>6</v>
      </c>
      <c r="L1" s="5"/>
      <c r="M1" s="5"/>
    </row>
    <row r="2" spans="1:13" x14ac:dyDescent="0.25">
      <c r="A2" s="6">
        <v>1</v>
      </c>
      <c r="B2" s="6" t="s">
        <v>7</v>
      </c>
      <c r="C2" s="14">
        <v>245.33</v>
      </c>
      <c r="D2" s="8">
        <f>(C2-211)*100/211</f>
        <v>16.270142180094794</v>
      </c>
      <c r="E2" s="8">
        <f t="shared" ref="E2:E9" si="0">C2*100/(C2+C10+C18)</f>
        <v>10.551464895831542</v>
      </c>
      <c r="F2" s="8">
        <f>AVERAGE(D2:D5)</f>
        <v>9.3204948163321486</v>
      </c>
      <c r="G2" s="6"/>
      <c r="H2" s="6">
        <v>0</v>
      </c>
      <c r="I2" s="6">
        <v>3.7</v>
      </c>
      <c r="J2" s="6">
        <v>2010</v>
      </c>
      <c r="K2" s="6"/>
      <c r="L2" s="5"/>
      <c r="M2" s="5"/>
    </row>
    <row r="3" spans="1:13" x14ac:dyDescent="0.25">
      <c r="A3" s="6">
        <v>2</v>
      </c>
      <c r="B3" s="6" t="s">
        <v>7</v>
      </c>
      <c r="C3" s="14">
        <v>275.13</v>
      </c>
      <c r="D3" s="8">
        <f t="shared" ref="D3:D25" si="1">(C3-C2)*100/C2</f>
        <v>12.146904169893604</v>
      </c>
      <c r="E3" s="8">
        <f t="shared" si="0"/>
        <v>10.598717968473119</v>
      </c>
      <c r="F3" s="8">
        <v>9.3204948163321486</v>
      </c>
      <c r="G3" s="6"/>
      <c r="H3" s="6">
        <v>0</v>
      </c>
      <c r="I3" s="6">
        <v>3.92</v>
      </c>
      <c r="J3" s="6">
        <v>2011</v>
      </c>
      <c r="K3" s="6"/>
      <c r="L3" s="5"/>
      <c r="M3" s="5"/>
    </row>
    <row r="4" spans="1:13" x14ac:dyDescent="0.25">
      <c r="A4" s="6">
        <v>3</v>
      </c>
      <c r="B4" s="6" t="s">
        <v>7</v>
      </c>
      <c r="C4" s="14">
        <v>281.33</v>
      </c>
      <c r="D4" s="8">
        <f t="shared" si="1"/>
        <v>2.2534801730091187</v>
      </c>
      <c r="E4" s="8">
        <f t="shared" si="0"/>
        <v>9.2706524353875093</v>
      </c>
      <c r="F4" s="8">
        <v>9.3204948163321486</v>
      </c>
      <c r="G4" s="6"/>
      <c r="H4" s="6">
        <v>0</v>
      </c>
      <c r="I4" s="6">
        <v>4.1900000000000004</v>
      </c>
      <c r="J4" s="6">
        <v>2012</v>
      </c>
      <c r="K4" s="6"/>
      <c r="L4" s="5"/>
      <c r="M4" s="5"/>
    </row>
    <row r="5" spans="1:13" x14ac:dyDescent="0.25">
      <c r="A5" s="6">
        <v>4</v>
      </c>
      <c r="B5" s="6" t="s">
        <v>7</v>
      </c>
      <c r="C5" s="14">
        <v>299.93</v>
      </c>
      <c r="D5" s="8">
        <f t="shared" si="1"/>
        <v>6.6114527423310792</v>
      </c>
      <c r="E5" s="8">
        <f t="shared" si="0"/>
        <v>8.7653209732946014</v>
      </c>
      <c r="F5" s="8">
        <v>9.3204948163321486</v>
      </c>
      <c r="G5" s="6"/>
      <c r="H5" s="6">
        <v>0</v>
      </c>
      <c r="I5" s="6">
        <v>4.34</v>
      </c>
      <c r="J5" s="6">
        <v>2013</v>
      </c>
      <c r="K5" s="6"/>
      <c r="L5" s="5"/>
      <c r="M5" s="5"/>
    </row>
    <row r="6" spans="1:13" x14ac:dyDescent="0.25">
      <c r="A6" s="6">
        <v>5</v>
      </c>
      <c r="B6" s="6" t="s">
        <v>7</v>
      </c>
      <c r="C6" s="14">
        <v>335.42500000000001</v>
      </c>
      <c r="D6" s="8">
        <f t="shared" si="1"/>
        <v>11.83442803320775</v>
      </c>
      <c r="E6" s="8">
        <f t="shared" si="0"/>
        <v>6.6719046032511669</v>
      </c>
      <c r="F6" s="8">
        <f>AVERAGE(D6:D9)</f>
        <v>3.9734992600648376</v>
      </c>
      <c r="G6" s="6"/>
      <c r="H6" s="6">
        <v>1</v>
      </c>
      <c r="I6" s="6">
        <v>4.4400000000000004</v>
      </c>
      <c r="J6" s="6">
        <v>2014</v>
      </c>
      <c r="K6" s="6"/>
      <c r="L6" s="5"/>
      <c r="M6" s="5"/>
    </row>
    <row r="7" spans="1:13" x14ac:dyDescent="0.25">
      <c r="A7" s="6">
        <v>6</v>
      </c>
      <c r="B7" s="6" t="s">
        <v>7</v>
      </c>
      <c r="C7" s="14">
        <v>336.875</v>
      </c>
      <c r="D7" s="8">
        <f t="shared" si="1"/>
        <v>0.43228739658641679</v>
      </c>
      <c r="E7" s="8">
        <f t="shared" si="0"/>
        <v>6.2925241544201773</v>
      </c>
      <c r="F7" s="8">
        <v>3.9734992600648376</v>
      </c>
      <c r="G7" s="6"/>
      <c r="H7" s="6">
        <v>1</v>
      </c>
      <c r="I7" s="6">
        <v>4.6900000000000004</v>
      </c>
      <c r="J7" s="6">
        <v>2015</v>
      </c>
      <c r="K7" s="6"/>
      <c r="L7" s="5"/>
      <c r="M7" s="5"/>
    </row>
    <row r="8" spans="1:13" x14ac:dyDescent="0.25">
      <c r="A8" s="6">
        <v>7</v>
      </c>
      <c r="B8" s="6" t="s">
        <v>7</v>
      </c>
      <c r="C8" s="14">
        <v>346.17500000000001</v>
      </c>
      <c r="D8" s="8">
        <f t="shared" si="1"/>
        <v>2.7606679035250496</v>
      </c>
      <c r="E8" s="8">
        <f t="shared" si="0"/>
        <v>6.3603951373086529</v>
      </c>
      <c r="F8" s="8">
        <v>3.9734992600648376</v>
      </c>
      <c r="G8" s="6"/>
      <c r="H8" s="6">
        <v>1</v>
      </c>
      <c r="I8" s="6">
        <v>4.26</v>
      </c>
      <c r="J8" s="6">
        <v>2016</v>
      </c>
      <c r="K8" s="6"/>
      <c r="L8" s="5"/>
      <c r="M8" s="5"/>
    </row>
    <row r="9" spans="1:13" x14ac:dyDescent="0.25">
      <c r="A9" s="6">
        <v>8</v>
      </c>
      <c r="B9" s="6" t="s">
        <v>7</v>
      </c>
      <c r="C9" s="14">
        <v>349.17500000000001</v>
      </c>
      <c r="D9" s="8">
        <f t="shared" si="1"/>
        <v>0.8666137069401314</v>
      </c>
      <c r="E9" s="8">
        <f t="shared" si="0"/>
        <v>5.9283840007062958</v>
      </c>
      <c r="F9" s="8">
        <v>3.9734992600648376</v>
      </c>
      <c r="G9" s="6"/>
      <c r="H9" s="6">
        <v>1</v>
      </c>
      <c r="I9" s="6">
        <v>4.53</v>
      </c>
      <c r="J9" s="6">
        <v>2017</v>
      </c>
      <c r="K9" s="6"/>
      <c r="L9" s="5"/>
      <c r="M9" s="5"/>
    </row>
    <row r="10" spans="1:13" x14ac:dyDescent="0.25">
      <c r="A10" s="9">
        <v>9</v>
      </c>
      <c r="B10" s="9" t="s">
        <v>8</v>
      </c>
      <c r="C10" s="15">
        <v>2</v>
      </c>
      <c r="D10" s="10">
        <f>(C10-1)*100/1</f>
        <v>100</v>
      </c>
      <c r="E10" s="10">
        <f t="shared" ref="E10:E17" si="2">C10*100/(C2+C10+C18)</f>
        <v>8.6018545598431029E-2</v>
      </c>
      <c r="F10" s="9"/>
      <c r="G10" s="9"/>
      <c r="H10" s="9">
        <v>0</v>
      </c>
      <c r="I10" s="9">
        <v>14.95</v>
      </c>
      <c r="J10" s="9">
        <v>2010</v>
      </c>
      <c r="K10" s="9"/>
    </row>
    <row r="11" spans="1:13" x14ac:dyDescent="0.25">
      <c r="A11" s="9">
        <v>10</v>
      </c>
      <c r="B11" s="9" t="s">
        <v>8</v>
      </c>
      <c r="C11" s="15">
        <v>4</v>
      </c>
      <c r="D11" s="10">
        <f>(C11-C10)*100/C10</f>
        <v>100</v>
      </c>
      <c r="E11" s="10">
        <f t="shared" si="2"/>
        <v>0.15409032775012713</v>
      </c>
      <c r="F11" s="9"/>
      <c r="G11" s="9"/>
      <c r="H11" s="9">
        <v>0</v>
      </c>
      <c r="I11" s="9">
        <v>13.1</v>
      </c>
      <c r="J11" s="9">
        <v>2011</v>
      </c>
      <c r="K11" s="9"/>
    </row>
    <row r="12" spans="1:13" x14ac:dyDescent="0.25">
      <c r="A12" s="9">
        <v>11</v>
      </c>
      <c r="B12" s="9" t="s">
        <v>8</v>
      </c>
      <c r="C12" s="15">
        <v>20</v>
      </c>
      <c r="D12" s="10">
        <f t="shared" si="1"/>
        <v>400</v>
      </c>
      <c r="E12" s="10">
        <f t="shared" si="2"/>
        <v>0.65905892975420399</v>
      </c>
      <c r="F12" s="9"/>
      <c r="G12" s="9"/>
      <c r="H12" s="9">
        <v>0</v>
      </c>
      <c r="I12" s="9">
        <v>9.51</v>
      </c>
      <c r="J12" s="9">
        <v>2012</v>
      </c>
      <c r="K12" s="9"/>
    </row>
    <row r="13" spans="1:13" x14ac:dyDescent="0.25">
      <c r="A13" s="9">
        <v>12</v>
      </c>
      <c r="B13" s="9" t="s">
        <v>8</v>
      </c>
      <c r="C13" s="15">
        <v>100</v>
      </c>
      <c r="D13" s="10">
        <f t="shared" si="1"/>
        <v>400</v>
      </c>
      <c r="E13" s="10">
        <f t="shared" si="2"/>
        <v>2.9224555640631484</v>
      </c>
      <c r="F13" s="9"/>
      <c r="G13" s="9"/>
      <c r="H13" s="9">
        <v>0</v>
      </c>
      <c r="I13" s="9">
        <v>7.69</v>
      </c>
      <c r="J13" s="9">
        <v>2013</v>
      </c>
      <c r="K13" s="9"/>
    </row>
    <row r="14" spans="1:13" x14ac:dyDescent="0.25">
      <c r="A14" s="9">
        <v>13</v>
      </c>
      <c r="B14" s="9" t="s">
        <v>8</v>
      </c>
      <c r="C14" s="15">
        <v>323</v>
      </c>
      <c r="D14" s="10">
        <f t="shared" si="1"/>
        <v>223</v>
      </c>
      <c r="E14" s="10">
        <f t="shared" si="2"/>
        <v>6.4247601903558973</v>
      </c>
      <c r="F14" s="9"/>
      <c r="G14" s="9"/>
      <c r="H14" s="9">
        <v>1</v>
      </c>
      <c r="I14" s="9">
        <v>6.79</v>
      </c>
      <c r="J14" s="9">
        <v>2014</v>
      </c>
      <c r="K14" s="9"/>
    </row>
    <row r="15" spans="1:13" x14ac:dyDescent="0.25">
      <c r="A15" s="9">
        <v>14</v>
      </c>
      <c r="B15" s="9" t="s">
        <v>8</v>
      </c>
      <c r="C15" s="15">
        <v>378.7</v>
      </c>
      <c r="D15" s="10">
        <f t="shared" si="1"/>
        <v>17.244582043343652</v>
      </c>
      <c r="E15" s="10">
        <f t="shared" si="2"/>
        <v>7.0737778026832538</v>
      </c>
      <c r="F15" s="9"/>
      <c r="G15" s="9"/>
      <c r="H15" s="9">
        <v>1</v>
      </c>
      <c r="I15" s="9">
        <v>6.37</v>
      </c>
      <c r="J15" s="9">
        <v>2015</v>
      </c>
      <c r="K15" s="9"/>
    </row>
    <row r="16" spans="1:13" x14ac:dyDescent="0.25">
      <c r="A16" s="9">
        <v>15</v>
      </c>
      <c r="B16" s="9" t="s">
        <v>8</v>
      </c>
      <c r="C16" s="15">
        <v>430.46</v>
      </c>
      <c r="D16" s="10">
        <f t="shared" si="1"/>
        <v>13.667810932136254</v>
      </c>
      <c r="E16" s="10">
        <f t="shared" si="2"/>
        <v>7.9089931127489939</v>
      </c>
      <c r="F16" s="9"/>
      <c r="G16" s="9"/>
      <c r="H16" s="9">
        <v>1</v>
      </c>
      <c r="I16" s="9">
        <v>5.41</v>
      </c>
      <c r="J16" s="9">
        <v>2016</v>
      </c>
      <c r="K16" s="9"/>
    </row>
    <row r="17" spans="1:11" x14ac:dyDescent="0.25">
      <c r="A17" s="9">
        <v>16</v>
      </c>
      <c r="B17" s="9" t="s">
        <v>8</v>
      </c>
      <c r="C17" s="15">
        <v>763.08</v>
      </c>
      <c r="D17" s="10">
        <f t="shared" si="1"/>
        <v>77.270826557636042</v>
      </c>
      <c r="E17" s="10">
        <f t="shared" si="2"/>
        <v>12.955770783300522</v>
      </c>
      <c r="F17" s="9"/>
      <c r="G17" s="9"/>
      <c r="H17" s="9">
        <v>1</v>
      </c>
      <c r="I17" s="9">
        <v>4.74</v>
      </c>
      <c r="J17" s="9">
        <v>2017</v>
      </c>
      <c r="K17" s="9"/>
    </row>
    <row r="18" spans="1:11" x14ac:dyDescent="0.25">
      <c r="A18" s="11">
        <v>17</v>
      </c>
      <c r="B18" s="11" t="s">
        <v>9</v>
      </c>
      <c r="C18" s="16">
        <v>2077.75</v>
      </c>
      <c r="D18" s="12">
        <f>(C18-1938)*100/1938</f>
        <v>7.2110423116615063</v>
      </c>
      <c r="E18" s="12">
        <f t="shared" ref="E18:E25" si="3">C18*100/(C2+C10+C18)</f>
        <v>89.362516558570036</v>
      </c>
      <c r="F18" s="11"/>
      <c r="G18" s="11"/>
      <c r="H18" s="11">
        <v>0</v>
      </c>
      <c r="I18" s="11">
        <v>4.29</v>
      </c>
      <c r="J18" s="11">
        <v>2010</v>
      </c>
      <c r="K18" s="11"/>
    </row>
    <row r="19" spans="1:11" x14ac:dyDescent="0.25">
      <c r="A19" s="11">
        <v>18</v>
      </c>
      <c r="B19" s="11" t="s">
        <v>9</v>
      </c>
      <c r="C19" s="16">
        <v>2316.75</v>
      </c>
      <c r="D19" s="12">
        <f t="shared" si="1"/>
        <v>11.502827577908796</v>
      </c>
      <c r="E19" s="12">
        <f t="shared" si="3"/>
        <v>89.24719170377675</v>
      </c>
      <c r="F19" s="11"/>
      <c r="G19" s="11"/>
      <c r="H19" s="11">
        <v>0</v>
      </c>
      <c r="I19" s="11">
        <v>4.53</v>
      </c>
      <c r="J19" s="11">
        <v>2011</v>
      </c>
      <c r="K19" s="11"/>
    </row>
    <row r="20" spans="1:11" x14ac:dyDescent="0.25">
      <c r="A20" s="11">
        <v>19</v>
      </c>
      <c r="B20" s="11" t="s">
        <v>9</v>
      </c>
      <c r="C20" s="16">
        <v>2733.3</v>
      </c>
      <c r="D20" s="12">
        <f t="shared" si="1"/>
        <v>17.979928779540309</v>
      </c>
      <c r="E20" s="12">
        <f t="shared" si="3"/>
        <v>90.070288634858287</v>
      </c>
      <c r="F20" s="11"/>
      <c r="G20" s="11"/>
      <c r="H20" s="11">
        <v>0</v>
      </c>
      <c r="I20" s="11">
        <v>4.8600000000000003</v>
      </c>
      <c r="J20" s="11">
        <v>2012</v>
      </c>
      <c r="K20" s="11"/>
    </row>
    <row r="21" spans="1:11" x14ac:dyDescent="0.25">
      <c r="A21" s="11">
        <v>20</v>
      </c>
      <c r="B21" s="11" t="s">
        <v>9</v>
      </c>
      <c r="C21" s="16">
        <v>3021.85</v>
      </c>
      <c r="D21" s="12">
        <f t="shared" si="1"/>
        <v>10.556836058976318</v>
      </c>
      <c r="E21" s="12">
        <f t="shared" si="3"/>
        <v>88.312223462642251</v>
      </c>
      <c r="F21" s="11"/>
      <c r="G21" s="11"/>
      <c r="H21" s="11">
        <v>0</v>
      </c>
      <c r="I21" s="11">
        <v>5.46</v>
      </c>
      <c r="J21" s="11">
        <v>2013</v>
      </c>
      <c r="K21" s="11"/>
    </row>
    <row r="22" spans="1:11" x14ac:dyDescent="0.25">
      <c r="A22" s="11">
        <v>21</v>
      </c>
      <c r="B22" s="11" t="s">
        <v>9</v>
      </c>
      <c r="C22" s="16">
        <v>4369</v>
      </c>
      <c r="D22" s="12">
        <f t="shared" si="1"/>
        <v>44.580306765722987</v>
      </c>
      <c r="E22" s="12">
        <f t="shared" si="3"/>
        <v>86.903335206392939</v>
      </c>
      <c r="F22" s="11"/>
      <c r="G22" s="11"/>
      <c r="H22" s="11">
        <v>1</v>
      </c>
      <c r="I22" s="11">
        <v>5.33</v>
      </c>
      <c r="J22" s="11">
        <v>2014</v>
      </c>
      <c r="K22" s="11"/>
    </row>
    <row r="23" spans="1:11" x14ac:dyDescent="0.25">
      <c r="A23" s="11">
        <v>22</v>
      </c>
      <c r="B23" s="11" t="s">
        <v>9</v>
      </c>
      <c r="C23" s="16">
        <v>4638</v>
      </c>
      <c r="D23" s="12">
        <f t="shared" si="1"/>
        <v>6.1570153353170065</v>
      </c>
      <c r="E23" s="12">
        <f t="shared" si="3"/>
        <v>86.633698042896569</v>
      </c>
      <c r="F23" s="11"/>
      <c r="G23" s="11"/>
      <c r="H23" s="11">
        <v>1</v>
      </c>
      <c r="I23" s="11">
        <v>5.0999999999999996</v>
      </c>
      <c r="J23" s="11">
        <v>2015</v>
      </c>
      <c r="K23" s="11"/>
    </row>
    <row r="24" spans="1:11" x14ac:dyDescent="0.25">
      <c r="A24" s="11">
        <v>23</v>
      </c>
      <c r="B24" s="11" t="s">
        <v>9</v>
      </c>
      <c r="C24" s="16">
        <v>4666.03</v>
      </c>
      <c r="D24" s="12">
        <f t="shared" si="1"/>
        <v>0.60435532557136151</v>
      </c>
      <c r="E24" s="12">
        <f t="shared" si="3"/>
        <v>85.730611749942355</v>
      </c>
      <c r="F24" s="11"/>
      <c r="G24" s="11"/>
      <c r="H24" s="11">
        <v>1</v>
      </c>
      <c r="I24" s="11">
        <v>4.9400000000000004</v>
      </c>
      <c r="J24" s="11">
        <v>2016</v>
      </c>
      <c r="K24" s="11"/>
    </row>
    <row r="25" spans="1:11" x14ac:dyDescent="0.25">
      <c r="A25" s="11">
        <v>24</v>
      </c>
      <c r="B25" s="11" t="s">
        <v>9</v>
      </c>
      <c r="C25" s="16">
        <v>4777.63</v>
      </c>
      <c r="D25" s="12">
        <f t="shared" si="1"/>
        <v>2.3917548751294007</v>
      </c>
      <c r="E25" s="12">
        <f t="shared" si="3"/>
        <v>81.115845215993176</v>
      </c>
      <c r="F25" s="11"/>
      <c r="G25" s="11"/>
      <c r="H25" s="11">
        <v>1</v>
      </c>
      <c r="I25" s="11">
        <v>4.32</v>
      </c>
      <c r="J25" s="11">
        <v>2017</v>
      </c>
      <c r="K25" s="11"/>
    </row>
  </sheetData>
  <sortState xmlns:xlrd2="http://schemas.microsoft.com/office/spreadsheetml/2017/richdata2" ref="A2:K25">
    <sortCondition ref="B2:B25"/>
  </sortState>
  <pageMargins left="0.7" right="0.7" top="0.75" bottom="0.75" header="0.3" footer="0.3"/>
  <pageSetup orientation="portrait" r:id="rId1"/>
  <ignoredErrors>
    <ignoredError sqref="D10 D1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AEF0-3E7A-4D7C-BC74-9F28C3F8F890}">
  <dimension ref="A1:I19"/>
  <sheetViews>
    <sheetView workbookViewId="0">
      <selection activeCell="A16" sqref="A16:E19"/>
    </sheetView>
  </sheetViews>
  <sheetFormatPr defaultRowHeight="15" x14ac:dyDescent="0.25"/>
  <cols>
    <col min="1" max="1" width="17" customWidth="1"/>
    <col min="2" max="2" width="17.7109375" customWidth="1"/>
    <col min="3" max="3" width="13.85546875" customWidth="1"/>
    <col min="4" max="4" width="14.140625" customWidth="1"/>
  </cols>
  <sheetData>
    <row r="1" spans="1:9" x14ac:dyDescent="0.25">
      <c r="A1" t="s">
        <v>10</v>
      </c>
    </row>
    <row r="3" spans="1:9" x14ac:dyDescent="0.25">
      <c r="A3" s="34" t="s">
        <v>11</v>
      </c>
      <c r="B3" s="34"/>
    </row>
    <row r="4" spans="1:9" x14ac:dyDescent="0.25">
      <c r="A4" s="35" t="s">
        <v>12</v>
      </c>
      <c r="B4" s="35">
        <v>0.94743712465824992</v>
      </c>
    </row>
    <row r="5" spans="1:9" x14ac:dyDescent="0.25">
      <c r="A5" s="35" t="s">
        <v>13</v>
      </c>
      <c r="B5" s="35">
        <v>0.89763710518069217</v>
      </c>
    </row>
    <row r="6" spans="1:9" x14ac:dyDescent="0.25">
      <c r="A6" s="35" t="s">
        <v>14</v>
      </c>
      <c r="B6" s="35">
        <v>0.85669194725296904</v>
      </c>
    </row>
    <row r="7" spans="1:9" x14ac:dyDescent="0.25">
      <c r="A7" s="35" t="s">
        <v>15</v>
      </c>
      <c r="B7" s="35">
        <v>1.6939806638870212</v>
      </c>
    </row>
    <row r="8" spans="1:9" x14ac:dyDescent="0.25">
      <c r="A8" s="35" t="s">
        <v>16</v>
      </c>
      <c r="B8" s="35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125.81868420017437</v>
      </c>
      <c r="D12">
        <v>62.909342100087187</v>
      </c>
      <c r="E12">
        <v>21.922912271219257</v>
      </c>
      <c r="F12">
        <v>3.3524043696244702E-3</v>
      </c>
    </row>
    <row r="13" spans="1:9" x14ac:dyDescent="0.25">
      <c r="A13" t="s">
        <v>19</v>
      </c>
      <c r="B13">
        <v>5</v>
      </c>
      <c r="C13">
        <v>14.347852448115564</v>
      </c>
      <c r="D13">
        <v>2.8695704896231127</v>
      </c>
    </row>
    <row r="14" spans="1:9" ht="15.75" thickBot="1" x14ac:dyDescent="0.3">
      <c r="A14" s="1" t="s">
        <v>20</v>
      </c>
      <c r="B14" s="1">
        <v>7</v>
      </c>
      <c r="C14" s="1">
        <v>140.16653664828993</v>
      </c>
      <c r="D14" s="1"/>
      <c r="E14" s="1"/>
      <c r="F14" s="1"/>
    </row>
    <row r="15" spans="1:9" ht="15.75" thickBot="1" x14ac:dyDescent="0.3"/>
    <row r="16" spans="1:9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s="35" t="s">
        <v>21</v>
      </c>
      <c r="B17" s="35">
        <v>-142.52373135606649</v>
      </c>
      <c r="C17" s="35">
        <v>30.679188607813927</v>
      </c>
      <c r="D17" s="35">
        <v>-4.6456160616896494</v>
      </c>
      <c r="E17" s="35">
        <v>5.6042256132357582E-3</v>
      </c>
      <c r="F17">
        <v>-221.38709632337356</v>
      </c>
      <c r="G17">
        <v>-63.660366388759442</v>
      </c>
      <c r="H17">
        <v>-221.38709632337356</v>
      </c>
      <c r="I17">
        <v>-63.660366388759442</v>
      </c>
    </row>
    <row r="18" spans="1:9" x14ac:dyDescent="0.25">
      <c r="A18" s="35" t="s">
        <v>5</v>
      </c>
      <c r="B18" s="35">
        <v>-40.877946279909132</v>
      </c>
      <c r="C18" s="35">
        <v>6.5925434916216767</v>
      </c>
      <c r="D18" s="35">
        <v>-6.2006335387639151</v>
      </c>
      <c r="E18" s="35">
        <v>1.5926612312932192E-3</v>
      </c>
      <c r="F18">
        <v>-57.824618830114218</v>
      </c>
      <c r="G18">
        <v>-23.931273729704042</v>
      </c>
      <c r="H18">
        <v>-57.824618830114218</v>
      </c>
      <c r="I18">
        <v>-23.931273729704042</v>
      </c>
    </row>
    <row r="19" spans="1:9" ht="15.75" thickBot="1" x14ac:dyDescent="0.3">
      <c r="A19" s="35" t="s">
        <v>3</v>
      </c>
      <c r="B19" s="35">
        <v>50.996252444634131</v>
      </c>
      <c r="C19" s="35">
        <v>9.0187045643371491</v>
      </c>
      <c r="D19" s="35">
        <v>5.6544986123938097</v>
      </c>
      <c r="E19" s="35">
        <v>2.4032722577792677E-3</v>
      </c>
      <c r="F19" s="1">
        <v>27.812934310578729</v>
      </c>
      <c r="G19" s="1">
        <v>74.179570578689535</v>
      </c>
      <c r="H19" s="1">
        <v>27.812934310578729</v>
      </c>
      <c r="I19" s="1">
        <v>74.179570578689535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E51E-A864-4C9E-9037-6F2A464BEDB5}">
  <dimension ref="A1:I19"/>
  <sheetViews>
    <sheetView workbookViewId="0">
      <selection activeCell="A16" sqref="A16:E19"/>
    </sheetView>
  </sheetViews>
  <sheetFormatPr defaultRowHeight="15" x14ac:dyDescent="0.25"/>
  <cols>
    <col min="1" max="1" width="17" customWidth="1"/>
    <col min="2" max="2" width="13.7109375" customWidth="1"/>
    <col min="3" max="3" width="15.7109375" customWidth="1"/>
  </cols>
  <sheetData>
    <row r="1" spans="1:9" x14ac:dyDescent="0.25">
      <c r="A1" t="s">
        <v>10</v>
      </c>
    </row>
    <row r="3" spans="1:9" x14ac:dyDescent="0.25">
      <c r="A3" s="34" t="s">
        <v>11</v>
      </c>
      <c r="B3" s="34"/>
    </row>
    <row r="4" spans="1:9" x14ac:dyDescent="0.25">
      <c r="A4" s="35" t="s">
        <v>12</v>
      </c>
      <c r="B4" s="35">
        <v>0.79073578681350309</v>
      </c>
    </row>
    <row r="5" spans="1:9" x14ac:dyDescent="0.25">
      <c r="A5" s="35" t="s">
        <v>13</v>
      </c>
      <c r="B5" s="35">
        <v>0.62526308454756974</v>
      </c>
    </row>
    <row r="6" spans="1:9" x14ac:dyDescent="0.25">
      <c r="A6" s="35" t="s">
        <v>14</v>
      </c>
      <c r="B6" s="35">
        <v>0.47536831836659771</v>
      </c>
    </row>
    <row r="7" spans="1:9" x14ac:dyDescent="0.25">
      <c r="A7" s="35" t="s">
        <v>15</v>
      </c>
      <c r="B7" s="35">
        <v>6.5080467095856767</v>
      </c>
    </row>
    <row r="8" spans="1:9" x14ac:dyDescent="0.25">
      <c r="A8" s="35" t="s">
        <v>16</v>
      </c>
      <c r="B8" s="35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353.35206849828825</v>
      </c>
      <c r="D12">
        <v>176.67603424914412</v>
      </c>
      <c r="E12">
        <v>4.1713470088253271</v>
      </c>
      <c r="F12">
        <v>8.5963916613863448E-2</v>
      </c>
    </row>
    <row r="13" spans="1:9" x14ac:dyDescent="0.25">
      <c r="A13" t="s">
        <v>19</v>
      </c>
      <c r="B13">
        <v>5</v>
      </c>
      <c r="C13">
        <v>211.77335987074474</v>
      </c>
      <c r="D13">
        <v>42.35467197414895</v>
      </c>
    </row>
    <row r="14" spans="1:9" ht="15.75" thickBot="1" x14ac:dyDescent="0.3">
      <c r="A14" s="1" t="s">
        <v>20</v>
      </c>
      <c r="B14" s="1">
        <v>7</v>
      </c>
      <c r="C14" s="1">
        <v>565.12542836903299</v>
      </c>
      <c r="D14" s="1"/>
      <c r="E14" s="1"/>
      <c r="F14" s="1"/>
    </row>
    <row r="15" spans="1:9" ht="15.75" thickBot="1" x14ac:dyDescent="0.3"/>
    <row r="16" spans="1:9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s="35" t="s">
        <v>21</v>
      </c>
      <c r="B17" s="35">
        <v>32.407057273798358</v>
      </c>
      <c r="C17" s="35">
        <v>12.987805375057082</v>
      </c>
      <c r="D17" s="35">
        <v>2.4951911687894328</v>
      </c>
      <c r="E17" s="35">
        <v>5.481164968341562E-2</v>
      </c>
      <c r="F17">
        <v>-0.97915930810307827</v>
      </c>
      <c r="G17">
        <v>65.793273855699795</v>
      </c>
      <c r="H17">
        <v>-0.97915930810307827</v>
      </c>
      <c r="I17">
        <v>65.793273855699795</v>
      </c>
    </row>
    <row r="18" spans="1:9" x14ac:dyDescent="0.25">
      <c r="A18" s="35" t="s">
        <v>42</v>
      </c>
      <c r="B18" s="35">
        <v>-6.9137998510759795</v>
      </c>
      <c r="C18" s="35">
        <v>7.2508960465604879</v>
      </c>
      <c r="D18" s="35">
        <v>-0.9535097188926861</v>
      </c>
      <c r="E18" s="35">
        <v>0.38412051953689891</v>
      </c>
      <c r="F18">
        <v>-25.552821520451538</v>
      </c>
      <c r="G18">
        <v>11.72522181829958</v>
      </c>
      <c r="H18">
        <v>-25.552821520451538</v>
      </c>
      <c r="I18">
        <v>11.72522181829958</v>
      </c>
    </row>
    <row r="19" spans="1:9" ht="15.75" thickBot="1" x14ac:dyDescent="0.3">
      <c r="A19" s="35" t="s">
        <v>43</v>
      </c>
      <c r="B19" s="35">
        <v>-2.2169841623043358</v>
      </c>
      <c r="C19" s="35">
        <v>0.83759962929375886</v>
      </c>
      <c r="D19" s="35">
        <v>-2.6468304005502441</v>
      </c>
      <c r="E19" s="35">
        <v>4.5599902519837948E-2</v>
      </c>
      <c r="F19" s="1">
        <v>-4.3701025549025836</v>
      </c>
      <c r="G19" s="1">
        <v>-6.3865769706088038E-2</v>
      </c>
      <c r="H19" s="1">
        <v>-4.3701025549025836</v>
      </c>
      <c r="I19" s="1">
        <v>-6.3865769706088038E-2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2F47-2D17-4ED1-B5FB-6F2B807B051D}">
  <dimension ref="A1:I19"/>
  <sheetViews>
    <sheetView workbookViewId="0">
      <selection activeCell="A16" sqref="A16:E19"/>
    </sheetView>
  </sheetViews>
  <sheetFormatPr defaultRowHeight="15" x14ac:dyDescent="0.25"/>
  <cols>
    <col min="1" max="1" width="16.42578125" customWidth="1"/>
    <col min="2" max="2" width="12" customWidth="1"/>
    <col min="3" max="3" width="14" customWidth="1"/>
  </cols>
  <sheetData>
    <row r="1" spans="1:9" x14ac:dyDescent="0.25">
      <c r="A1" t="s">
        <v>10</v>
      </c>
    </row>
    <row r="3" spans="1:9" x14ac:dyDescent="0.25">
      <c r="A3" s="34" t="s">
        <v>11</v>
      </c>
      <c r="B3" s="34"/>
    </row>
    <row r="4" spans="1:9" x14ac:dyDescent="0.25">
      <c r="A4" s="35" t="s">
        <v>12</v>
      </c>
      <c r="B4" s="35">
        <v>9.6879268843407793E-2</v>
      </c>
    </row>
    <row r="5" spans="1:9" x14ac:dyDescent="0.25">
      <c r="A5" s="35" t="s">
        <v>13</v>
      </c>
      <c r="B5" s="35">
        <v>9.3855927316332851E-3</v>
      </c>
    </row>
    <row r="6" spans="1:9" x14ac:dyDescent="0.25">
      <c r="A6" s="35" t="s">
        <v>14</v>
      </c>
      <c r="B6" s="35">
        <v>-0.38686017017571339</v>
      </c>
    </row>
    <row r="7" spans="1:9" x14ac:dyDescent="0.25">
      <c r="A7" s="35" t="s">
        <v>15</v>
      </c>
      <c r="B7" s="35">
        <v>1.1795084881103721</v>
      </c>
    </row>
    <row r="8" spans="1:9" x14ac:dyDescent="0.25">
      <c r="A8" s="35" t="s">
        <v>16</v>
      </c>
      <c r="B8" s="35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2</v>
      </c>
      <c r="C12">
        <v>6.5906645932764185E-2</v>
      </c>
      <c r="D12">
        <v>3.2953322966382093E-2</v>
      </c>
      <c r="E12">
        <v>2.3686291716456535E-2</v>
      </c>
      <c r="F12">
        <v>0.97670092703406186</v>
      </c>
    </row>
    <row r="13" spans="1:9" x14ac:dyDescent="0.25">
      <c r="A13" t="s">
        <v>19</v>
      </c>
      <c r="B13">
        <v>5</v>
      </c>
      <c r="C13">
        <v>6.9562013676220795</v>
      </c>
      <c r="D13">
        <v>1.3912402735244158</v>
      </c>
    </row>
    <row r="14" spans="1:9" ht="15.75" thickBot="1" x14ac:dyDescent="0.3">
      <c r="A14" s="1" t="s">
        <v>20</v>
      </c>
      <c r="B14" s="1">
        <v>7</v>
      </c>
      <c r="C14" s="1">
        <v>7.0221080135548437</v>
      </c>
      <c r="D14" s="1"/>
      <c r="E14" s="1"/>
      <c r="F14" s="1"/>
    </row>
    <row r="15" spans="1:9" ht="15.75" thickBot="1" x14ac:dyDescent="0.3"/>
    <row r="16" spans="1:9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s="35" t="s">
        <v>21</v>
      </c>
      <c r="B17" s="35">
        <v>70.26168000077034</v>
      </c>
      <c r="C17" s="35">
        <v>4.1164773367009833</v>
      </c>
      <c r="D17" s="35">
        <v>17.068399569297586</v>
      </c>
      <c r="E17" s="35">
        <v>1.2632781677446684E-5</v>
      </c>
      <c r="F17">
        <v>59.679938132238235</v>
      </c>
      <c r="G17">
        <v>80.843421869302446</v>
      </c>
      <c r="H17">
        <v>59.679938132238235</v>
      </c>
      <c r="I17">
        <v>80.843421869302446</v>
      </c>
    </row>
    <row r="18" spans="1:9" x14ac:dyDescent="0.25">
      <c r="A18" s="35" t="s">
        <v>42</v>
      </c>
      <c r="B18" s="35">
        <v>-8.3467005323045379E-2</v>
      </c>
      <c r="C18" s="35">
        <v>1.1020116195127578</v>
      </c>
      <c r="D18" s="35">
        <v>-7.57405855302591E-2</v>
      </c>
      <c r="E18" s="35">
        <v>0.94256261843767963</v>
      </c>
      <c r="F18">
        <v>-2.9162780571026987</v>
      </c>
      <c r="G18">
        <v>2.7493440464566081</v>
      </c>
      <c r="H18">
        <v>-2.9162780571026987</v>
      </c>
      <c r="I18">
        <v>2.7493440464566081</v>
      </c>
    </row>
    <row r="19" spans="1:9" ht="15.75" thickBot="1" x14ac:dyDescent="0.3">
      <c r="A19" s="35" t="s">
        <v>43</v>
      </c>
      <c r="B19" s="35">
        <v>0.23438914878970024</v>
      </c>
      <c r="C19" s="35">
        <v>1.089486430060689</v>
      </c>
      <c r="D19" s="35">
        <v>0.21513728149568945</v>
      </c>
      <c r="E19" s="35">
        <v>0.83816024740598472</v>
      </c>
      <c r="F19" s="1">
        <v>-2.5662248784965613</v>
      </c>
      <c r="G19" s="1">
        <v>3.0350031760759619</v>
      </c>
      <c r="H19" s="1">
        <v>-2.5662248784965613</v>
      </c>
      <c r="I19" s="1">
        <v>3.0350031760759619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E786-2CC8-4DCC-A16A-951CD0F7B8C6}">
  <dimension ref="A1:I20"/>
  <sheetViews>
    <sheetView workbookViewId="0">
      <selection activeCell="E20" sqref="E20"/>
    </sheetView>
  </sheetViews>
  <sheetFormatPr defaultRowHeight="15" x14ac:dyDescent="0.25"/>
  <sheetData>
    <row r="1" spans="1:9" x14ac:dyDescent="0.25">
      <c r="A1" t="s">
        <v>10</v>
      </c>
    </row>
    <row r="2" spans="1:9" ht="15.75" thickBot="1" x14ac:dyDescent="0.3"/>
    <row r="3" spans="1:9" x14ac:dyDescent="0.25">
      <c r="A3" s="3" t="s">
        <v>11</v>
      </c>
      <c r="B3" s="3"/>
    </row>
    <row r="4" spans="1:9" x14ac:dyDescent="0.25">
      <c r="A4" t="s">
        <v>12</v>
      </c>
      <c r="B4">
        <v>0.68368361199659555</v>
      </c>
    </row>
    <row r="5" spans="1:9" x14ac:dyDescent="0.25">
      <c r="A5" t="s">
        <v>13</v>
      </c>
      <c r="B5">
        <v>0.46742328131271144</v>
      </c>
    </row>
    <row r="6" spans="1:9" x14ac:dyDescent="0.25">
      <c r="A6" t="s">
        <v>14</v>
      </c>
      <c r="B6">
        <v>6.7990742297244999E-2</v>
      </c>
    </row>
    <row r="7" spans="1:9" x14ac:dyDescent="0.25">
      <c r="A7" t="s">
        <v>15</v>
      </c>
      <c r="B7">
        <v>4.3199952013256864</v>
      </c>
    </row>
    <row r="8" spans="1:9" ht="15.75" thickBot="1" x14ac:dyDescent="0.3">
      <c r="A8" s="1" t="s">
        <v>16</v>
      </c>
      <c r="B8" s="1">
        <v>8</v>
      </c>
    </row>
    <row r="10" spans="1:9" ht="15.75" thickBot="1" x14ac:dyDescent="0.3">
      <c r="A10" t="s">
        <v>17</v>
      </c>
    </row>
    <row r="11" spans="1:9" x14ac:dyDescent="0.25">
      <c r="A11" s="2"/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9" x14ac:dyDescent="0.25">
      <c r="A12" t="s">
        <v>18</v>
      </c>
      <c r="B12">
        <v>3</v>
      </c>
      <c r="C12">
        <v>65.517102490382101</v>
      </c>
      <c r="D12">
        <v>21.839034163460699</v>
      </c>
      <c r="E12">
        <v>1.1702183364050176</v>
      </c>
      <c r="F12">
        <v>0.42513733946350202</v>
      </c>
    </row>
    <row r="13" spans="1:9" x14ac:dyDescent="0.25">
      <c r="A13" t="s">
        <v>19</v>
      </c>
      <c r="B13">
        <v>4</v>
      </c>
      <c r="C13">
        <v>74.649434157907834</v>
      </c>
      <c r="D13">
        <v>18.662358539476958</v>
      </c>
    </row>
    <row r="14" spans="1:9" ht="15.75" thickBot="1" x14ac:dyDescent="0.3">
      <c r="A14" s="1" t="s">
        <v>20</v>
      </c>
      <c r="B14" s="1">
        <v>7</v>
      </c>
      <c r="C14" s="1">
        <v>140.16653664828993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27</v>
      </c>
      <c r="C16" s="2" t="s">
        <v>15</v>
      </c>
      <c r="D16" s="2" t="s">
        <v>28</v>
      </c>
      <c r="E16" s="2" t="s">
        <v>29</v>
      </c>
      <c r="F16" s="2" t="s">
        <v>30</v>
      </c>
      <c r="G16" s="2" t="s">
        <v>31</v>
      </c>
      <c r="H16" s="2" t="s">
        <v>32</v>
      </c>
      <c r="I16" s="2" t="s">
        <v>33</v>
      </c>
    </row>
    <row r="17" spans="1:9" x14ac:dyDescent="0.25">
      <c r="A17" t="s">
        <v>21</v>
      </c>
      <c r="B17">
        <v>18.373696446804914</v>
      </c>
      <c r="C17">
        <v>22.814546806265881</v>
      </c>
      <c r="D17">
        <v>0.80535005156265849</v>
      </c>
      <c r="E17">
        <v>0.46576483124023571</v>
      </c>
      <c r="F17">
        <v>-44.969640360757943</v>
      </c>
      <c r="G17">
        <v>81.717033254367777</v>
      </c>
      <c r="H17">
        <v>-44.969640360757943</v>
      </c>
      <c r="I17">
        <v>81.717033254367777</v>
      </c>
    </row>
    <row r="18" spans="1:9" x14ac:dyDescent="0.25">
      <c r="A18" t="s">
        <v>5</v>
      </c>
      <c r="B18">
        <v>-7.1804765083808659</v>
      </c>
      <c r="C18">
        <v>4.4777173957509451</v>
      </c>
      <c r="D18">
        <v>-1.6036019859570991</v>
      </c>
      <c r="E18">
        <v>0.18406654498966007</v>
      </c>
      <c r="F18">
        <v>-19.61261305427259</v>
      </c>
      <c r="G18">
        <v>5.2516600375108569</v>
      </c>
      <c r="H18">
        <v>-19.61261305427259</v>
      </c>
      <c r="I18">
        <v>5.2516600375108569</v>
      </c>
    </row>
    <row r="19" spans="1:9" x14ac:dyDescent="0.25">
      <c r="A19" t="s">
        <v>45</v>
      </c>
      <c r="B19">
        <v>0</v>
      </c>
      <c r="C19">
        <v>0</v>
      </c>
      <c r="D19">
        <v>65535</v>
      </c>
      <c r="E19" t="e">
        <v>#NUM!</v>
      </c>
      <c r="F19">
        <v>0</v>
      </c>
      <c r="G19">
        <v>0</v>
      </c>
      <c r="H19">
        <v>0</v>
      </c>
      <c r="I19">
        <v>0</v>
      </c>
    </row>
    <row r="20" spans="1:9" ht="15.75" thickBot="1" x14ac:dyDescent="0.3">
      <c r="A20" s="1" t="s">
        <v>3</v>
      </c>
      <c r="B20" s="1">
        <v>3.4857864560341394</v>
      </c>
      <c r="C20" s="1">
        <v>6.3264808679545892</v>
      </c>
      <c r="D20" s="1">
        <v>0.55098348177904577</v>
      </c>
      <c r="E20" s="1" t="e">
        <v>#NUM!</v>
      </c>
      <c r="F20" s="1">
        <v>-14.079340382925869</v>
      </c>
      <c r="G20" s="1">
        <v>21.050913294994146</v>
      </c>
      <c r="H20" s="1">
        <v>-14.079340382925869</v>
      </c>
      <c r="I20" s="1">
        <v>21.050913294994146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Sheet2</vt:lpstr>
      <vt:lpstr>shp trial policy&amp;tarrif</vt:lpstr>
      <vt:lpstr>solar trail policy&amp;tarrif</vt:lpstr>
      <vt:lpstr>wind trail policy&amp;tarrif</vt:lpstr>
      <vt:lpstr>Maharashtra</vt:lpstr>
      <vt:lpstr>KA SHP Tariff &amp;Policy</vt:lpstr>
      <vt:lpstr>KA Solar Tariff&amp;policy</vt:lpstr>
      <vt:lpstr>KA Biomass Tariff&amp;policy</vt:lpstr>
      <vt:lpstr>KA SHP trial 2 Tariff&amp;policy</vt:lpstr>
      <vt:lpstr>KA Solar trial 2 Tariff&amp;policy</vt:lpstr>
      <vt:lpstr>KA Wind trial 2 Tariff&amp;policy</vt:lpstr>
      <vt:lpstr>Karnataka</vt:lpstr>
      <vt:lpstr>kr Shp trial 1</vt:lpstr>
      <vt:lpstr>kerala solar trial 1</vt:lpstr>
      <vt:lpstr>Kerala</vt:lpstr>
      <vt:lpstr>Upshp trial 1 Tariff&amp;policy</vt:lpstr>
      <vt:lpstr>Upsolartrial 1 Tariff&amp;policy</vt:lpstr>
      <vt:lpstr>UP</vt:lpstr>
      <vt:lpstr>UK shp trial 1 Tariff&amp;policy</vt:lpstr>
      <vt:lpstr>uk solar trial 1 Tariff &amp; polic</vt:lpstr>
      <vt:lpstr>Uttarakhand</vt:lpstr>
      <vt:lpstr>Tamil Nadu</vt:lpstr>
      <vt:lpstr>punjab shp1 policy &amp; tariff</vt:lpstr>
      <vt:lpstr>punjab solar1 policy &amp; tariff</vt:lpstr>
      <vt:lpstr>punjab wind1 policy &amp; tariff</vt:lpstr>
      <vt:lpstr>punjab</vt:lpstr>
      <vt:lpstr>MP shp tariff analysis</vt:lpstr>
      <vt:lpstr>MP solar tariff analysis</vt:lpstr>
      <vt:lpstr>MP wind tariff analysis</vt:lpstr>
      <vt:lpstr>madhya pradesh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2024-05-21T10:28:09Z</dcterms:modified>
</cp:coreProperties>
</file>