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12" r:id="rId1"/>
    <sheet name="Anex A2 Frmt AUM stateUT wise " sheetId="9" r:id="rId2"/>
  </sheets>
  <definedNames>
    <definedName name="_xlnm._FilterDatabase" localSheetId="0" hidden="1">'Anex A1 Frmt for AUM disclosure'!$A$8:$BL$179</definedName>
  </definedNames>
  <calcPr calcId="125725"/>
</workbook>
</file>

<file path=xl/calcChain.xml><?xml version="1.0" encoding="utf-8"?>
<calcChain xmlns="http://schemas.openxmlformats.org/spreadsheetml/2006/main">
  <c r="D117" i="12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C117"/>
  <c r="BK153"/>
  <c r="BK152"/>
  <c r="BK121"/>
  <c r="BK122"/>
  <c r="BK123"/>
  <c r="BK124"/>
  <c r="BK125"/>
  <c r="BK126"/>
  <c r="BK127"/>
  <c r="BK128"/>
  <c r="BK129"/>
  <c r="BK130"/>
  <c r="BK131"/>
  <c r="BK120"/>
  <c r="BK116"/>
  <c r="BK115"/>
  <c r="BK94"/>
  <c r="BK95"/>
  <c r="BK96"/>
  <c r="BK97"/>
  <c r="BK98"/>
  <c r="BK99"/>
  <c r="BK100"/>
  <c r="BK101"/>
  <c r="BK102"/>
  <c r="BK103"/>
  <c r="BK104"/>
  <c r="BK105"/>
  <c r="BK106"/>
  <c r="BK107"/>
  <c r="BK108"/>
  <c r="BK93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20"/>
  <c r="BK15"/>
  <c r="BK10"/>
  <c r="BK11"/>
  <c r="D84" l="1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C84"/>
  <c r="D109" l="1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C109"/>
  <c r="BK117"/>
  <c r="BK9"/>
  <c r="BK84" l="1"/>
  <c r="BK12"/>
  <c r="K6" i="9"/>
  <c r="K7"/>
  <c r="K8"/>
  <c r="K9"/>
  <c r="K10"/>
  <c r="K11"/>
  <c r="K12"/>
  <c r="K13"/>
  <c r="K14"/>
  <c r="K15"/>
  <c r="K16"/>
  <c r="K17"/>
  <c r="K18"/>
  <c r="K19"/>
  <c r="K20"/>
  <c r="K21"/>
  <c r="K22"/>
  <c r="K23"/>
  <c r="K25"/>
  <c r="K26"/>
  <c r="K27"/>
  <c r="K28"/>
  <c r="K29"/>
  <c r="K30"/>
  <c r="K31"/>
  <c r="K32"/>
  <c r="K33"/>
  <c r="K34"/>
  <c r="K35"/>
  <c r="K36"/>
  <c r="K37"/>
  <c r="K38"/>
  <c r="K39"/>
  <c r="K40"/>
  <c r="K41"/>
  <c r="K5"/>
  <c r="K42" l="1"/>
  <c r="BJ154" i="12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J133"/>
  <c r="BI133"/>
  <c r="BH133"/>
  <c r="BG133"/>
  <c r="BF133"/>
  <c r="BE133"/>
  <c r="BD133"/>
  <c r="BC133"/>
  <c r="BB133"/>
  <c r="BA133"/>
  <c r="AZ133"/>
  <c r="AY133"/>
  <c r="AX133"/>
  <c r="AW133"/>
  <c r="AU133"/>
  <c r="AT133"/>
  <c r="AS133"/>
  <c r="AR133"/>
  <c r="AQ133"/>
  <c r="AP133"/>
  <c r="AO133"/>
  <c r="AM133"/>
  <c r="AL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K133" l="1"/>
  <c r="AN133"/>
  <c r="AV133"/>
  <c r="BK109"/>
  <c r="C133"/>
  <c r="BK16"/>
  <c r="BK154"/>
  <c r="BK132"/>
  <c r="D110"/>
  <c r="D156" s="1"/>
  <c r="C110"/>
  <c r="BK133" l="1"/>
  <c r="BK110"/>
  <c r="C156"/>
  <c r="E110"/>
  <c r="E156" s="1"/>
  <c r="J42" i="9"/>
  <c r="E42"/>
  <c r="H42"/>
  <c r="G42"/>
  <c r="F42"/>
  <c r="D42"/>
  <c r="F110" i="12" l="1"/>
  <c r="F156" s="1"/>
  <c r="BK156" l="1"/>
  <c r="G110"/>
  <c r="G156" s="1"/>
  <c r="H110" l="1"/>
  <c r="H156" s="1"/>
  <c r="I110" l="1"/>
  <c r="I156" s="1"/>
  <c r="J110" l="1"/>
  <c r="J156" s="1"/>
  <c r="K110" l="1"/>
  <c r="K156" s="1"/>
  <c r="L110" l="1"/>
  <c r="L156" s="1"/>
  <c r="M110" l="1"/>
  <c r="M156" s="1"/>
  <c r="N110" l="1"/>
  <c r="N156" s="1"/>
  <c r="O110" l="1"/>
  <c r="O156" s="1"/>
  <c r="P110" l="1"/>
  <c r="P156" s="1"/>
  <c r="Q110" l="1"/>
  <c r="Q156" s="1"/>
  <c r="R110" l="1"/>
  <c r="R156" s="1"/>
  <c r="S110" l="1"/>
  <c r="S156" s="1"/>
  <c r="T110" l="1"/>
  <c r="T156" s="1"/>
  <c r="U110" l="1"/>
  <c r="U156" s="1"/>
  <c r="V110" l="1"/>
  <c r="V156" s="1"/>
  <c r="W110" l="1"/>
  <c r="W156" s="1"/>
  <c r="X110" l="1"/>
  <c r="X156" s="1"/>
  <c r="Y110" l="1"/>
  <c r="Y156" s="1"/>
  <c r="Z110" l="1"/>
  <c r="Z156" s="1"/>
  <c r="AA110" l="1"/>
  <c r="AA156" s="1"/>
  <c r="AB110" l="1"/>
  <c r="AB156" s="1"/>
  <c r="AC110" l="1"/>
  <c r="AC156" s="1"/>
  <c r="AD110" l="1"/>
  <c r="AD156" s="1"/>
  <c r="AE110" l="1"/>
  <c r="AE156" s="1"/>
  <c r="AF110" l="1"/>
  <c r="AF156" s="1"/>
  <c r="AG110" l="1"/>
  <c r="AG156" s="1"/>
  <c r="AH110" l="1"/>
  <c r="AH156" s="1"/>
  <c r="AI110" l="1"/>
  <c r="AI156" s="1"/>
  <c r="AJ110" l="1"/>
  <c r="AJ156" s="1"/>
  <c r="AK110" l="1"/>
  <c r="AK156" s="1"/>
  <c r="AL110" l="1"/>
  <c r="AL156" s="1"/>
  <c r="AM110" l="1"/>
  <c r="AM156" s="1"/>
  <c r="AN110" l="1"/>
  <c r="AN156" s="1"/>
  <c r="AO110" l="1"/>
  <c r="AO156" s="1"/>
  <c r="AP110" l="1"/>
  <c r="AP156" s="1"/>
  <c r="AQ110" l="1"/>
  <c r="AQ156" s="1"/>
  <c r="AR110" l="1"/>
  <c r="AR156" s="1"/>
  <c r="AS110" l="1"/>
  <c r="AS156" s="1"/>
  <c r="AT110" l="1"/>
  <c r="AT156" s="1"/>
  <c r="AU110" l="1"/>
  <c r="AU156" s="1"/>
  <c r="AV110" l="1"/>
  <c r="AV156" s="1"/>
  <c r="AW110" l="1"/>
  <c r="AW156" s="1"/>
  <c r="AX110" l="1"/>
  <c r="AX156" s="1"/>
  <c r="AY110" l="1"/>
  <c r="AY156" s="1"/>
  <c r="AZ110" l="1"/>
  <c r="AZ156" s="1"/>
  <c r="BA110" l="1"/>
  <c r="BA156" s="1"/>
  <c r="BB110" l="1"/>
  <c r="BB156" s="1"/>
  <c r="BC110" l="1"/>
  <c r="BC156" s="1"/>
  <c r="BD110" l="1"/>
  <c r="BD156" s="1"/>
  <c r="BE110" l="1"/>
  <c r="BE156" s="1"/>
  <c r="BF110" l="1"/>
  <c r="BF156" s="1"/>
  <c r="BG110" l="1"/>
  <c r="BG156" s="1"/>
  <c r="BH110" l="1"/>
  <c r="BH156" s="1"/>
  <c r="BI110" l="1"/>
  <c r="BI156" s="1"/>
  <c r="BJ110"/>
  <c r="BJ156" s="1"/>
</calcChain>
</file>

<file path=xl/sharedStrings.xml><?xml version="1.0" encoding="utf-8"?>
<sst xmlns="http://schemas.openxmlformats.org/spreadsheetml/2006/main" count="252" uniqueCount="208">
  <si>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</si>
  <si>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</si>
  <si>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</si>
  <si>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</si>
  <si>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</si>
  <si>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</si>
  <si>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</si>
  <si>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</si>
  <si>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</si>
  <si>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</si>
  <si>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</si>
  <si>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</si>
  <si>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</si>
  <si>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</si>
  <si>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</si>
  <si>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</si>
  <si>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</si>
  <si>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</si>
  <si>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</si>
  <si>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</si>
  <si>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</si>
  <si>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</si>
  <si>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</si>
  <si>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</si>
  <si>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</si>
  <si>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</si>
  <si>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</si>
  <si>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</si>
  <si>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</si>
  <si>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</si>
  <si>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</si>
  <si>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</si>
  <si>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</si>
  <si>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</si>
  <si>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</si>
  <si>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</si>
  <si>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</si>
  <si>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</si>
  <si>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</si>
  <si>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</si>
  <si>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</si>
  <si>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</si>
  <si>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</si>
  <si>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</si>
  <si>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</si>
  <si>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</si>
  <si>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</si>
  <si>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</si>
  <si>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</si>
  <si>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</si>
  <si>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</si>
  <si>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</si>
  <si>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</si>
  <si>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</si>
  <si>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</si>
  <si>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</si>
  <si>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</si>
  <si>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</si>
  <si>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</si>
  <si>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</si>
  <si>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</si>
  <si>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</si>
  <si>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</si>
  <si>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</si>
  <si>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</si>
  <si>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</si>
  <si>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</si>
  <si>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</si>
  <si>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</si>
  <si>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</si>
  <si>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</si>
  <si>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</si>
  <si>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</si>
  <si>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</si>
  <si>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</si>
  <si>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</si>
  <si>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</si>
  <si>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</si>
  <si>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</si>
  <si>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</si>
  <si>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</si>
  <si>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</si>
  <si>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</si>
  <si>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</si>
  <si>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</si>
  <si>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</si>
  <si>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</si>
  <si>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</si>
  <si>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</si>
  <si>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</si>
  <si>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</si>
  <si>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</si>
  <si>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</si>
  <si>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</si>
  <si>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</si>
  <si>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</si>
  <si>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</si>
  <si>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</si>
  <si>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</si>
  <si>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</si>
  <si>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</si>
  <si>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</si>
  <si>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</si>
  <si>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TELANGANA</t>
  </si>
  <si>
    <t>1</t>
  </si>
  <si>
    <t>DHFL Pramerica Insta Cash Plus Fund</t>
  </si>
  <si>
    <t>DHFL Pramerica Liquid Fund</t>
  </si>
  <si>
    <t>DHFL Pramerica Treasury Fund - Cash</t>
  </si>
  <si>
    <t>DHFL Pramerica Gilt Fund</t>
  </si>
  <si>
    <t>DHFL Pramerica Fixed Maturity Plan Series 87</t>
  </si>
  <si>
    <t>DHFL Pramerica Fixed Maturity Plan Series 85</t>
  </si>
  <si>
    <t>DHFL Pramerica Fixed Maturity Plan Series 91</t>
  </si>
  <si>
    <t>DHFL Pramerica Fixed Maturity Plan Series 82</t>
  </si>
  <si>
    <t>DHFL Pramerica  Fixed maturity Plan Series 45</t>
  </si>
  <si>
    <t>DHFL Pramerica  Fixed maturity Plan Series 54</t>
  </si>
  <si>
    <t>DHFL Pramerica  Fixed maturity Plan Series 57</t>
  </si>
  <si>
    <t>DHFL Pramerica Fixed Maturity Plan - Series 95</t>
  </si>
  <si>
    <t>DHFL Pramerica  Fixed Maturity Plan Series 62</t>
  </si>
  <si>
    <t>DHFL Pramerica  Fixed maturity Plan Series 49</t>
  </si>
  <si>
    <t>DHFL Pramerica Fixed Maturity Plan - Series 33</t>
  </si>
  <si>
    <t>DHFL Pramerica  Fixed maturity Plan Series 56</t>
  </si>
  <si>
    <t>DHFL Pramerica Fixed Maturity Plan - Series 31</t>
  </si>
  <si>
    <t>DHFL Pramerica INTERVAL FUND ANNUAL PLAN SERIES 1</t>
  </si>
  <si>
    <t>DHFL Pramerica  Fixed Maturity Plan Series 60</t>
  </si>
  <si>
    <t>DHFL Pramerica Fixed Maturity Plan - Series 75</t>
  </si>
  <si>
    <t>DHFL Pramerica Hybrid Fixed Term Fund Series - 26</t>
  </si>
  <si>
    <t>DHFL Pramerica Fixed Maturity Plan - Series 37</t>
  </si>
  <si>
    <t>DHFL Pramerica Hybrid Fixed Term Fund Series 29</t>
  </si>
  <si>
    <t>DHFL Pramerica Fixed Maturity Plan - Series 66</t>
  </si>
  <si>
    <t>DHFL Pramerica  Fixed Maturity Plan Series 63</t>
  </si>
  <si>
    <t>DHFL Pramerica  Fixed maturity Plan Series 47</t>
  </si>
  <si>
    <t>DHFL Pramerica Fixed Maturity Plan - Series 77</t>
  </si>
  <si>
    <t>DHFL Pramerica Fixed Maturity Plan - Series 68</t>
  </si>
  <si>
    <t>DHFL Pramerica Hybrid Fixed Term Fund - Series 19</t>
  </si>
  <si>
    <t>DHFL Pramerica Fixed Maturity Plan - Series 38</t>
  </si>
  <si>
    <t>DHFL Pramerica Fixed Maturity Plan - Series 32</t>
  </si>
  <si>
    <t>DHFL Pramerica Fixed Maturity Plan - Series 34</t>
  </si>
  <si>
    <t>DHFL Pramerica Fixed Maturity Plan - Series 70</t>
  </si>
  <si>
    <t>DHFL Pramerica Fixed Maturity Plan - Series 72</t>
  </si>
  <si>
    <t>DHFL Pramerica Fixed Maturity Plan - Series 78</t>
  </si>
  <si>
    <t>DHFL Pramerica Fixed Maturity Plan Series 86</t>
  </si>
  <si>
    <t>DHFL Pramerica  Fixed Maturity Plan Series 58</t>
  </si>
  <si>
    <t>DHFL Pramerica Hybrid Fixed Term Fund - Series 12</t>
  </si>
  <si>
    <t>DHFL Pramerica Hybrid Fixed Term Fund Series 32</t>
  </si>
  <si>
    <t>DHFL Pramerica Hybrid Fixed Term Fund Series 35</t>
  </si>
  <si>
    <t>DHFL Pramerica  Fixed Maturity Plan Series 64</t>
  </si>
  <si>
    <t>DHFL Pramerica  Fixed Maturity Plan Series 69</t>
  </si>
  <si>
    <t>DHFL Pramerica Hybrid Fixed Term Fund - Series 9</t>
  </si>
  <si>
    <t>DHFL Pramerica Hybrid Fixed Term Fund Series - 27</t>
  </si>
  <si>
    <t>DHFL Pramerica Hybrid Fixed Term Fund Series 41</t>
  </si>
  <si>
    <t>DHFL Pramerica Fixed Maturity Plan - Series 71</t>
  </si>
  <si>
    <t>DHFL Pramerica Hybrid Fixed Term Fund Series 37</t>
  </si>
  <si>
    <t>DHFL Pramerica Hybrid Fixed Term Fund Series 33</t>
  </si>
  <si>
    <t>DHFL Pramerica Fixed Maturity Plan - Series 16</t>
  </si>
  <si>
    <t>DHFL Pramerica Hybrid Fixed Term Fund Series 34</t>
  </si>
  <si>
    <t>DHFL Pramerica Hybrid Fixed Term Fund - Series 10</t>
  </si>
  <si>
    <t>DHFL Pramerica Hybrid Fixed Term Fund - Series 11</t>
  </si>
  <si>
    <t>DHFL Pramerica Hybrid Fixed Term Fund - Series 14</t>
  </si>
  <si>
    <t>DHFL Pramerica Hybrid Fixed Term Fund Series - 23</t>
  </si>
  <si>
    <t>DHFL Pramerica Hybrid Fixed Term Fund Series 39</t>
  </si>
  <si>
    <t>DHFL Pramerica Hybrid Fixed Term Fund - Series 21</t>
  </si>
  <si>
    <t>DHFL Pramerica Fixed Maturity Plan - Series 39</t>
  </si>
  <si>
    <t>DHFL Pramerica Hybrid Fixed Term Fund - Series 5</t>
  </si>
  <si>
    <t>DHFL Pramerica  Fixed Maturity Plan Series 61</t>
  </si>
  <si>
    <t>DHFL Pramerica Hybrid Fixed Term Fund Series 40</t>
  </si>
  <si>
    <t>DHFL Pramerica Hybrid Fixed Term Fund - Series 17</t>
  </si>
  <si>
    <t>DHFL Pramerica Hybrid Fixed Term Fund - Series 4</t>
  </si>
  <si>
    <t>DHFL Pramerica Hybrid Fixed Term Fund Series 22</t>
  </si>
  <si>
    <t>DHFL Pramerica Hybrid Fixed Term Fund Series 31</t>
  </si>
  <si>
    <t>DHFL Pramerica Hybrid Fixed Term Fund - Series 13</t>
  </si>
  <si>
    <t>DHFL Pramerica Hybrid Fixed Term Fund - Series 8</t>
  </si>
  <si>
    <t>DHFL Pramerica Hybrid Fixed Term Fund - Series 7</t>
  </si>
  <si>
    <t>DHFL Pramerica Hybrid Fixed Term Fund - Series 6</t>
  </si>
  <si>
    <t>DHFL Pramerica Banking &amp; PSU Debt Fund</t>
  </si>
  <si>
    <t>DHFL Pramerica Short Term Floating Rate Fund</t>
  </si>
  <si>
    <t>DHFL Pramerica Premier Bond Fund</t>
  </si>
  <si>
    <t>DHFL Pramerica Short Maturity Fund</t>
  </si>
  <si>
    <t>DHFL Pramerica Ultra Short Term Fund</t>
  </si>
  <si>
    <t>DHFL Pramerica Low Duration Fund</t>
  </si>
  <si>
    <t>DHFL Pramerica Medium Term Income Fund</t>
  </si>
  <si>
    <t>DHFL Pramerica Dynamic Bond Fund</t>
  </si>
  <si>
    <t>DHFL Pramerica Inflation Indexed Bond Fund</t>
  </si>
  <si>
    <t>DHFL Pramerica Credit Opportunities Fund</t>
  </si>
  <si>
    <t>DHFL Pramerica Ultra Short Term Bond Fund</t>
  </si>
  <si>
    <t>DHFL Pramerica Income Advantage Fund</t>
  </si>
  <si>
    <t>DHFL Pramerica Treasury Advantage Fund</t>
  </si>
  <si>
    <t>DHFL Pramerica Dynamic Monthly Income Fund</t>
  </si>
  <si>
    <t>DHFL Pramerica Short Term Income Fund</t>
  </si>
  <si>
    <t>DHFL Pramerica Income Fund</t>
  </si>
  <si>
    <t>DHFL Pramerica Tax Savings Fund</t>
  </si>
  <si>
    <t>DHFL Pramerica Tax Plan</t>
  </si>
  <si>
    <t>DHFL Pramerica Arbitrage Fund</t>
  </si>
  <si>
    <t>DHFL Pramerica Balance Advantage Fund</t>
  </si>
  <si>
    <t>DHFL Pramerica Large Cap Fund</t>
  </si>
  <si>
    <t>DHFL Pramerica Diversified Equity Fund</t>
  </si>
  <si>
    <t>DHFL Pramerica Large Cap Fund Series 3</t>
  </si>
  <si>
    <t>DHFL Pramerica Equity Income Fund</t>
  </si>
  <si>
    <t>DHFL Pramerica Midcap Opportunities Fund</t>
  </si>
  <si>
    <t>DHFL Pramerica Mid Cap Fund Series 1</t>
  </si>
  <si>
    <t>DHFL Pramerica Large Cap Fund Series 1</t>
  </si>
  <si>
    <t>DHFL Pramerica Large Cap Fund Series 2</t>
  </si>
  <si>
    <t>DHFL Pramerica Large Cap Equity Fund</t>
  </si>
  <si>
    <t>DHFL Pramerica Dynamic Asset Allocation Fund</t>
  </si>
  <si>
    <t>DHFL Pramerica Top Euroland Offshore Fund</t>
  </si>
  <si>
    <t>DHFL Pramerica Global Agribusiness Offshore Fund</t>
  </si>
  <si>
    <t>Table showing State wise /Union Territory wise contribution to AUM of category of schemes as on 31st May 2016</t>
  </si>
  <si>
    <t>DHFL Pramerica Mutual Fund (All figures in Rs. Crore)</t>
  </si>
  <si>
    <t>DHFL Pramerica Mutual Fund: Net Assets Under Management (AUM) as on 31st May 2016 (All figures in Rs. Crore)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</si>
</sst>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</numFmts>
  <fonts count="10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2" applyFont="1"/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0" fontId="6" fillId="0" borderId="0" xfId="2" applyFont="1"/>
    <xf numFmtId="0" fontId="7" fillId="0" borderId="6" xfId="0" applyFont="1" applyBorder="1"/>
    <xf numFmtId="0" fontId="7" fillId="0" borderId="7" xfId="0" applyFont="1" applyBorder="1" applyAlignment="1">
      <alignment wrapText="1"/>
    </xf>
    <xf numFmtId="0" fontId="8" fillId="0" borderId="0" xfId="0" applyFont="1" applyBorder="1"/>
    <xf numFmtId="165" fontId="8" fillId="0" borderId="0" xfId="4" applyFont="1" applyBorder="1"/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right" wrapText="1"/>
    </xf>
    <xf numFmtId="0" fontId="8" fillId="0" borderId="1" xfId="0" applyFont="1" applyBorder="1"/>
    <xf numFmtId="165" fontId="8" fillId="0" borderId="6" xfId="4" applyFont="1" applyBorder="1"/>
    <xf numFmtId="0" fontId="7" fillId="0" borderId="7" xfId="0" applyFont="1" applyBorder="1" applyAlignment="1">
      <alignment horizontal="right" wrapText="1"/>
    </xf>
    <xf numFmtId="0" fontId="9" fillId="0" borderId="7" xfId="0" applyFont="1" applyBorder="1" applyAlignment="1">
      <alignment wrapText="1"/>
    </xf>
    <xf numFmtId="0" fontId="7" fillId="0" borderId="0" xfId="0" applyFont="1" applyBorder="1"/>
    <xf numFmtId="0" fontId="7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7" fillId="0" borderId="8" xfId="0" applyFont="1" applyBorder="1"/>
    <xf numFmtId="0" fontId="7" fillId="0" borderId="0" xfId="0" applyFont="1" applyBorder="1" applyAlignment="1">
      <alignment horizontal="right" wrapText="1"/>
    </xf>
    <xf numFmtId="0" fontId="8" fillId="0" borderId="0" xfId="0" applyFont="1"/>
    <xf numFmtId="2" fontId="6" fillId="0" borderId="1" xfId="2" applyNumberFormat="1" applyFont="1" applyFill="1" applyBorder="1" applyAlignment="1">
      <alignment horizontal="center" vertical="top" wrapText="1"/>
    </xf>
    <xf numFmtId="165" fontId="8" fillId="0" borderId="1" xfId="4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65" fontId="8" fillId="0" borderId="1" xfId="4" applyFont="1" applyBorder="1" applyAlignment="1">
      <alignment horizontal="left"/>
    </xf>
    <xf numFmtId="0" fontId="8" fillId="0" borderId="1" xfId="1" applyFont="1" applyBorder="1"/>
    <xf numFmtId="2" fontId="8" fillId="0" borderId="5" xfId="0" applyNumberFormat="1" applyFont="1" applyBorder="1"/>
    <xf numFmtId="165" fontId="7" fillId="0" borderId="1" xfId="0" applyNumberFormat="1" applyFont="1" applyBorder="1"/>
    <xf numFmtId="165" fontId="7" fillId="0" borderId="1" xfId="4" applyFont="1" applyBorder="1"/>
    <xf numFmtId="164" fontId="8" fillId="0" borderId="0" xfId="0" applyNumberFormat="1" applyFont="1"/>
    <xf numFmtId="0" fontId="8" fillId="0" borderId="22" xfId="0" applyFont="1" applyBorder="1" applyAlignment="1">
      <alignment horizontal="right" wrapText="1"/>
    </xf>
    <xf numFmtId="165" fontId="8" fillId="0" borderId="0" xfId="4" applyFont="1"/>
    <xf numFmtId="2" fontId="8" fillId="0" borderId="1" xfId="0" applyNumberFormat="1" applyFont="1" applyBorder="1"/>
    <xf numFmtId="2" fontId="8" fillId="0" borderId="7" xfId="4" applyNumberFormat="1" applyFont="1" applyBorder="1"/>
    <xf numFmtId="2" fontId="7" fillId="0" borderId="6" xfId="4" applyNumberFormat="1" applyFont="1" applyBorder="1"/>
    <xf numFmtId="2" fontId="8" fillId="0" borderId="4" xfId="0" applyNumberFormat="1" applyFont="1" applyBorder="1"/>
    <xf numFmtId="2" fontId="8" fillId="0" borderId="6" xfId="4" applyNumberFormat="1" applyFont="1" applyBorder="1"/>
    <xf numFmtId="2" fontId="8" fillId="0" borderId="21" xfId="0" applyNumberFormat="1" applyFont="1" applyBorder="1"/>
    <xf numFmtId="2" fontId="8" fillId="0" borderId="22" xfId="0" applyNumberFormat="1" applyFont="1" applyBorder="1"/>
    <xf numFmtId="2" fontId="7" fillId="0" borderId="4" xfId="0" applyNumberFormat="1" applyFont="1" applyBorder="1"/>
    <xf numFmtId="2" fontId="7" fillId="0" borderId="1" xfId="0" applyNumberFormat="1" applyFont="1" applyBorder="1"/>
    <xf numFmtId="2" fontId="7" fillId="0" borderId="5" xfId="0" applyNumberFormat="1" applyFont="1" applyBorder="1"/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8" fillId="0" borderId="3" xfId="0" applyNumberFormat="1" applyFont="1" applyBorder="1"/>
    <xf numFmtId="2" fontId="8" fillId="0" borderId="4" xfId="4" applyNumberFormat="1" applyFont="1" applyBorder="1"/>
    <xf numFmtId="2" fontId="8" fillId="0" borderId="0" xfId="0" applyNumberFormat="1" applyFont="1" applyBorder="1"/>
    <xf numFmtId="2" fontId="8" fillId="0" borderId="0" xfId="4" applyNumberFormat="1" applyFont="1" applyBorder="1"/>
    <xf numFmtId="2" fontId="7" fillId="0" borderId="0" xfId="0" applyNumberFormat="1" applyFont="1" applyFill="1" applyBorder="1"/>
    <xf numFmtId="2" fontId="7" fillId="0" borderId="0" xfId="0" applyNumberFormat="1" applyFont="1" applyBorder="1"/>
    <xf numFmtId="2" fontId="7" fillId="0" borderId="7" xfId="4" applyNumberFormat="1" applyFont="1" applyBorder="1"/>
    <xf numFmtId="43" fontId="8" fillId="0" borderId="0" xfId="0" applyNumberFormat="1" applyFont="1"/>
    <xf numFmtId="2" fontId="8" fillId="0" borderId="21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7" fillId="0" borderId="21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2" fontId="6" fillId="0" borderId="24" xfId="2" applyNumberFormat="1" applyFont="1" applyFill="1" applyBorder="1" applyAlignment="1">
      <alignment horizontal="left" vertical="top" wrapText="1"/>
    </xf>
    <xf numFmtId="2" fontId="6" fillId="0" borderId="25" xfId="2" applyNumberFormat="1" applyFont="1" applyFill="1" applyBorder="1" applyAlignment="1">
      <alignment horizontal="left" vertical="top" wrapText="1"/>
    </xf>
    <xf numFmtId="2" fontId="6" fillId="0" borderId="26" xfId="2" applyNumberFormat="1" applyFont="1" applyFill="1" applyBorder="1" applyAlignment="1">
      <alignment horizontal="left" vertical="top" wrapText="1"/>
    </xf>
    <xf numFmtId="165" fontId="6" fillId="0" borderId="18" xfId="4" applyFont="1" applyFill="1" applyBorder="1" applyAlignment="1">
      <alignment horizontal="center" vertical="center" wrapText="1"/>
    </xf>
    <xf numFmtId="165" fontId="6" fillId="0" borderId="19" xfId="4" applyFont="1" applyFill="1" applyBorder="1" applyAlignment="1">
      <alignment horizontal="center" vertical="center" wrapText="1"/>
    </xf>
    <xf numFmtId="165" fontId="6" fillId="0" borderId="20" xfId="4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4" xfId="4" applyNumberFormat="1" applyFont="1" applyFill="1" applyBorder="1" applyAlignment="1">
      <alignment horizontal="center"/>
    </xf>
    <xf numFmtId="165" fontId="7" fillId="0" borderId="1" xfId="0" applyNumberFormat="1" applyFont="1" applyFill="1" applyBorder="1"/>
    <xf numFmtId="165" fontId="7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5"/>
  <sheetViews>
    <sheetView showGridLines="0"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M20" sqref="M20"/>
    </sheetView>
  </sheetViews>
  <sheetFormatPr defaultColWidth="9.140625" defaultRowHeight="12.75"/>
  <cols>
    <col min="1" max="1" width="6.7109375" style="8" bestFit="1" customWidth="1"/>
    <col min="2" max="2" width="49.28515625" style="8" customWidth="1"/>
    <col min="3" max="3" width="5.5703125" style="8" bestFit="1" customWidth="1"/>
    <col min="4" max="4" width="7.5703125" style="8" bestFit="1" customWidth="1"/>
    <col min="5" max="7" width="5.140625" style="8" customWidth="1"/>
    <col min="8" max="8" width="5.85546875" style="8" bestFit="1" customWidth="1"/>
    <col min="9" max="9" width="8.7109375" style="8" bestFit="1" customWidth="1"/>
    <col min="10" max="10" width="7.85546875" style="8" bestFit="1" customWidth="1"/>
    <col min="11" max="11" width="5.140625" style="8" customWidth="1"/>
    <col min="12" max="12" width="8" style="8" customWidth="1"/>
    <col min="13" max="13" width="5.140625" style="8" bestFit="1" customWidth="1"/>
    <col min="14" max="14" width="6.85546875" style="8" bestFit="1" customWidth="1"/>
    <col min="15" max="15" width="5.140625" style="8" bestFit="1" customWidth="1"/>
    <col min="16" max="16" width="5.140625" style="8" customWidth="1"/>
    <col min="17" max="18" width="5.140625" style="8" bestFit="1" customWidth="1"/>
    <col min="19" max="19" width="7.5703125" style="8" bestFit="1" customWidth="1"/>
    <col min="20" max="20" width="5.85546875" style="8" bestFit="1" customWidth="1"/>
    <col min="21" max="21" width="6.42578125" style="8" bestFit="1" customWidth="1"/>
    <col min="22" max="22" width="6.140625" style="8" customWidth="1"/>
    <col min="23" max="23" width="5.140625" style="8" customWidth="1"/>
    <col min="24" max="24" width="5.140625" style="8" bestFit="1" customWidth="1"/>
    <col min="25" max="27" width="5.140625" style="8" customWidth="1"/>
    <col min="28" max="28" width="5.140625" style="8" bestFit="1" customWidth="1"/>
    <col min="29" max="29" width="7.5703125" style="8" bestFit="1" customWidth="1"/>
    <col min="30" max="31" width="5.140625" style="8" customWidth="1"/>
    <col min="32" max="32" width="7.5703125" style="8" bestFit="1" customWidth="1"/>
    <col min="33" max="33" width="5.140625" style="8" customWidth="1"/>
    <col min="34" max="34" width="5.140625" style="8" bestFit="1" customWidth="1"/>
    <col min="35" max="36" width="5.140625" style="8" customWidth="1"/>
    <col min="37" max="39" width="5.140625" style="8" bestFit="1" customWidth="1"/>
    <col min="40" max="41" width="5.140625" style="8" customWidth="1"/>
    <col min="42" max="42" width="5.140625" style="8" bestFit="1" customWidth="1"/>
    <col min="43" max="43" width="5.140625" style="8" customWidth="1"/>
    <col min="44" max="44" width="6.28515625" style="8" customWidth="1"/>
    <col min="45" max="47" width="5.140625" style="8" customWidth="1"/>
    <col min="48" max="48" width="7.5703125" style="8" bestFit="1" customWidth="1"/>
    <col min="49" max="49" width="8.7109375" style="8" bestFit="1" customWidth="1"/>
    <col min="50" max="50" width="7.85546875" style="8" bestFit="1" customWidth="1"/>
    <col min="51" max="51" width="6.28515625" style="8" customWidth="1"/>
    <col min="52" max="52" width="8.7109375" style="8" bestFit="1" customWidth="1"/>
    <col min="53" max="55" width="5.140625" style="8" bestFit="1" customWidth="1"/>
    <col min="56" max="56" width="5.140625" style="8" customWidth="1"/>
    <col min="57" max="57" width="5.140625" style="8" bestFit="1" customWidth="1"/>
    <col min="58" max="58" width="7.5703125" style="8" customWidth="1"/>
    <col min="59" max="59" width="7.5703125" style="8" bestFit="1" customWidth="1"/>
    <col min="60" max="60" width="6.42578125" style="8" bestFit="1" customWidth="1"/>
    <col min="61" max="61" width="5.140625" style="8" customWidth="1"/>
    <col min="62" max="62" width="6.85546875" style="8" bestFit="1" customWidth="1"/>
    <col min="63" max="63" width="15" style="9" bestFit="1" customWidth="1"/>
    <col min="64" max="16384" width="9.140625" style="8"/>
  </cols>
  <sheetData>
    <row r="1" spans="1:65" s="1" customFormat="1" ht="13.5" thickBot="1">
      <c r="A1" s="74" t="s">
        <v>78</v>
      </c>
      <c r="B1" s="76" t="s">
        <v>104</v>
      </c>
      <c r="C1" s="78" t="s">
        <v>207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</row>
    <row r="2" spans="1:65" s="1" customFormat="1" ht="13.5" thickBot="1">
      <c r="A2" s="75"/>
      <c r="B2" s="77"/>
      <c r="C2" s="91" t="s">
        <v>31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3"/>
      <c r="W2" s="91" t="s">
        <v>27</v>
      </c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3"/>
      <c r="AQ2" s="91" t="s">
        <v>28</v>
      </c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3"/>
      <c r="BK2" s="81" t="s">
        <v>25</v>
      </c>
    </row>
    <row r="3" spans="1:65" s="5" customFormat="1" ht="13.5" thickBot="1">
      <c r="A3" s="75"/>
      <c r="B3" s="77"/>
      <c r="C3" s="94" t="s">
        <v>12</v>
      </c>
      <c r="D3" s="95"/>
      <c r="E3" s="95"/>
      <c r="F3" s="95"/>
      <c r="G3" s="95"/>
      <c r="H3" s="95"/>
      <c r="I3" s="95"/>
      <c r="J3" s="95"/>
      <c r="K3" s="95"/>
      <c r="L3" s="96"/>
      <c r="M3" s="94" t="s">
        <v>13</v>
      </c>
      <c r="N3" s="95"/>
      <c r="O3" s="95"/>
      <c r="P3" s="95"/>
      <c r="Q3" s="95"/>
      <c r="R3" s="95"/>
      <c r="S3" s="95"/>
      <c r="T3" s="95"/>
      <c r="U3" s="95"/>
      <c r="V3" s="96"/>
      <c r="W3" s="94" t="s">
        <v>12</v>
      </c>
      <c r="X3" s="95"/>
      <c r="Y3" s="95"/>
      <c r="Z3" s="95"/>
      <c r="AA3" s="95"/>
      <c r="AB3" s="95"/>
      <c r="AC3" s="95"/>
      <c r="AD3" s="95"/>
      <c r="AE3" s="95"/>
      <c r="AF3" s="96"/>
      <c r="AG3" s="94" t="s">
        <v>13</v>
      </c>
      <c r="AH3" s="95"/>
      <c r="AI3" s="95"/>
      <c r="AJ3" s="95"/>
      <c r="AK3" s="95"/>
      <c r="AL3" s="95"/>
      <c r="AM3" s="95"/>
      <c r="AN3" s="95"/>
      <c r="AO3" s="95"/>
      <c r="AP3" s="96"/>
      <c r="AQ3" s="94" t="s">
        <v>12</v>
      </c>
      <c r="AR3" s="95"/>
      <c r="AS3" s="95"/>
      <c r="AT3" s="95"/>
      <c r="AU3" s="95"/>
      <c r="AV3" s="95"/>
      <c r="AW3" s="95"/>
      <c r="AX3" s="95"/>
      <c r="AY3" s="95"/>
      <c r="AZ3" s="96"/>
      <c r="BA3" s="94" t="s">
        <v>13</v>
      </c>
      <c r="BB3" s="95"/>
      <c r="BC3" s="95"/>
      <c r="BD3" s="95"/>
      <c r="BE3" s="95"/>
      <c r="BF3" s="95"/>
      <c r="BG3" s="95"/>
      <c r="BH3" s="95"/>
      <c r="BI3" s="95"/>
      <c r="BJ3" s="96"/>
      <c r="BK3" s="82"/>
    </row>
    <row r="4" spans="1:65" s="5" customFormat="1">
      <c r="A4" s="75"/>
      <c r="B4" s="77"/>
      <c r="C4" s="68" t="s">
        <v>37</v>
      </c>
      <c r="D4" s="69"/>
      <c r="E4" s="69"/>
      <c r="F4" s="69"/>
      <c r="G4" s="70"/>
      <c r="H4" s="65" t="s">
        <v>38</v>
      </c>
      <c r="I4" s="66"/>
      <c r="J4" s="66"/>
      <c r="K4" s="66"/>
      <c r="L4" s="67"/>
      <c r="M4" s="68" t="s">
        <v>37</v>
      </c>
      <c r="N4" s="69"/>
      <c r="O4" s="69"/>
      <c r="P4" s="69"/>
      <c r="Q4" s="70"/>
      <c r="R4" s="65" t="s">
        <v>38</v>
      </c>
      <c r="S4" s="66"/>
      <c r="T4" s="66"/>
      <c r="U4" s="66"/>
      <c r="V4" s="67"/>
      <c r="W4" s="68" t="s">
        <v>37</v>
      </c>
      <c r="X4" s="69"/>
      <c r="Y4" s="69"/>
      <c r="Z4" s="69"/>
      <c r="AA4" s="70"/>
      <c r="AB4" s="65" t="s">
        <v>38</v>
      </c>
      <c r="AC4" s="66"/>
      <c r="AD4" s="66"/>
      <c r="AE4" s="66"/>
      <c r="AF4" s="67"/>
      <c r="AG4" s="68" t="s">
        <v>37</v>
      </c>
      <c r="AH4" s="69"/>
      <c r="AI4" s="69"/>
      <c r="AJ4" s="69"/>
      <c r="AK4" s="70"/>
      <c r="AL4" s="65" t="s">
        <v>38</v>
      </c>
      <c r="AM4" s="66"/>
      <c r="AN4" s="66"/>
      <c r="AO4" s="66"/>
      <c r="AP4" s="67"/>
      <c r="AQ4" s="68" t="s">
        <v>37</v>
      </c>
      <c r="AR4" s="69"/>
      <c r="AS4" s="69"/>
      <c r="AT4" s="69"/>
      <c r="AU4" s="70"/>
      <c r="AV4" s="65" t="s">
        <v>38</v>
      </c>
      <c r="AW4" s="66"/>
      <c r="AX4" s="66"/>
      <c r="AY4" s="66"/>
      <c r="AZ4" s="67"/>
      <c r="BA4" s="68" t="s">
        <v>37</v>
      </c>
      <c r="BB4" s="69"/>
      <c r="BC4" s="69"/>
      <c r="BD4" s="69"/>
      <c r="BE4" s="70"/>
      <c r="BF4" s="65" t="s">
        <v>38</v>
      </c>
      <c r="BG4" s="66"/>
      <c r="BH4" s="66"/>
      <c r="BI4" s="66"/>
      <c r="BJ4" s="67"/>
      <c r="BK4" s="82"/>
    </row>
    <row r="5" spans="1:65" s="5" customFormat="1">
      <c r="A5" s="75"/>
      <c r="B5" s="77"/>
      <c r="C5" s="2">
        <v>1</v>
      </c>
      <c r="D5" s="3">
        <v>2</v>
      </c>
      <c r="E5" s="3">
        <v>3</v>
      </c>
      <c r="F5" s="3">
        <v>4</v>
      </c>
      <c r="G5" s="4">
        <v>5</v>
      </c>
      <c r="H5" s="2">
        <v>1</v>
      </c>
      <c r="I5" s="3">
        <v>2</v>
      </c>
      <c r="J5" s="3">
        <v>3</v>
      </c>
      <c r="K5" s="3">
        <v>4</v>
      </c>
      <c r="L5" s="4">
        <v>5</v>
      </c>
      <c r="M5" s="2">
        <v>1</v>
      </c>
      <c r="N5" s="3">
        <v>2</v>
      </c>
      <c r="O5" s="3">
        <v>3</v>
      </c>
      <c r="P5" s="3">
        <v>4</v>
      </c>
      <c r="Q5" s="4">
        <v>5</v>
      </c>
      <c r="R5" s="2">
        <v>1</v>
      </c>
      <c r="S5" s="3">
        <v>2</v>
      </c>
      <c r="T5" s="3">
        <v>3</v>
      </c>
      <c r="U5" s="3">
        <v>4</v>
      </c>
      <c r="V5" s="4">
        <v>5</v>
      </c>
      <c r="W5" s="2">
        <v>1</v>
      </c>
      <c r="X5" s="3">
        <v>2</v>
      </c>
      <c r="Y5" s="3">
        <v>3</v>
      </c>
      <c r="Z5" s="3">
        <v>4</v>
      </c>
      <c r="AA5" s="4">
        <v>5</v>
      </c>
      <c r="AB5" s="2">
        <v>1</v>
      </c>
      <c r="AC5" s="3">
        <v>2</v>
      </c>
      <c r="AD5" s="3">
        <v>3</v>
      </c>
      <c r="AE5" s="3">
        <v>4</v>
      </c>
      <c r="AF5" s="4">
        <v>5</v>
      </c>
      <c r="AG5" s="2">
        <v>1</v>
      </c>
      <c r="AH5" s="3">
        <v>2</v>
      </c>
      <c r="AI5" s="3">
        <v>3</v>
      </c>
      <c r="AJ5" s="3">
        <v>4</v>
      </c>
      <c r="AK5" s="4">
        <v>5</v>
      </c>
      <c r="AL5" s="2">
        <v>1</v>
      </c>
      <c r="AM5" s="3">
        <v>2</v>
      </c>
      <c r="AN5" s="3">
        <v>3</v>
      </c>
      <c r="AO5" s="3">
        <v>4</v>
      </c>
      <c r="AP5" s="4">
        <v>5</v>
      </c>
      <c r="AQ5" s="2">
        <v>1</v>
      </c>
      <c r="AR5" s="3">
        <v>2</v>
      </c>
      <c r="AS5" s="3">
        <v>3</v>
      </c>
      <c r="AT5" s="3">
        <v>4</v>
      </c>
      <c r="AU5" s="4">
        <v>5</v>
      </c>
      <c r="AV5" s="2">
        <v>1</v>
      </c>
      <c r="AW5" s="3">
        <v>2</v>
      </c>
      <c r="AX5" s="3">
        <v>3</v>
      </c>
      <c r="AY5" s="3">
        <v>4</v>
      </c>
      <c r="AZ5" s="4">
        <v>5</v>
      </c>
      <c r="BA5" s="2">
        <v>1</v>
      </c>
      <c r="BB5" s="3">
        <v>2</v>
      </c>
      <c r="BC5" s="3">
        <v>3</v>
      </c>
      <c r="BD5" s="3">
        <v>4</v>
      </c>
      <c r="BE5" s="4">
        <v>5</v>
      </c>
      <c r="BF5" s="2">
        <v>1</v>
      </c>
      <c r="BG5" s="3">
        <v>2</v>
      </c>
      <c r="BH5" s="3">
        <v>3</v>
      </c>
      <c r="BI5" s="3">
        <v>4</v>
      </c>
      <c r="BJ5" s="4">
        <v>5</v>
      </c>
      <c r="BK5" s="83"/>
    </row>
    <row r="6" spans="1:65">
      <c r="A6" s="6" t="s">
        <v>0</v>
      </c>
      <c r="B6" s="7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65">
      <c r="A7" s="6" t="s">
        <v>79</v>
      </c>
      <c r="B7" s="10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65">
      <c r="A8" s="6"/>
      <c r="B8" s="11" t="s">
        <v>39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13"/>
    </row>
    <row r="9" spans="1:65">
      <c r="A9" s="6"/>
      <c r="B9" s="35" t="s">
        <v>105</v>
      </c>
      <c r="C9" s="37">
        <v>0</v>
      </c>
      <c r="D9" s="37">
        <v>129.917536884193</v>
      </c>
      <c r="E9" s="37">
        <v>0</v>
      </c>
      <c r="F9" s="37">
        <v>0</v>
      </c>
      <c r="G9" s="37">
        <v>0</v>
      </c>
      <c r="H9" s="37">
        <v>1.4495060429341997</v>
      </c>
      <c r="I9" s="37">
        <v>4336.1385142316049</v>
      </c>
      <c r="J9" s="37">
        <v>981.74267196328913</v>
      </c>
      <c r="K9" s="37">
        <v>0</v>
      </c>
      <c r="L9" s="37">
        <v>40.321863559805109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0.1737093044187</v>
      </c>
      <c r="S9" s="37">
        <v>182.74528074003169</v>
      </c>
      <c r="T9" s="37">
        <v>32.917003694999799</v>
      </c>
      <c r="U9" s="37">
        <v>0</v>
      </c>
      <c r="V9" s="37">
        <v>0.74733821570930004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0.77752463332249999</v>
      </c>
      <c r="AS9" s="37">
        <v>0</v>
      </c>
      <c r="AT9" s="37">
        <v>0</v>
      </c>
      <c r="AU9" s="37">
        <v>0</v>
      </c>
      <c r="AV9" s="37">
        <v>5.8541892165338956</v>
      </c>
      <c r="AW9" s="37">
        <v>954.19382504209045</v>
      </c>
      <c r="AX9" s="37">
        <v>670.13903016328936</v>
      </c>
      <c r="AY9" s="37">
        <v>13.9193691573225</v>
      </c>
      <c r="AZ9" s="37">
        <v>135.84276581192916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1.5179539368006996</v>
      </c>
      <c r="BG9" s="37">
        <v>149.45893402403073</v>
      </c>
      <c r="BH9" s="37">
        <v>0.88715366474190005</v>
      </c>
      <c r="BI9" s="37">
        <v>0</v>
      </c>
      <c r="BJ9" s="37">
        <v>6.550073626837599</v>
      </c>
      <c r="BK9" s="38">
        <f>SUM(C9:BJ9)</f>
        <v>7645.2942439138851</v>
      </c>
    </row>
    <row r="10" spans="1:65">
      <c r="A10" s="6"/>
      <c r="B10" s="35" t="s">
        <v>106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8">
        <f t="shared" ref="BK10:BK11" si="0">SUM(C10:BJ10)</f>
        <v>0</v>
      </c>
    </row>
    <row r="11" spans="1:65">
      <c r="A11" s="6"/>
      <c r="B11" s="35" t="s">
        <v>107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8">
        <f t="shared" si="0"/>
        <v>0</v>
      </c>
    </row>
    <row r="12" spans="1:65">
      <c r="A12" s="6"/>
      <c r="B12" s="11" t="s">
        <v>88</v>
      </c>
      <c r="C12" s="37">
        <f t="shared" ref="C12:BJ12" si="1">SUM(C9:C11)</f>
        <v>0</v>
      </c>
      <c r="D12" s="37">
        <f t="shared" si="1"/>
        <v>129.917536884193</v>
      </c>
      <c r="E12" s="37">
        <f t="shared" si="1"/>
        <v>0</v>
      </c>
      <c r="F12" s="37">
        <f t="shared" si="1"/>
        <v>0</v>
      </c>
      <c r="G12" s="37">
        <f t="shared" si="1"/>
        <v>0</v>
      </c>
      <c r="H12" s="37">
        <f t="shared" si="1"/>
        <v>1.4495060429341997</v>
      </c>
      <c r="I12" s="37">
        <f t="shared" si="1"/>
        <v>4336.1385142316049</v>
      </c>
      <c r="J12" s="37">
        <f t="shared" si="1"/>
        <v>981.74267196328913</v>
      </c>
      <c r="K12" s="37">
        <f t="shared" si="1"/>
        <v>0</v>
      </c>
      <c r="L12" s="37">
        <f t="shared" si="1"/>
        <v>40.321863559805109</v>
      </c>
      <c r="M12" s="37">
        <f t="shared" si="1"/>
        <v>0</v>
      </c>
      <c r="N12" s="37">
        <f t="shared" si="1"/>
        <v>0</v>
      </c>
      <c r="O12" s="37">
        <f t="shared" si="1"/>
        <v>0</v>
      </c>
      <c r="P12" s="37">
        <f t="shared" si="1"/>
        <v>0</v>
      </c>
      <c r="Q12" s="37">
        <f t="shared" si="1"/>
        <v>0</v>
      </c>
      <c r="R12" s="37">
        <f t="shared" si="1"/>
        <v>0.1737093044187</v>
      </c>
      <c r="S12" s="37">
        <f t="shared" si="1"/>
        <v>182.74528074003169</v>
      </c>
      <c r="T12" s="37">
        <f t="shared" si="1"/>
        <v>32.917003694999799</v>
      </c>
      <c r="U12" s="37">
        <f t="shared" si="1"/>
        <v>0</v>
      </c>
      <c r="V12" s="37">
        <f t="shared" si="1"/>
        <v>0.74733821570930004</v>
      </c>
      <c r="W12" s="37">
        <f t="shared" si="1"/>
        <v>0</v>
      </c>
      <c r="X12" s="37">
        <f t="shared" si="1"/>
        <v>0</v>
      </c>
      <c r="Y12" s="37">
        <f t="shared" si="1"/>
        <v>0</v>
      </c>
      <c r="Z12" s="37">
        <f t="shared" si="1"/>
        <v>0</v>
      </c>
      <c r="AA12" s="37">
        <f t="shared" si="1"/>
        <v>0</v>
      </c>
      <c r="AB12" s="37">
        <f t="shared" si="1"/>
        <v>0</v>
      </c>
      <c r="AC12" s="37">
        <f t="shared" si="1"/>
        <v>0</v>
      </c>
      <c r="AD12" s="37">
        <f t="shared" si="1"/>
        <v>0</v>
      </c>
      <c r="AE12" s="37">
        <f t="shared" si="1"/>
        <v>0</v>
      </c>
      <c r="AF12" s="37">
        <f t="shared" si="1"/>
        <v>0</v>
      </c>
      <c r="AG12" s="37">
        <f t="shared" si="1"/>
        <v>0</v>
      </c>
      <c r="AH12" s="37">
        <f t="shared" si="1"/>
        <v>0</v>
      </c>
      <c r="AI12" s="37">
        <f t="shared" si="1"/>
        <v>0</v>
      </c>
      <c r="AJ12" s="37">
        <f t="shared" si="1"/>
        <v>0</v>
      </c>
      <c r="AK12" s="37">
        <f t="shared" si="1"/>
        <v>0</v>
      </c>
      <c r="AL12" s="37">
        <f t="shared" si="1"/>
        <v>0</v>
      </c>
      <c r="AM12" s="37">
        <f t="shared" si="1"/>
        <v>0</v>
      </c>
      <c r="AN12" s="37">
        <f t="shared" si="1"/>
        <v>0</v>
      </c>
      <c r="AO12" s="37">
        <f t="shared" si="1"/>
        <v>0</v>
      </c>
      <c r="AP12" s="37">
        <f t="shared" si="1"/>
        <v>0</v>
      </c>
      <c r="AQ12" s="37">
        <f t="shared" si="1"/>
        <v>0</v>
      </c>
      <c r="AR12" s="37">
        <f t="shared" si="1"/>
        <v>0.77752463332249999</v>
      </c>
      <c r="AS12" s="37">
        <f t="shared" si="1"/>
        <v>0</v>
      </c>
      <c r="AT12" s="37">
        <f t="shared" si="1"/>
        <v>0</v>
      </c>
      <c r="AU12" s="37">
        <f t="shared" si="1"/>
        <v>0</v>
      </c>
      <c r="AV12" s="37">
        <f t="shared" si="1"/>
        <v>5.8541892165338956</v>
      </c>
      <c r="AW12" s="37">
        <f t="shared" si="1"/>
        <v>954.19382504209045</v>
      </c>
      <c r="AX12" s="37">
        <f t="shared" si="1"/>
        <v>670.13903016328936</v>
      </c>
      <c r="AY12" s="37">
        <f t="shared" si="1"/>
        <v>13.9193691573225</v>
      </c>
      <c r="AZ12" s="37">
        <f t="shared" si="1"/>
        <v>135.84276581192916</v>
      </c>
      <c r="BA12" s="37">
        <f t="shared" si="1"/>
        <v>0</v>
      </c>
      <c r="BB12" s="37">
        <f t="shared" si="1"/>
        <v>0</v>
      </c>
      <c r="BC12" s="37">
        <f t="shared" si="1"/>
        <v>0</v>
      </c>
      <c r="BD12" s="37">
        <f t="shared" si="1"/>
        <v>0</v>
      </c>
      <c r="BE12" s="37">
        <f t="shared" si="1"/>
        <v>0</v>
      </c>
      <c r="BF12" s="37">
        <f t="shared" si="1"/>
        <v>1.5179539368006996</v>
      </c>
      <c r="BG12" s="37">
        <f t="shared" si="1"/>
        <v>149.45893402403073</v>
      </c>
      <c r="BH12" s="37">
        <f t="shared" si="1"/>
        <v>0.88715366474190005</v>
      </c>
      <c r="BI12" s="37">
        <f t="shared" si="1"/>
        <v>0</v>
      </c>
      <c r="BJ12" s="37">
        <f t="shared" si="1"/>
        <v>6.550073626837599</v>
      </c>
      <c r="BK12" s="55">
        <f>SUM(BK9:BK11)</f>
        <v>7645.2942439138851</v>
      </c>
      <c r="BM12" s="51"/>
    </row>
    <row r="13" spans="1:65">
      <c r="A13" s="6" t="s">
        <v>80</v>
      </c>
      <c r="B13" s="10" t="s">
        <v>3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9"/>
    </row>
    <row r="14" spans="1:65">
      <c r="A14" s="6"/>
      <c r="B14" s="11" t="s">
        <v>39</v>
      </c>
      <c r="C14" s="40"/>
      <c r="D14" s="37"/>
      <c r="E14" s="37"/>
      <c r="F14" s="37"/>
      <c r="G14" s="31"/>
      <c r="H14" s="40"/>
      <c r="I14" s="37"/>
      <c r="J14" s="37"/>
      <c r="K14" s="37"/>
      <c r="L14" s="31"/>
      <c r="M14" s="40"/>
      <c r="N14" s="37"/>
      <c r="O14" s="37"/>
      <c r="P14" s="37"/>
      <c r="Q14" s="31"/>
      <c r="R14" s="40"/>
      <c r="S14" s="37"/>
      <c r="T14" s="37"/>
      <c r="U14" s="37"/>
      <c r="V14" s="31"/>
      <c r="W14" s="40"/>
      <c r="X14" s="37"/>
      <c r="Y14" s="37"/>
      <c r="Z14" s="37"/>
      <c r="AA14" s="31"/>
      <c r="AB14" s="40"/>
      <c r="AC14" s="37"/>
      <c r="AD14" s="37"/>
      <c r="AE14" s="37"/>
      <c r="AF14" s="31"/>
      <c r="AG14" s="40"/>
      <c r="AH14" s="37"/>
      <c r="AI14" s="37"/>
      <c r="AJ14" s="37"/>
      <c r="AK14" s="31"/>
      <c r="AL14" s="40"/>
      <c r="AM14" s="37"/>
      <c r="AN14" s="37"/>
      <c r="AO14" s="37"/>
      <c r="AP14" s="31"/>
      <c r="AQ14" s="40"/>
      <c r="AR14" s="37"/>
      <c r="AS14" s="37"/>
      <c r="AT14" s="37"/>
      <c r="AU14" s="31"/>
      <c r="AV14" s="40"/>
      <c r="AW14" s="37"/>
      <c r="AX14" s="37"/>
      <c r="AY14" s="37"/>
      <c r="AZ14" s="31"/>
      <c r="BA14" s="40"/>
      <c r="BB14" s="37"/>
      <c r="BC14" s="37"/>
      <c r="BD14" s="37"/>
      <c r="BE14" s="31"/>
      <c r="BF14" s="40"/>
      <c r="BG14" s="37"/>
      <c r="BH14" s="37"/>
      <c r="BI14" s="37"/>
      <c r="BJ14" s="31"/>
      <c r="BK14" s="41"/>
    </row>
    <row r="15" spans="1:65">
      <c r="A15" s="6"/>
      <c r="B15" s="11" t="s">
        <v>108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7.1859103709400005E-2</v>
      </c>
      <c r="I15" s="37">
        <v>120.7419519489353</v>
      </c>
      <c r="J15" s="37">
        <v>0</v>
      </c>
      <c r="K15" s="37">
        <v>0</v>
      </c>
      <c r="L15" s="37">
        <v>0.24721475693539996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6.1170899161200006E-2</v>
      </c>
      <c r="S15" s="37">
        <v>0</v>
      </c>
      <c r="T15" s="37">
        <v>0</v>
      </c>
      <c r="U15" s="37">
        <v>0</v>
      </c>
      <c r="V15" s="37">
        <v>3.2235288064500003E-2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2.3412824878696004</v>
      </c>
      <c r="AW15" s="37">
        <v>141.17636500387007</v>
      </c>
      <c r="AX15" s="37">
        <v>0</v>
      </c>
      <c r="AY15" s="37">
        <v>0</v>
      </c>
      <c r="AZ15" s="37">
        <v>167.93008547809495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6.828499877380001E-2</v>
      </c>
      <c r="BG15" s="37">
        <v>8.0618578978063002</v>
      </c>
      <c r="BH15" s="37">
        <v>0</v>
      </c>
      <c r="BI15" s="37">
        <v>0</v>
      </c>
      <c r="BJ15" s="37">
        <v>9.430717538806201</v>
      </c>
      <c r="BK15" s="38">
        <f t="shared" ref="BK15" si="2">SUM(C15:BJ15)</f>
        <v>450.16302540202673</v>
      </c>
      <c r="BM15" s="51"/>
    </row>
    <row r="16" spans="1:65">
      <c r="A16" s="6"/>
      <c r="B16" s="11" t="s">
        <v>89</v>
      </c>
      <c r="C16" s="40">
        <f>SUM(C15)</f>
        <v>0</v>
      </c>
      <c r="D16" s="40">
        <f t="shared" ref="D16:BJ16" si="3">SUM(D15)</f>
        <v>0</v>
      </c>
      <c r="E16" s="40">
        <f t="shared" si="3"/>
        <v>0</v>
      </c>
      <c r="F16" s="40">
        <f t="shared" si="3"/>
        <v>0</v>
      </c>
      <c r="G16" s="40">
        <f t="shared" si="3"/>
        <v>0</v>
      </c>
      <c r="H16" s="40">
        <f t="shared" si="3"/>
        <v>7.1859103709400005E-2</v>
      </c>
      <c r="I16" s="40">
        <f t="shared" si="3"/>
        <v>120.7419519489353</v>
      </c>
      <c r="J16" s="40">
        <f t="shared" si="3"/>
        <v>0</v>
      </c>
      <c r="K16" s="40">
        <f t="shared" si="3"/>
        <v>0</v>
      </c>
      <c r="L16" s="40">
        <f t="shared" si="3"/>
        <v>0.24721475693539996</v>
      </c>
      <c r="M16" s="40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6.1170899161200006E-2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3.2235288064500003E-2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3"/>
        <v>0</v>
      </c>
      <c r="AD16" s="40">
        <f t="shared" si="3"/>
        <v>0</v>
      </c>
      <c r="AE16" s="40">
        <f t="shared" si="3"/>
        <v>0</v>
      </c>
      <c r="AF16" s="40">
        <f t="shared" si="3"/>
        <v>0</v>
      </c>
      <c r="AG16" s="40">
        <f t="shared" si="3"/>
        <v>0</v>
      </c>
      <c r="AH16" s="40">
        <f t="shared" si="3"/>
        <v>0</v>
      </c>
      <c r="AI16" s="40">
        <f t="shared" si="3"/>
        <v>0</v>
      </c>
      <c r="AJ16" s="40">
        <f t="shared" si="3"/>
        <v>0</v>
      </c>
      <c r="AK16" s="40">
        <f t="shared" si="3"/>
        <v>0</v>
      </c>
      <c r="AL16" s="40">
        <f t="shared" si="3"/>
        <v>0</v>
      </c>
      <c r="AM16" s="40">
        <f t="shared" si="3"/>
        <v>0</v>
      </c>
      <c r="AN16" s="40">
        <f t="shared" si="3"/>
        <v>0</v>
      </c>
      <c r="AO16" s="40">
        <f t="shared" si="3"/>
        <v>0</v>
      </c>
      <c r="AP16" s="40">
        <f t="shared" si="3"/>
        <v>0</v>
      </c>
      <c r="AQ16" s="40">
        <f t="shared" si="3"/>
        <v>0</v>
      </c>
      <c r="AR16" s="40">
        <f t="shared" si="3"/>
        <v>0</v>
      </c>
      <c r="AS16" s="40">
        <f t="shared" si="3"/>
        <v>0</v>
      </c>
      <c r="AT16" s="40">
        <f t="shared" si="3"/>
        <v>0</v>
      </c>
      <c r="AU16" s="40">
        <f t="shared" si="3"/>
        <v>0</v>
      </c>
      <c r="AV16" s="40">
        <f t="shared" si="3"/>
        <v>2.3412824878696004</v>
      </c>
      <c r="AW16" s="40">
        <f t="shared" si="3"/>
        <v>141.17636500387007</v>
      </c>
      <c r="AX16" s="40">
        <f t="shared" si="3"/>
        <v>0</v>
      </c>
      <c r="AY16" s="40">
        <f t="shared" si="3"/>
        <v>0</v>
      </c>
      <c r="AZ16" s="40">
        <f t="shared" si="3"/>
        <v>167.93008547809495</v>
      </c>
      <c r="BA16" s="40">
        <f t="shared" si="3"/>
        <v>0</v>
      </c>
      <c r="BB16" s="40">
        <f t="shared" si="3"/>
        <v>0</v>
      </c>
      <c r="BC16" s="40">
        <f t="shared" si="3"/>
        <v>0</v>
      </c>
      <c r="BD16" s="40">
        <f t="shared" si="3"/>
        <v>0</v>
      </c>
      <c r="BE16" s="40">
        <f t="shared" si="3"/>
        <v>0</v>
      </c>
      <c r="BF16" s="40">
        <f t="shared" si="3"/>
        <v>6.828499877380001E-2</v>
      </c>
      <c r="BG16" s="40">
        <f t="shared" si="3"/>
        <v>8.0618578978063002</v>
      </c>
      <c r="BH16" s="40">
        <f t="shared" si="3"/>
        <v>0</v>
      </c>
      <c r="BI16" s="40">
        <f t="shared" si="3"/>
        <v>0</v>
      </c>
      <c r="BJ16" s="40">
        <f t="shared" si="3"/>
        <v>9.430717538806201</v>
      </c>
      <c r="BK16" s="41">
        <f>SUM(C16:BJ16)</f>
        <v>450.16302540202673</v>
      </c>
    </row>
    <row r="17" spans="1:63">
      <c r="A17" s="6"/>
      <c r="B17" s="11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38"/>
    </row>
    <row r="18" spans="1:63">
      <c r="A18" s="6" t="s">
        <v>81</v>
      </c>
      <c r="B18" s="10" t="s">
        <v>10</v>
      </c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9"/>
    </row>
    <row r="19" spans="1:63">
      <c r="A19" s="6"/>
      <c r="B19" s="11" t="s">
        <v>39</v>
      </c>
      <c r="C19" s="40"/>
      <c r="D19" s="37"/>
      <c r="E19" s="37"/>
      <c r="F19" s="37"/>
      <c r="G19" s="31"/>
      <c r="H19" s="40"/>
      <c r="I19" s="37"/>
      <c r="J19" s="37"/>
      <c r="K19" s="37"/>
      <c r="L19" s="31"/>
      <c r="M19" s="40"/>
      <c r="N19" s="37"/>
      <c r="O19" s="37"/>
      <c r="P19" s="37"/>
      <c r="Q19" s="31"/>
      <c r="R19" s="40"/>
      <c r="S19" s="37"/>
      <c r="T19" s="37"/>
      <c r="U19" s="37"/>
      <c r="V19" s="31"/>
      <c r="W19" s="40"/>
      <c r="X19" s="37"/>
      <c r="Y19" s="37"/>
      <c r="Z19" s="37"/>
      <c r="AA19" s="31"/>
      <c r="AB19" s="40"/>
      <c r="AC19" s="37"/>
      <c r="AD19" s="37"/>
      <c r="AE19" s="37"/>
      <c r="AF19" s="31"/>
      <c r="AG19" s="40"/>
      <c r="AH19" s="37"/>
      <c r="AI19" s="37"/>
      <c r="AJ19" s="37"/>
      <c r="AK19" s="31"/>
      <c r="AL19" s="40"/>
      <c r="AM19" s="37"/>
      <c r="AN19" s="37"/>
      <c r="AO19" s="37"/>
      <c r="AP19" s="31"/>
      <c r="AQ19" s="40"/>
      <c r="AR19" s="37"/>
      <c r="AS19" s="37"/>
      <c r="AT19" s="37"/>
      <c r="AU19" s="31"/>
      <c r="AV19" s="40"/>
      <c r="AW19" s="37"/>
      <c r="AX19" s="37"/>
      <c r="AY19" s="37"/>
      <c r="AZ19" s="31"/>
      <c r="BA19" s="40"/>
      <c r="BB19" s="37"/>
      <c r="BC19" s="37"/>
      <c r="BD19" s="37"/>
      <c r="BE19" s="31"/>
      <c r="BF19" s="40"/>
      <c r="BG19" s="37"/>
      <c r="BH19" s="37"/>
      <c r="BI19" s="37"/>
      <c r="BJ19" s="31"/>
      <c r="BK19" s="41"/>
    </row>
    <row r="20" spans="1:63">
      <c r="A20" s="6"/>
      <c r="B20" s="11" t="s">
        <v>109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1.1043841933999999E-3</v>
      </c>
      <c r="I20" s="37">
        <v>292.66181129032151</v>
      </c>
      <c r="J20" s="37">
        <v>0</v>
      </c>
      <c r="K20" s="37">
        <v>0</v>
      </c>
      <c r="L20" s="37">
        <v>3.8653446773999995E-3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11.043841935483799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5.5187612903199998E-2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71.743896774193502</v>
      </c>
      <c r="BH20" s="37">
        <v>0</v>
      </c>
      <c r="BI20" s="37">
        <v>0</v>
      </c>
      <c r="BJ20" s="37">
        <v>0</v>
      </c>
      <c r="BK20" s="38">
        <f t="shared" ref="BK20" si="4">SUM(C20:BJ20)</f>
        <v>375.50970734177281</v>
      </c>
    </row>
    <row r="21" spans="1:63">
      <c r="A21" s="6"/>
      <c r="B21" s="11" t="s">
        <v>110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2.9902569677000002E-3</v>
      </c>
      <c r="I21" s="37">
        <v>160.58787419354832</v>
      </c>
      <c r="J21" s="37">
        <v>0</v>
      </c>
      <c r="K21" s="37">
        <v>0</v>
      </c>
      <c r="L21" s="37">
        <v>0.2325755419354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11.075025806451599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3.8740758708999998E-2</v>
      </c>
      <c r="AW21" s="37">
        <v>0</v>
      </c>
      <c r="AX21" s="37">
        <v>0</v>
      </c>
      <c r="AY21" s="37">
        <v>0</v>
      </c>
      <c r="AZ21" s="37">
        <v>8.8548670967699999E-2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50.915485806451599</v>
      </c>
      <c r="BH21" s="37">
        <v>0</v>
      </c>
      <c r="BI21" s="37">
        <v>0</v>
      </c>
      <c r="BJ21" s="37">
        <v>0</v>
      </c>
      <c r="BK21" s="38">
        <f t="shared" ref="BK21:BK83" si="5">SUM(C21:BJ21)</f>
        <v>222.94124103503134</v>
      </c>
    </row>
    <row r="22" spans="1:63">
      <c r="A22" s="6"/>
      <c r="B22" s="11" t="s">
        <v>111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1.0846938707999999E-3</v>
      </c>
      <c r="I22" s="37">
        <v>189.82142741935411</v>
      </c>
      <c r="J22" s="37">
        <v>0</v>
      </c>
      <c r="K22" s="37">
        <v>0</v>
      </c>
      <c r="L22" s="37">
        <v>0.3812698956451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5.5076704515800004E-2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49.872606451612903</v>
      </c>
      <c r="BH22" s="37">
        <v>0</v>
      </c>
      <c r="BI22" s="37">
        <v>0</v>
      </c>
      <c r="BJ22" s="37">
        <v>0</v>
      </c>
      <c r="BK22" s="38">
        <f t="shared" si="5"/>
        <v>240.13146516499873</v>
      </c>
    </row>
    <row r="23" spans="1:63">
      <c r="A23" s="6"/>
      <c r="B23" s="11" t="s">
        <v>112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148.9912864516121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9.2554627257800004E-2</v>
      </c>
      <c r="AW23" s="37">
        <v>14.0143817343546</v>
      </c>
      <c r="AX23" s="37">
        <v>0</v>
      </c>
      <c r="AY23" s="37">
        <v>0</v>
      </c>
      <c r="AZ23" s="37">
        <v>5.6782032258000006E-2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3.9179602903E-3</v>
      </c>
      <c r="BG23" s="37">
        <v>48.8325477419354</v>
      </c>
      <c r="BH23" s="37">
        <v>0</v>
      </c>
      <c r="BI23" s="37">
        <v>0</v>
      </c>
      <c r="BJ23" s="37">
        <v>0</v>
      </c>
      <c r="BK23" s="38">
        <f t="shared" si="5"/>
        <v>211.99147054770822</v>
      </c>
    </row>
    <row r="24" spans="1:63">
      <c r="A24" s="6"/>
      <c r="B24" s="11" t="s">
        <v>113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1.8291261289999998E-3</v>
      </c>
      <c r="I24" s="37">
        <v>175.74701642893521</v>
      </c>
      <c r="J24" s="37">
        <v>0</v>
      </c>
      <c r="K24" s="37">
        <v>0</v>
      </c>
      <c r="L24" s="37">
        <v>6.70679580645E-2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30.485435483870901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0.14069941229010002</v>
      </c>
      <c r="AW24" s="37">
        <v>0.24215167741929999</v>
      </c>
      <c r="AX24" s="37">
        <v>0</v>
      </c>
      <c r="AY24" s="37">
        <v>0</v>
      </c>
      <c r="AZ24" s="37">
        <v>1.8154408182898001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1.94932100322E-2</v>
      </c>
      <c r="BG24" s="37">
        <v>0</v>
      </c>
      <c r="BH24" s="37">
        <v>0</v>
      </c>
      <c r="BI24" s="37">
        <v>0</v>
      </c>
      <c r="BJ24" s="37">
        <v>0.60537919354830005</v>
      </c>
      <c r="BK24" s="38">
        <f t="shared" si="5"/>
        <v>209.12451330857931</v>
      </c>
    </row>
    <row r="25" spans="1:63">
      <c r="A25" s="6"/>
      <c r="B25" s="11" t="s">
        <v>114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2.3998815838700002E-2</v>
      </c>
      <c r="I25" s="37">
        <v>122.11616054077402</v>
      </c>
      <c r="J25" s="37">
        <v>0</v>
      </c>
      <c r="K25" s="37">
        <v>0</v>
      </c>
      <c r="L25" s="37">
        <v>1.9186144299676999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48.455057492451495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2.8992257322499999E-2</v>
      </c>
      <c r="AW25" s="37">
        <v>4.2106977379675001</v>
      </c>
      <c r="AX25" s="37">
        <v>0</v>
      </c>
      <c r="AY25" s="37">
        <v>0</v>
      </c>
      <c r="AZ25" s="37">
        <v>7.3907324631286997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8">
        <f t="shared" si="5"/>
        <v>184.14425373745061</v>
      </c>
    </row>
    <row r="26" spans="1:63">
      <c r="A26" s="6"/>
      <c r="B26" s="11" t="s">
        <v>115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1.0233108870900001E-2</v>
      </c>
      <c r="I26" s="37">
        <v>169.98804758783859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2.5281798387095997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0.1530456120966</v>
      </c>
      <c r="AW26" s="37">
        <v>0</v>
      </c>
      <c r="AX26" s="37">
        <v>0</v>
      </c>
      <c r="AY26" s="37">
        <v>0</v>
      </c>
      <c r="AZ26" s="37">
        <v>3.7725675369673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1.2003577419300001E-2</v>
      </c>
      <c r="BG26" s="37">
        <v>0</v>
      </c>
      <c r="BH26" s="37">
        <v>0</v>
      </c>
      <c r="BI26" s="37">
        <v>0</v>
      </c>
      <c r="BJ26" s="37">
        <v>0</v>
      </c>
      <c r="BK26" s="38">
        <f t="shared" si="5"/>
        <v>176.4640772619023</v>
      </c>
    </row>
    <row r="27" spans="1:63">
      <c r="A27" s="6"/>
      <c r="B27" s="11" t="s">
        <v>116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2.6964868386999997E-3</v>
      </c>
      <c r="I27" s="37">
        <v>79.857494838709599</v>
      </c>
      <c r="J27" s="37">
        <v>0</v>
      </c>
      <c r="K27" s="37">
        <v>0</v>
      </c>
      <c r="L27" s="37">
        <v>0.1296387903225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6.4258267096300004E-2</v>
      </c>
      <c r="AW27" s="37">
        <v>2.0728483870967001</v>
      </c>
      <c r="AX27" s="37">
        <v>0</v>
      </c>
      <c r="AY27" s="37">
        <v>0</v>
      </c>
      <c r="AZ27" s="37">
        <v>5.1821209677399997E-2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6.06308153224E-2</v>
      </c>
      <c r="BG27" s="37">
        <v>23.837756451612897</v>
      </c>
      <c r="BH27" s="37">
        <v>0</v>
      </c>
      <c r="BI27" s="37">
        <v>0</v>
      </c>
      <c r="BJ27" s="37">
        <v>0</v>
      </c>
      <c r="BK27" s="38">
        <f t="shared" si="5"/>
        <v>106.07714524667651</v>
      </c>
    </row>
    <row r="28" spans="1:63">
      <c r="A28" s="6"/>
      <c r="B28" s="11" t="s">
        <v>117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1.6490260967000001E-3</v>
      </c>
      <c r="I28" s="37">
        <v>51.793620259838498</v>
      </c>
      <c r="J28" s="37">
        <v>0</v>
      </c>
      <c r="K28" s="37">
        <v>0</v>
      </c>
      <c r="L28" s="37">
        <v>5.4967541930000001E-4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5.4945129030000003E-4</v>
      </c>
      <c r="AW28" s="37">
        <v>29.980516256451402</v>
      </c>
      <c r="AX28" s="37">
        <v>0</v>
      </c>
      <c r="AY28" s="37">
        <v>0</v>
      </c>
      <c r="AZ28" s="37">
        <v>21.950648059483601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8">
        <f t="shared" si="5"/>
        <v>103.7275327285798</v>
      </c>
    </row>
    <row r="29" spans="1:63">
      <c r="A29" s="6"/>
      <c r="B29" s="11" t="s">
        <v>118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1.21483838709E-2</v>
      </c>
      <c r="I29" s="37">
        <v>30.903922306999899</v>
      </c>
      <c r="J29" s="37">
        <v>0</v>
      </c>
      <c r="K29" s="37">
        <v>0</v>
      </c>
      <c r="L29" s="37">
        <v>0.66816111290320002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21.309302180290299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0.28929346319310001</v>
      </c>
      <c r="AW29" s="37">
        <v>30.252737609322303</v>
      </c>
      <c r="AX29" s="37">
        <v>0</v>
      </c>
      <c r="AY29" s="37">
        <v>0</v>
      </c>
      <c r="AZ29" s="37">
        <v>9.1955162775804009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8">
        <f t="shared" si="5"/>
        <v>92.631081334160086</v>
      </c>
    </row>
    <row r="30" spans="1:63">
      <c r="A30" s="6"/>
      <c r="B30" s="11" t="s">
        <v>119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3.1349486128899998E-2</v>
      </c>
      <c r="I30" s="37">
        <v>37.339022096773903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0.32521038325759999</v>
      </c>
      <c r="AW30" s="37">
        <v>23.927452303225401</v>
      </c>
      <c r="AX30" s="37">
        <v>0</v>
      </c>
      <c r="AY30" s="37">
        <v>0</v>
      </c>
      <c r="AZ30" s="37">
        <v>24.6854473234506</v>
      </c>
      <c r="BA30" s="37">
        <v>0</v>
      </c>
      <c r="BB30" s="37">
        <v>0</v>
      </c>
      <c r="BC30" s="37">
        <v>0</v>
      </c>
      <c r="BD30" s="37">
        <v>0</v>
      </c>
      <c r="BE30" s="37">
        <v>0</v>
      </c>
      <c r="BF30" s="37">
        <v>1.3941914515999999E-2</v>
      </c>
      <c r="BG30" s="37">
        <v>0</v>
      </c>
      <c r="BH30" s="37">
        <v>0</v>
      </c>
      <c r="BI30" s="37">
        <v>0</v>
      </c>
      <c r="BJ30" s="37">
        <v>0</v>
      </c>
      <c r="BK30" s="38">
        <f t="shared" si="5"/>
        <v>86.322423507352397</v>
      </c>
    </row>
    <row r="31" spans="1:63">
      <c r="A31" s="6"/>
      <c r="B31" s="11" t="s">
        <v>120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2.7552585483700001E-2</v>
      </c>
      <c r="I31" s="37">
        <v>16.715235193548303</v>
      </c>
      <c r="J31" s="37">
        <v>0</v>
      </c>
      <c r="K31" s="37">
        <v>0</v>
      </c>
      <c r="L31" s="37">
        <v>1.4082432580644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1.5042043258378996</v>
      </c>
      <c r="AW31" s="37">
        <v>2.0483795999353003</v>
      </c>
      <c r="AX31" s="37">
        <v>0</v>
      </c>
      <c r="AY31" s="37">
        <v>0</v>
      </c>
      <c r="AZ31" s="37">
        <v>15.735128556449503</v>
      </c>
      <c r="BA31" s="37">
        <v>0</v>
      </c>
      <c r="BB31" s="37">
        <v>0</v>
      </c>
      <c r="BC31" s="37">
        <v>0</v>
      </c>
      <c r="BD31" s="37">
        <v>0</v>
      </c>
      <c r="BE31" s="37">
        <v>0</v>
      </c>
      <c r="BF31" s="37">
        <v>1.08726416129E-2</v>
      </c>
      <c r="BG31" s="37">
        <v>9.0605346774099996E-2</v>
      </c>
      <c r="BH31" s="37">
        <v>0</v>
      </c>
      <c r="BI31" s="37">
        <v>0</v>
      </c>
      <c r="BJ31" s="37">
        <v>0</v>
      </c>
      <c r="BK31" s="38">
        <f t="shared" si="5"/>
        <v>37.5402215077061</v>
      </c>
    </row>
    <row r="32" spans="1:63">
      <c r="A32" s="6"/>
      <c r="B32" s="11" t="s">
        <v>121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8.7023772161099994E-2</v>
      </c>
      <c r="I32" s="37">
        <v>0</v>
      </c>
      <c r="J32" s="37">
        <v>0</v>
      </c>
      <c r="K32" s="37">
        <v>0</v>
      </c>
      <c r="L32" s="37">
        <v>1.0253169032256999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8.2025352258000006E-3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0.9674309877074998</v>
      </c>
      <c r="AW32" s="37">
        <v>37.188735762322295</v>
      </c>
      <c r="AX32" s="37">
        <v>0</v>
      </c>
      <c r="AY32" s="37">
        <v>0</v>
      </c>
      <c r="AZ32" s="37">
        <v>30.096932784867995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8.5599854999799996E-2</v>
      </c>
      <c r="BG32" s="37">
        <v>10.181899354838599</v>
      </c>
      <c r="BH32" s="37">
        <v>0</v>
      </c>
      <c r="BI32" s="37">
        <v>0</v>
      </c>
      <c r="BJ32" s="37">
        <v>1.27273741935E-2</v>
      </c>
      <c r="BK32" s="38">
        <f t="shared" si="5"/>
        <v>79.653869329542289</v>
      </c>
    </row>
    <row r="33" spans="1:63">
      <c r="A33" s="6"/>
      <c r="B33" s="11" t="s">
        <v>122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5.3390967739999997E-4</v>
      </c>
      <c r="I33" s="37">
        <v>36.971388673709598</v>
      </c>
      <c r="J33" s="37">
        <v>0</v>
      </c>
      <c r="K33" s="37">
        <v>0</v>
      </c>
      <c r="L33" s="37">
        <v>1.1660488708999999E-3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4.40976850643E-2</v>
      </c>
      <c r="AW33" s="37">
        <v>0</v>
      </c>
      <c r="AX33" s="37">
        <v>0</v>
      </c>
      <c r="AY33" s="37">
        <v>0</v>
      </c>
      <c r="AZ33" s="37">
        <v>4.4014606609999998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11.7360447692903</v>
      </c>
      <c r="BH33" s="37">
        <v>0</v>
      </c>
      <c r="BI33" s="37">
        <v>0</v>
      </c>
      <c r="BJ33" s="37">
        <v>0</v>
      </c>
      <c r="BK33" s="38">
        <f t="shared" si="5"/>
        <v>53.154691747612503</v>
      </c>
    </row>
    <row r="34" spans="1:63">
      <c r="A34" s="6"/>
      <c r="B34" s="11" t="s">
        <v>123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1.1731930000000002E-2</v>
      </c>
      <c r="I34" s="37">
        <v>0</v>
      </c>
      <c r="J34" s="37">
        <v>0</v>
      </c>
      <c r="K34" s="37">
        <v>0</v>
      </c>
      <c r="L34" s="37">
        <v>0.35813260000000002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1.11401790322E-2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0</v>
      </c>
      <c r="AM34" s="37">
        <v>0</v>
      </c>
      <c r="AN34" s="37">
        <v>0</v>
      </c>
      <c r="AO34" s="37">
        <v>0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37">
        <v>0</v>
      </c>
      <c r="AV34" s="37">
        <v>2.2907872983866002</v>
      </c>
      <c r="AW34" s="37">
        <v>8.1979641451611993</v>
      </c>
      <c r="AX34" s="37">
        <v>0</v>
      </c>
      <c r="AY34" s="37">
        <v>0</v>
      </c>
      <c r="AZ34" s="37">
        <v>46.185937195160797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0.14764010951589998</v>
      </c>
      <c r="BG34" s="37">
        <v>0</v>
      </c>
      <c r="BH34" s="37">
        <v>0</v>
      </c>
      <c r="BI34" s="37">
        <v>0</v>
      </c>
      <c r="BJ34" s="37">
        <v>0</v>
      </c>
      <c r="BK34" s="38">
        <f t="shared" si="5"/>
        <v>57.203333457256697</v>
      </c>
    </row>
    <row r="35" spans="1:63">
      <c r="A35" s="6"/>
      <c r="B35" s="11" t="s">
        <v>124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0.17564157483860002</v>
      </c>
      <c r="I35" s="37">
        <v>21.560899441935398</v>
      </c>
      <c r="J35" s="37">
        <v>0</v>
      </c>
      <c r="K35" s="37">
        <v>0</v>
      </c>
      <c r="L35" s="37">
        <v>0.78859482580619988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1.19484064516E-2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2.7522646701909004</v>
      </c>
      <c r="AW35" s="37">
        <v>6.8038739048385999</v>
      </c>
      <c r="AX35" s="37">
        <v>0</v>
      </c>
      <c r="AY35" s="37">
        <v>0</v>
      </c>
      <c r="AZ35" s="37">
        <v>21.264331175545891</v>
      </c>
      <c r="BA35" s="37">
        <v>0</v>
      </c>
      <c r="BB35" s="37">
        <v>0</v>
      </c>
      <c r="BC35" s="37">
        <v>0</v>
      </c>
      <c r="BD35" s="37">
        <v>0</v>
      </c>
      <c r="BE35" s="37">
        <v>0</v>
      </c>
      <c r="BF35" s="37">
        <v>5.3846333419100001E-2</v>
      </c>
      <c r="BG35" s="37">
        <v>0.29521016129029998</v>
      </c>
      <c r="BH35" s="37">
        <v>0</v>
      </c>
      <c r="BI35" s="37">
        <v>0</v>
      </c>
      <c r="BJ35" s="37">
        <v>0.80297163870949995</v>
      </c>
      <c r="BK35" s="38">
        <f t="shared" si="5"/>
        <v>54.509582133026093</v>
      </c>
    </row>
    <row r="36" spans="1:63">
      <c r="A36" s="6"/>
      <c r="B36" s="11" t="s">
        <v>125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3.9112318838599995E-2</v>
      </c>
      <c r="I36" s="37">
        <v>0</v>
      </c>
      <c r="J36" s="37">
        <v>0</v>
      </c>
      <c r="K36" s="37">
        <v>0</v>
      </c>
      <c r="L36" s="37">
        <v>0.20544038709670001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1.0272019354799999E-2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4.0428050887372979</v>
      </c>
      <c r="AW36" s="37">
        <v>15.8501682909995</v>
      </c>
      <c r="AX36" s="37">
        <v>0</v>
      </c>
      <c r="AY36" s="37">
        <v>0</v>
      </c>
      <c r="AZ36" s="37">
        <v>42.122147989446191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0.53646823541799993</v>
      </c>
      <c r="BG36" s="37">
        <v>0</v>
      </c>
      <c r="BH36" s="37">
        <v>0</v>
      </c>
      <c r="BI36" s="37">
        <v>0</v>
      </c>
      <c r="BJ36" s="37">
        <v>1.8599495999993001</v>
      </c>
      <c r="BK36" s="38">
        <f t="shared" si="5"/>
        <v>64.66636392989038</v>
      </c>
    </row>
    <row r="37" spans="1:63">
      <c r="A37" s="6"/>
      <c r="B37" s="11" t="s">
        <v>126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5.8787279290200001E-2</v>
      </c>
      <c r="I37" s="37">
        <v>9.0915179625483002</v>
      </c>
      <c r="J37" s="37">
        <v>0</v>
      </c>
      <c r="K37" s="37">
        <v>0</v>
      </c>
      <c r="L37" s="37">
        <v>0.42736545548380001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0.39679302012849998</v>
      </c>
      <c r="AW37" s="37">
        <v>5.8303949935481993</v>
      </c>
      <c r="AX37" s="37">
        <v>0</v>
      </c>
      <c r="AY37" s="37">
        <v>0</v>
      </c>
      <c r="AZ37" s="37">
        <v>21.726677236869701</v>
      </c>
      <c r="BA37" s="37">
        <v>0</v>
      </c>
      <c r="BB37" s="37">
        <v>0</v>
      </c>
      <c r="BC37" s="37">
        <v>0</v>
      </c>
      <c r="BD37" s="37">
        <v>0</v>
      </c>
      <c r="BE37" s="37">
        <v>0</v>
      </c>
      <c r="BF37" s="37">
        <v>1.2565506450999998E-3</v>
      </c>
      <c r="BG37" s="37">
        <v>0</v>
      </c>
      <c r="BH37" s="37">
        <v>0</v>
      </c>
      <c r="BI37" s="37">
        <v>0</v>
      </c>
      <c r="BJ37" s="37">
        <v>0</v>
      </c>
      <c r="BK37" s="38">
        <f t="shared" si="5"/>
        <v>37.532792498513807</v>
      </c>
    </row>
    <row r="38" spans="1:63">
      <c r="A38" s="6"/>
      <c r="B38" s="11" t="s">
        <v>127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3.3991161290299998E-2</v>
      </c>
      <c r="I38" s="37">
        <v>5.6651935483870002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0.61278053654700004</v>
      </c>
      <c r="AW38" s="37">
        <v>18.697962451677299</v>
      </c>
      <c r="AX38" s="37">
        <v>0</v>
      </c>
      <c r="AY38" s="37">
        <v>0</v>
      </c>
      <c r="AZ38" s="37">
        <v>10.490314576386101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0.17842131106429998</v>
      </c>
      <c r="BG38" s="37">
        <v>0</v>
      </c>
      <c r="BH38" s="37">
        <v>0</v>
      </c>
      <c r="BI38" s="37">
        <v>0</v>
      </c>
      <c r="BJ38" s="37">
        <v>0</v>
      </c>
      <c r="BK38" s="38">
        <f t="shared" si="5"/>
        <v>35.678663585351998</v>
      </c>
    </row>
    <row r="39" spans="1:63">
      <c r="A39" s="6"/>
      <c r="B39" s="11" t="s">
        <v>128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0.10255542677400001</v>
      </c>
      <c r="I39" s="37">
        <v>2.1246185483870001</v>
      </c>
      <c r="J39" s="37">
        <v>0</v>
      </c>
      <c r="K39" s="37">
        <v>0</v>
      </c>
      <c r="L39" s="37">
        <v>6.8093776889999003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0.61002149767559999</v>
      </c>
      <c r="AW39" s="37">
        <v>8.6105301161606995</v>
      </c>
      <c r="AX39" s="37">
        <v>0</v>
      </c>
      <c r="AY39" s="37">
        <v>0</v>
      </c>
      <c r="AZ39" s="37">
        <v>36.608025999901592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7.2231520160999999E-2</v>
      </c>
      <c r="BG39" s="37">
        <v>0</v>
      </c>
      <c r="BH39" s="37">
        <v>0</v>
      </c>
      <c r="BI39" s="37">
        <v>0</v>
      </c>
      <c r="BJ39" s="37">
        <v>0.2690496612901</v>
      </c>
      <c r="BK39" s="38">
        <f t="shared" si="5"/>
        <v>55.206410459349883</v>
      </c>
    </row>
    <row r="40" spans="1:63">
      <c r="A40" s="6"/>
      <c r="B40" s="11" t="s">
        <v>129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1.7702691934000001E-3</v>
      </c>
      <c r="I40" s="37">
        <v>16.516398825387</v>
      </c>
      <c r="J40" s="37">
        <v>0</v>
      </c>
      <c r="K40" s="37">
        <v>0</v>
      </c>
      <c r="L40" s="37">
        <v>1.7466923432257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0.38188744012879994</v>
      </c>
      <c r="AW40" s="37">
        <v>13.1279961290321</v>
      </c>
      <c r="AX40" s="37">
        <v>0</v>
      </c>
      <c r="AY40" s="37">
        <v>0</v>
      </c>
      <c r="AZ40" s="37">
        <v>4.4946096489674003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8">
        <f t="shared" si="5"/>
        <v>36.2693546559344</v>
      </c>
    </row>
    <row r="41" spans="1:63">
      <c r="A41" s="6"/>
      <c r="B41" s="11" t="s">
        <v>130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1.0923287089999998E-4</v>
      </c>
      <c r="I41" s="37">
        <v>20.8952920188386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2.3419046225699999E-2</v>
      </c>
      <c r="AW41" s="37">
        <v>5.9862243677739002</v>
      </c>
      <c r="AX41" s="37">
        <v>0</v>
      </c>
      <c r="AY41" s="37">
        <v>0</v>
      </c>
      <c r="AZ41" s="37">
        <v>8.2396160253545006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1.0871079677399999E-2</v>
      </c>
      <c r="BG41" s="37">
        <v>0</v>
      </c>
      <c r="BH41" s="37">
        <v>0</v>
      </c>
      <c r="BI41" s="37">
        <v>0</v>
      </c>
      <c r="BJ41" s="37">
        <v>0</v>
      </c>
      <c r="BK41" s="38">
        <f t="shared" si="5"/>
        <v>35.155531770741007</v>
      </c>
    </row>
    <row r="42" spans="1:63">
      <c r="A42" s="6"/>
      <c r="B42" s="11" t="s">
        <v>131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0.23445845161270001</v>
      </c>
      <c r="I42" s="37">
        <v>6.4476074193500002E-2</v>
      </c>
      <c r="J42" s="37">
        <v>0</v>
      </c>
      <c r="K42" s="37">
        <v>0</v>
      </c>
      <c r="L42" s="37">
        <v>0.42202521290299999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2.9307306451599999E-2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0.81180757303089979</v>
      </c>
      <c r="AW42" s="37">
        <v>10.2746607096771</v>
      </c>
      <c r="AX42" s="37">
        <v>0</v>
      </c>
      <c r="AY42" s="37">
        <v>0</v>
      </c>
      <c r="AZ42" s="37">
        <v>32.374399878353294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1.8596670967699999E-2</v>
      </c>
      <c r="BG42" s="37">
        <v>0</v>
      </c>
      <c r="BH42" s="37">
        <v>0</v>
      </c>
      <c r="BI42" s="37">
        <v>0</v>
      </c>
      <c r="BJ42" s="37">
        <v>6.3926056451600002E-2</v>
      </c>
      <c r="BK42" s="38">
        <f t="shared" si="5"/>
        <v>44.293657933641398</v>
      </c>
    </row>
    <row r="43" spans="1:63">
      <c r="A43" s="6"/>
      <c r="B43" s="11" t="s">
        <v>132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8.1122412741900005E-2</v>
      </c>
      <c r="I43" s="37">
        <v>0</v>
      </c>
      <c r="J43" s="37">
        <v>0</v>
      </c>
      <c r="K43" s="37">
        <v>0</v>
      </c>
      <c r="L43" s="37">
        <v>0.27702379316120002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1.3183755222877003</v>
      </c>
      <c r="AW43" s="37">
        <v>11.2906861161287</v>
      </c>
      <c r="AX43" s="37">
        <v>0</v>
      </c>
      <c r="AY43" s="37">
        <v>0</v>
      </c>
      <c r="AZ43" s="37">
        <v>30.921127311512489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0.10056980735450001</v>
      </c>
      <c r="BG43" s="37">
        <v>0</v>
      </c>
      <c r="BH43" s="37">
        <v>0</v>
      </c>
      <c r="BI43" s="37">
        <v>0</v>
      </c>
      <c r="BJ43" s="37">
        <v>1.0908598491932</v>
      </c>
      <c r="BK43" s="38">
        <f t="shared" si="5"/>
        <v>45.079764812379693</v>
      </c>
    </row>
    <row r="44" spans="1:63">
      <c r="A44" s="6"/>
      <c r="B44" s="11" t="s">
        <v>133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2.9012014387087999</v>
      </c>
      <c r="AW44" s="37">
        <v>7.0937472096773009</v>
      </c>
      <c r="AX44" s="37">
        <v>0</v>
      </c>
      <c r="AY44" s="37">
        <v>0</v>
      </c>
      <c r="AZ44" s="37">
        <v>7.6124564516124993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0.1239237096774</v>
      </c>
      <c r="BK44" s="38">
        <f t="shared" si="5"/>
        <v>17.731328809676</v>
      </c>
    </row>
    <row r="45" spans="1:63">
      <c r="A45" s="6"/>
      <c r="B45" s="11" t="s">
        <v>134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0.10087543900000001</v>
      </c>
      <c r="I45" s="37">
        <v>0</v>
      </c>
      <c r="J45" s="37">
        <v>0</v>
      </c>
      <c r="K45" s="37">
        <v>0</v>
      </c>
      <c r="L45" s="37">
        <v>0.19129350000000001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1.8023310967700001E-2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12.206111070417899</v>
      </c>
      <c r="AW45" s="37">
        <v>18.0454848245157</v>
      </c>
      <c r="AX45" s="37">
        <v>0</v>
      </c>
      <c r="AY45" s="37">
        <v>0</v>
      </c>
      <c r="AZ45" s="37">
        <v>31.437908988513801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9.08255248062E-2</v>
      </c>
      <c r="BG45" s="37">
        <v>0</v>
      </c>
      <c r="BH45" s="37">
        <v>0</v>
      </c>
      <c r="BI45" s="37">
        <v>0</v>
      </c>
      <c r="BJ45" s="37">
        <v>0.1546481848064</v>
      </c>
      <c r="BK45" s="38">
        <f t="shared" si="5"/>
        <v>62.245170843027694</v>
      </c>
    </row>
    <row r="46" spans="1:63">
      <c r="A46" s="6"/>
      <c r="B46" s="11" t="s">
        <v>135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9.6199286515999988E-2</v>
      </c>
      <c r="I46" s="37">
        <v>10.1092958387094</v>
      </c>
      <c r="J46" s="37">
        <v>0</v>
      </c>
      <c r="K46" s="37">
        <v>0</v>
      </c>
      <c r="L46" s="37">
        <v>2.0407255606772998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6.4390419354799999E-2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2.9534814988700999</v>
      </c>
      <c r="AW46" s="37">
        <v>7.6959104104513996</v>
      </c>
      <c r="AX46" s="37">
        <v>0</v>
      </c>
      <c r="AY46" s="37">
        <v>0</v>
      </c>
      <c r="AZ46" s="37">
        <v>19.1556182308051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0.17639876709660002</v>
      </c>
      <c r="BG46" s="37">
        <v>0</v>
      </c>
      <c r="BH46" s="37">
        <v>0</v>
      </c>
      <c r="BI46" s="37">
        <v>0</v>
      </c>
      <c r="BJ46" s="37">
        <v>0.12782519354829999</v>
      </c>
      <c r="BK46" s="38">
        <f t="shared" si="5"/>
        <v>42.419845206029002</v>
      </c>
    </row>
    <row r="47" spans="1:63">
      <c r="A47" s="6"/>
      <c r="B47" s="11" t="s">
        <v>136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5.1381612903200001E-2</v>
      </c>
      <c r="I47" s="37">
        <v>8.4814157851612002</v>
      </c>
      <c r="J47" s="37">
        <v>0</v>
      </c>
      <c r="K47" s="37">
        <v>0</v>
      </c>
      <c r="L47" s="37">
        <v>1.0918592741933999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6.59275650322E-2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0.3953624460638</v>
      </c>
      <c r="AW47" s="37">
        <v>4.6982441290320995</v>
      </c>
      <c r="AX47" s="37">
        <v>0</v>
      </c>
      <c r="AY47" s="37">
        <v>0</v>
      </c>
      <c r="AZ47" s="37">
        <v>15.915307294289299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5.1067870967000002E-3</v>
      </c>
      <c r="BG47" s="37">
        <v>0</v>
      </c>
      <c r="BH47" s="37">
        <v>0</v>
      </c>
      <c r="BI47" s="37">
        <v>0</v>
      </c>
      <c r="BJ47" s="37">
        <v>0</v>
      </c>
      <c r="BK47" s="38">
        <f t="shared" si="5"/>
        <v>30.704604893771901</v>
      </c>
    </row>
    <row r="48" spans="1:63">
      <c r="A48" s="6"/>
      <c r="B48" s="11" t="s">
        <v>137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0.1096657509675</v>
      </c>
      <c r="I48" s="37">
        <v>8.5086640367096003</v>
      </c>
      <c r="J48" s="37">
        <v>0</v>
      </c>
      <c r="K48" s="37">
        <v>0</v>
      </c>
      <c r="L48" s="37">
        <v>0.14304228387090001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1.9376313585454994</v>
      </c>
      <c r="AW48" s="37">
        <v>10.527931451612398</v>
      </c>
      <c r="AX48" s="37">
        <v>0</v>
      </c>
      <c r="AY48" s="37">
        <v>0</v>
      </c>
      <c r="AZ48" s="37">
        <v>31.264994194931518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0.101358028064</v>
      </c>
      <c r="BG48" s="37">
        <v>0</v>
      </c>
      <c r="BH48" s="37">
        <v>0</v>
      </c>
      <c r="BI48" s="37">
        <v>0</v>
      </c>
      <c r="BJ48" s="37">
        <v>0.61236290322569997</v>
      </c>
      <c r="BK48" s="38">
        <f t="shared" si="5"/>
        <v>53.205650007927112</v>
      </c>
    </row>
    <row r="49" spans="1:63">
      <c r="A49" s="6"/>
      <c r="B49" s="11" t="s">
        <v>138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2.9926951612E-3</v>
      </c>
      <c r="I49" s="37">
        <v>0</v>
      </c>
      <c r="J49" s="37">
        <v>0</v>
      </c>
      <c r="K49" s="37">
        <v>0</v>
      </c>
      <c r="L49" s="37">
        <v>2.5856886193548001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0.79193140654699978</v>
      </c>
      <c r="AW49" s="37">
        <v>10.244231274193201</v>
      </c>
      <c r="AX49" s="37">
        <v>0</v>
      </c>
      <c r="AY49" s="37">
        <v>0</v>
      </c>
      <c r="AZ49" s="37">
        <v>10.612628957869799</v>
      </c>
      <c r="BA49" s="37">
        <v>0</v>
      </c>
      <c r="BB49" s="37">
        <v>0</v>
      </c>
      <c r="BC49" s="37">
        <v>0</v>
      </c>
      <c r="BD49" s="37">
        <v>0</v>
      </c>
      <c r="BE49" s="37">
        <v>0</v>
      </c>
      <c r="BF49" s="37">
        <v>8.0929872580399992E-2</v>
      </c>
      <c r="BG49" s="37">
        <v>0.71058251612900003</v>
      </c>
      <c r="BH49" s="37">
        <v>0</v>
      </c>
      <c r="BI49" s="37">
        <v>0</v>
      </c>
      <c r="BJ49" s="37">
        <v>0.23686083870949998</v>
      </c>
      <c r="BK49" s="38">
        <f t="shared" si="5"/>
        <v>25.265846180544898</v>
      </c>
    </row>
    <row r="50" spans="1:63">
      <c r="A50" s="6"/>
      <c r="B50" s="11" t="s">
        <v>139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0.14637251161270001</v>
      </c>
      <c r="I50" s="37">
        <v>0</v>
      </c>
      <c r="J50" s="37">
        <v>0.87242322580639997</v>
      </c>
      <c r="K50" s="37">
        <v>0</v>
      </c>
      <c r="L50" s="37">
        <v>0.11632309677409999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0.94221708387090009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0.98184599199859968</v>
      </c>
      <c r="AW50" s="37">
        <v>8.0672832258062996</v>
      </c>
      <c r="AX50" s="37">
        <v>0</v>
      </c>
      <c r="AY50" s="37">
        <v>0</v>
      </c>
      <c r="AZ50" s="37">
        <v>23.210571068547601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1.1524690322E-3</v>
      </c>
      <c r="BG50" s="37">
        <v>0</v>
      </c>
      <c r="BH50" s="37">
        <v>0</v>
      </c>
      <c r="BI50" s="37">
        <v>0</v>
      </c>
      <c r="BJ50" s="37">
        <v>1.152469032258</v>
      </c>
      <c r="BK50" s="38">
        <f t="shared" si="5"/>
        <v>35.490657705706795</v>
      </c>
    </row>
    <row r="51" spans="1:63">
      <c r="A51" s="6"/>
      <c r="B51" s="11" t="s">
        <v>140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1.6714538709599998E-2</v>
      </c>
      <c r="I51" s="37">
        <v>8.9144206451611989</v>
      </c>
      <c r="J51" s="37">
        <v>0</v>
      </c>
      <c r="K51" s="37">
        <v>0</v>
      </c>
      <c r="L51" s="37">
        <v>0.26743261935480001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0.11768479032229999</v>
      </c>
      <c r="AW51" s="37">
        <v>2.2204677419354</v>
      </c>
      <c r="AX51" s="37">
        <v>0</v>
      </c>
      <c r="AY51" s="37">
        <v>0</v>
      </c>
      <c r="AZ51" s="37">
        <v>11.6685579838701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8">
        <f t="shared" si="5"/>
        <v>23.205278319353397</v>
      </c>
    </row>
    <row r="52" spans="1:63">
      <c r="A52" s="6"/>
      <c r="B52" s="11" t="s">
        <v>141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0.12987627699999998</v>
      </c>
      <c r="I52" s="37">
        <v>1.9670819000000002</v>
      </c>
      <c r="J52" s="37">
        <v>0</v>
      </c>
      <c r="K52" s="37">
        <v>0</v>
      </c>
      <c r="L52" s="37">
        <v>5.7482222120320996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1.3421480085791999</v>
      </c>
      <c r="AW52" s="37">
        <v>3.6962552799674002</v>
      </c>
      <c r="AX52" s="37">
        <v>0</v>
      </c>
      <c r="AY52" s="37">
        <v>0</v>
      </c>
      <c r="AZ52" s="37">
        <v>49.330552940513499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2.1133597096700003E-2</v>
      </c>
      <c r="BG52" s="37">
        <v>0.12061216129030002</v>
      </c>
      <c r="BH52" s="37">
        <v>0</v>
      </c>
      <c r="BI52" s="37">
        <v>0</v>
      </c>
      <c r="BJ52" s="37">
        <v>0.18091824193539999</v>
      </c>
      <c r="BK52" s="38">
        <f t="shared" si="5"/>
        <v>62.536800618414603</v>
      </c>
    </row>
    <row r="53" spans="1:63">
      <c r="A53" s="6"/>
      <c r="B53" s="11" t="s">
        <v>142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5.2904438258000001E-2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3.37196196451E-2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5.1458423980922028</v>
      </c>
      <c r="AW53" s="37">
        <v>6.6535532322900997</v>
      </c>
      <c r="AX53" s="37">
        <v>0</v>
      </c>
      <c r="AY53" s="37">
        <v>0</v>
      </c>
      <c r="AZ53" s="37">
        <v>21.059650506608595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0.87883997906300004</v>
      </c>
      <c r="BG53" s="37">
        <v>0</v>
      </c>
      <c r="BH53" s="37">
        <v>0</v>
      </c>
      <c r="BI53" s="37">
        <v>0</v>
      </c>
      <c r="BJ53" s="37">
        <v>0.77023939032190014</v>
      </c>
      <c r="BK53" s="38">
        <f t="shared" si="5"/>
        <v>34.594749564278892</v>
      </c>
    </row>
    <row r="54" spans="1:63">
      <c r="A54" s="6"/>
      <c r="B54" s="11" t="s">
        <v>143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2.3361842741800001E-2</v>
      </c>
      <c r="I54" s="37">
        <v>5.9647258064514999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5.3286404964767975</v>
      </c>
      <c r="AW54" s="37">
        <v>3.2733616384511</v>
      </c>
      <c r="AX54" s="37">
        <v>0</v>
      </c>
      <c r="AY54" s="37">
        <v>0</v>
      </c>
      <c r="AZ54" s="37">
        <v>35.40492151586578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0.71313090045009986</v>
      </c>
      <c r="BG54" s="37">
        <v>0</v>
      </c>
      <c r="BH54" s="37">
        <v>0</v>
      </c>
      <c r="BI54" s="37">
        <v>0</v>
      </c>
      <c r="BJ54" s="37">
        <v>1.7122460296769999</v>
      </c>
      <c r="BK54" s="38">
        <f t="shared" si="5"/>
        <v>52.420388230114078</v>
      </c>
    </row>
    <row r="55" spans="1:63">
      <c r="A55" s="6"/>
      <c r="B55" s="11" t="s">
        <v>144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4.1883629903E-2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4.7404437062519982</v>
      </c>
      <c r="AW55" s="37">
        <v>2.1803209868705999</v>
      </c>
      <c r="AX55" s="37">
        <v>0</v>
      </c>
      <c r="AY55" s="37">
        <v>0</v>
      </c>
      <c r="AZ55" s="37">
        <v>52.298992055060204</v>
      </c>
      <c r="BA55" s="37">
        <v>0</v>
      </c>
      <c r="BB55" s="37">
        <v>0</v>
      </c>
      <c r="BC55" s="37">
        <v>0</v>
      </c>
      <c r="BD55" s="37">
        <v>0</v>
      </c>
      <c r="BE55" s="37">
        <v>0</v>
      </c>
      <c r="BF55" s="37">
        <v>0.69817933222439998</v>
      </c>
      <c r="BG55" s="37">
        <v>0</v>
      </c>
      <c r="BH55" s="37">
        <v>0</v>
      </c>
      <c r="BI55" s="37">
        <v>0</v>
      </c>
      <c r="BJ55" s="37">
        <v>1.2887268994189001</v>
      </c>
      <c r="BK55" s="38">
        <f t="shared" si="5"/>
        <v>61.248546609729097</v>
      </c>
    </row>
    <row r="56" spans="1:63">
      <c r="A56" s="6"/>
      <c r="B56" s="11" t="s">
        <v>145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4.1840622000000008E-2</v>
      </c>
      <c r="I56" s="37">
        <v>1.2234100000000001</v>
      </c>
      <c r="J56" s="37">
        <v>0</v>
      </c>
      <c r="K56" s="37">
        <v>0</v>
      </c>
      <c r="L56" s="37">
        <v>0.2449730002903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4.8936400000000003E-3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1.7049264685141994</v>
      </c>
      <c r="AW56" s="37">
        <v>6.0515305161285005</v>
      </c>
      <c r="AX56" s="37">
        <v>0</v>
      </c>
      <c r="AY56" s="37">
        <v>0</v>
      </c>
      <c r="AZ56" s="37">
        <v>31.232541834481204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0.17086372335460001</v>
      </c>
      <c r="BG56" s="37">
        <v>0.48315612903220001</v>
      </c>
      <c r="BH56" s="37">
        <v>0</v>
      </c>
      <c r="BI56" s="37">
        <v>0</v>
      </c>
      <c r="BJ56" s="37">
        <v>0.54355064516109997</v>
      </c>
      <c r="BK56" s="38">
        <f t="shared" si="5"/>
        <v>41.701686578962104</v>
      </c>
    </row>
    <row r="57" spans="1:63">
      <c r="A57" s="6"/>
      <c r="B57" s="11" t="s">
        <v>146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0.11298208745150001</v>
      </c>
      <c r="I57" s="37">
        <v>3.4185406451599995E-2</v>
      </c>
      <c r="J57" s="37">
        <v>0</v>
      </c>
      <c r="K57" s="37">
        <v>0</v>
      </c>
      <c r="L57" s="37">
        <v>9.0642713806400002E-2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1.2454946565458</v>
      </c>
      <c r="AW57" s="37">
        <v>10.499889939386801</v>
      </c>
      <c r="AX57" s="37">
        <v>0</v>
      </c>
      <c r="AY57" s="37">
        <v>0</v>
      </c>
      <c r="AZ57" s="37">
        <v>25.005144271383703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9.7524399257500005E-2</v>
      </c>
      <c r="BG57" s="37">
        <v>0</v>
      </c>
      <c r="BH57" s="37">
        <v>0</v>
      </c>
      <c r="BI57" s="37">
        <v>0</v>
      </c>
      <c r="BJ57" s="37">
        <v>2.9093768580643999</v>
      </c>
      <c r="BK57" s="38">
        <f t="shared" si="5"/>
        <v>39.995240332347706</v>
      </c>
    </row>
    <row r="58" spans="1:63">
      <c r="A58" s="6"/>
      <c r="B58" s="11" t="s">
        <v>147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8">
        <f t="shared" si="5"/>
        <v>0</v>
      </c>
    </row>
    <row r="59" spans="1:63">
      <c r="A59" s="6"/>
      <c r="B59" s="11" t="s">
        <v>148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1.1362228709500001E-2</v>
      </c>
      <c r="I59" s="37">
        <v>0</v>
      </c>
      <c r="J59" s="37">
        <v>0</v>
      </c>
      <c r="K59" s="37">
        <v>0</v>
      </c>
      <c r="L59" s="37">
        <v>0.15531943548379998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7.5129958064200003E-2</v>
      </c>
      <c r="AW59" s="37">
        <v>8.1521109677416987</v>
      </c>
      <c r="AX59" s="37">
        <v>0</v>
      </c>
      <c r="AY59" s="37">
        <v>0</v>
      </c>
      <c r="AZ59" s="37">
        <v>14.808309572902699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6.0121818385000005E-3</v>
      </c>
      <c r="BG59" s="37">
        <v>0</v>
      </c>
      <c r="BH59" s="37">
        <v>0</v>
      </c>
      <c r="BI59" s="37">
        <v>0</v>
      </c>
      <c r="BJ59" s="37">
        <v>0</v>
      </c>
      <c r="BK59" s="38">
        <f t="shared" si="5"/>
        <v>23.2082443447404</v>
      </c>
    </row>
    <row r="60" spans="1:63">
      <c r="A60" s="6"/>
      <c r="B60" s="11" t="s">
        <v>149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0.12590981854819999</v>
      </c>
      <c r="I60" s="37">
        <v>0.19445580645159999</v>
      </c>
      <c r="J60" s="37">
        <v>0</v>
      </c>
      <c r="K60" s="37">
        <v>0</v>
      </c>
      <c r="L60" s="37">
        <v>0.19445580645159999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4.7155513709499997E-2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7.4722054435719016</v>
      </c>
      <c r="AW60" s="37">
        <v>0.80359316999980002</v>
      </c>
      <c r="AX60" s="37">
        <v>0</v>
      </c>
      <c r="AY60" s="37">
        <v>0</v>
      </c>
      <c r="AZ60" s="37">
        <v>38.043363672929694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3.5099258291253022</v>
      </c>
      <c r="BG60" s="37">
        <v>5.2804735483799992E-2</v>
      </c>
      <c r="BH60" s="37">
        <v>0</v>
      </c>
      <c r="BI60" s="37">
        <v>0</v>
      </c>
      <c r="BJ60" s="37">
        <v>3.058838334192</v>
      </c>
      <c r="BK60" s="38">
        <f t="shared" si="5"/>
        <v>53.50270813046339</v>
      </c>
    </row>
    <row r="61" spans="1:63">
      <c r="A61" s="6"/>
      <c r="B61" s="11" t="s">
        <v>150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8.03853580643E-2</v>
      </c>
      <c r="I61" s="37">
        <v>0</v>
      </c>
      <c r="J61" s="37">
        <v>0</v>
      </c>
      <c r="K61" s="37">
        <v>0</v>
      </c>
      <c r="L61" s="37">
        <v>1.2744800762579001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1.2838089898693004</v>
      </c>
      <c r="AW61" s="37">
        <v>9.3553943611607995</v>
      </c>
      <c r="AX61" s="37">
        <v>0</v>
      </c>
      <c r="AY61" s="37">
        <v>0</v>
      </c>
      <c r="AZ61" s="37">
        <v>22.217649964061895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0.22666292419309997</v>
      </c>
      <c r="BG61" s="37">
        <v>0</v>
      </c>
      <c r="BH61" s="37">
        <v>0</v>
      </c>
      <c r="BI61" s="37">
        <v>0</v>
      </c>
      <c r="BJ61" s="37">
        <v>1.0708703870964997</v>
      </c>
      <c r="BK61" s="38">
        <f t="shared" si="5"/>
        <v>35.509252060703794</v>
      </c>
    </row>
    <row r="62" spans="1:63">
      <c r="A62" s="6"/>
      <c r="B62" s="11" t="s">
        <v>151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3.7393474774100002E-2</v>
      </c>
      <c r="I62" s="37">
        <v>0</v>
      </c>
      <c r="J62" s="37">
        <v>0</v>
      </c>
      <c r="K62" s="37">
        <v>0</v>
      </c>
      <c r="L62" s="37">
        <v>0.17619961935469999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2.7570267085116003</v>
      </c>
      <c r="AW62" s="37">
        <v>4.6206986048383003</v>
      </c>
      <c r="AX62" s="37">
        <v>0</v>
      </c>
      <c r="AY62" s="37">
        <v>0</v>
      </c>
      <c r="AZ62" s="37">
        <v>17.738893998286407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0.19894804319250001</v>
      </c>
      <c r="BG62" s="37">
        <v>0</v>
      </c>
      <c r="BH62" s="37">
        <v>0</v>
      </c>
      <c r="BI62" s="37">
        <v>0</v>
      </c>
      <c r="BJ62" s="37">
        <v>1.6232298725801</v>
      </c>
      <c r="BK62" s="38">
        <f t="shared" si="5"/>
        <v>27.152390321537712</v>
      </c>
    </row>
    <row r="63" spans="1:63">
      <c r="A63" s="6"/>
      <c r="B63" s="11" t="s">
        <v>152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1.92009672256E-2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1.9652168870899999E-2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4.2902783590262983</v>
      </c>
      <c r="AW63" s="37">
        <v>0.29450221838680002</v>
      </c>
      <c r="AX63" s="37">
        <v>0</v>
      </c>
      <c r="AY63" s="37">
        <v>0</v>
      </c>
      <c r="AZ63" s="37">
        <v>30.80277538673738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0.43460525032159991</v>
      </c>
      <c r="BG63" s="37">
        <v>0</v>
      </c>
      <c r="BH63" s="37">
        <v>0</v>
      </c>
      <c r="BI63" s="37">
        <v>0</v>
      </c>
      <c r="BJ63" s="37">
        <v>0.78152692258000001</v>
      </c>
      <c r="BK63" s="38">
        <f t="shared" si="5"/>
        <v>36.642541273148581</v>
      </c>
    </row>
    <row r="64" spans="1:63">
      <c r="A64" s="6"/>
      <c r="B64" s="11" t="s">
        <v>153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8">
        <f t="shared" si="5"/>
        <v>0</v>
      </c>
    </row>
    <row r="65" spans="1:63">
      <c r="A65" s="6"/>
      <c r="B65" s="11" t="s">
        <v>154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8.7271933838500015E-2</v>
      </c>
      <c r="I65" s="37">
        <v>1.0159712903224001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8.1277703225000001E-3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3.1956402632524998</v>
      </c>
      <c r="AW65" s="37">
        <v>0.90643456129000011</v>
      </c>
      <c r="AX65" s="37">
        <v>0</v>
      </c>
      <c r="AY65" s="37">
        <v>0</v>
      </c>
      <c r="AZ65" s="37">
        <v>14.981309033738004</v>
      </c>
      <c r="BA65" s="37">
        <v>0</v>
      </c>
      <c r="BB65" s="37">
        <v>0</v>
      </c>
      <c r="BC65" s="37">
        <v>0</v>
      </c>
      <c r="BD65" s="37">
        <v>0</v>
      </c>
      <c r="BE65" s="37">
        <v>0</v>
      </c>
      <c r="BF65" s="37">
        <v>0.46416422112789996</v>
      </c>
      <c r="BG65" s="37">
        <v>0</v>
      </c>
      <c r="BH65" s="37">
        <v>0</v>
      </c>
      <c r="BI65" s="37">
        <v>0</v>
      </c>
      <c r="BJ65" s="37">
        <v>0.6999779107413</v>
      </c>
      <c r="BK65" s="38">
        <f t="shared" si="5"/>
        <v>21.358896984633102</v>
      </c>
    </row>
    <row r="66" spans="1:63">
      <c r="A66" s="6"/>
      <c r="B66" s="11" t="s">
        <v>155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13.494599647219598</v>
      </c>
      <c r="AW66" s="37">
        <v>3.8857555638062999</v>
      </c>
      <c r="AX66" s="37">
        <v>0</v>
      </c>
      <c r="AY66" s="37">
        <v>0</v>
      </c>
      <c r="AZ66" s="37">
        <v>30.622290586287612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3.9200564613210012</v>
      </c>
      <c r="BG66" s="37">
        <v>6.3509795612900002E-2</v>
      </c>
      <c r="BH66" s="37">
        <v>0</v>
      </c>
      <c r="BI66" s="37">
        <v>0</v>
      </c>
      <c r="BJ66" s="37">
        <v>4.5749798997733997</v>
      </c>
      <c r="BK66" s="38">
        <f t="shared" si="5"/>
        <v>56.561191954020813</v>
      </c>
    </row>
    <row r="67" spans="1:63">
      <c r="A67" s="6"/>
      <c r="B67" s="11" t="s">
        <v>156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1.34516455806E-2</v>
      </c>
      <c r="I67" s="37">
        <v>0</v>
      </c>
      <c r="J67" s="37">
        <v>0</v>
      </c>
      <c r="K67" s="37">
        <v>0</v>
      </c>
      <c r="L67" s="37">
        <v>6.7288387096000003E-3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3.3644193548000001E-3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2.5016881727645988</v>
      </c>
      <c r="AW67" s="37">
        <v>0.85101896129009991</v>
      </c>
      <c r="AX67" s="37">
        <v>0</v>
      </c>
      <c r="AY67" s="37">
        <v>0</v>
      </c>
      <c r="AZ67" s="37">
        <v>10.212647483511896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0.29878977780409993</v>
      </c>
      <c r="BG67" s="37">
        <v>4.9427854838699999E-2</v>
      </c>
      <c r="BH67" s="37">
        <v>0</v>
      </c>
      <c r="BI67" s="37">
        <v>0</v>
      </c>
      <c r="BJ67" s="37">
        <v>0.26291480322560001</v>
      </c>
      <c r="BK67" s="38">
        <f t="shared" si="5"/>
        <v>14.200031957079995</v>
      </c>
    </row>
    <row r="68" spans="1:63">
      <c r="A68" s="6"/>
      <c r="B68" s="11" t="s">
        <v>157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6.2444640000000003E-2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7.1551150000000001E-3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5.8772429391206016</v>
      </c>
      <c r="AW68" s="37">
        <v>6.3001098481602993</v>
      </c>
      <c r="AX68" s="37">
        <v>0</v>
      </c>
      <c r="AY68" s="37">
        <v>0</v>
      </c>
      <c r="AZ68" s="37">
        <v>32.809756794091001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1.0868729443528002</v>
      </c>
      <c r="BG68" s="37">
        <v>0</v>
      </c>
      <c r="BH68" s="37">
        <v>0</v>
      </c>
      <c r="BI68" s="37">
        <v>0</v>
      </c>
      <c r="BJ68" s="37">
        <v>1.0695077258059003</v>
      </c>
      <c r="BK68" s="38">
        <f t="shared" si="5"/>
        <v>47.213090006530599</v>
      </c>
    </row>
    <row r="69" spans="1:63">
      <c r="A69" s="6"/>
      <c r="B69" s="11" t="s">
        <v>158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1.02782246772E-2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2.4343163709600001E-2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5.3024754349945997</v>
      </c>
      <c r="AW69" s="37">
        <v>2.6634232854832005</v>
      </c>
      <c r="AX69" s="37">
        <v>0</v>
      </c>
      <c r="AY69" s="37">
        <v>0</v>
      </c>
      <c r="AZ69" s="37">
        <v>40.537151806736986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0.66507662338569984</v>
      </c>
      <c r="BG69" s="37">
        <v>0.1573507258063</v>
      </c>
      <c r="BH69" s="37">
        <v>0</v>
      </c>
      <c r="BI69" s="37">
        <v>0</v>
      </c>
      <c r="BJ69" s="37">
        <v>3.3295972698379002</v>
      </c>
      <c r="BK69" s="38">
        <f t="shared" si="5"/>
        <v>52.689696534631487</v>
      </c>
    </row>
    <row r="70" spans="1:63">
      <c r="A70" s="6"/>
      <c r="B70" s="11" t="s">
        <v>159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0.13340871919309999</v>
      </c>
      <c r="I70" s="37">
        <v>0</v>
      </c>
      <c r="J70" s="37">
        <v>0</v>
      </c>
      <c r="K70" s="37">
        <v>0</v>
      </c>
      <c r="L70" s="37">
        <v>5.9513245161199997E-2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2.1821523225699999E-2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6.6069695950893985</v>
      </c>
      <c r="AW70" s="37">
        <v>3.4313841902896001</v>
      </c>
      <c r="AX70" s="37">
        <v>0</v>
      </c>
      <c r="AY70" s="37">
        <v>0</v>
      </c>
      <c r="AZ70" s="37">
        <v>40.322233893413802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1.9388641956103998</v>
      </c>
      <c r="BG70" s="37">
        <v>0.25345086516120002</v>
      </c>
      <c r="BH70" s="37">
        <v>0</v>
      </c>
      <c r="BI70" s="37">
        <v>0</v>
      </c>
      <c r="BJ70" s="37">
        <v>2.5554643159666997</v>
      </c>
      <c r="BK70" s="38">
        <f t="shared" si="5"/>
        <v>55.323110543111099</v>
      </c>
    </row>
    <row r="71" spans="1:63">
      <c r="A71" s="6"/>
      <c r="B71" s="11" t="s">
        <v>160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2.9765612903000001E-3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5.9531225800000002E-4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5.7911425910582999</v>
      </c>
      <c r="AW71" s="37">
        <v>0.58873865109659995</v>
      </c>
      <c r="AX71" s="37">
        <v>0</v>
      </c>
      <c r="AY71" s="37">
        <v>0</v>
      </c>
      <c r="AZ71" s="37">
        <v>28.439399618803293</v>
      </c>
      <c r="BA71" s="37">
        <v>0</v>
      </c>
      <c r="BB71" s="37">
        <v>0</v>
      </c>
      <c r="BC71" s="37">
        <v>0</v>
      </c>
      <c r="BD71" s="37">
        <v>0</v>
      </c>
      <c r="BE71" s="37">
        <v>0</v>
      </c>
      <c r="BF71" s="37">
        <v>0.2070499759992</v>
      </c>
      <c r="BG71" s="37">
        <v>0</v>
      </c>
      <c r="BH71" s="37">
        <v>0</v>
      </c>
      <c r="BI71" s="37">
        <v>0</v>
      </c>
      <c r="BJ71" s="37">
        <v>0.44915507419340006</v>
      </c>
      <c r="BK71" s="38">
        <f t="shared" si="5"/>
        <v>35.479057784699087</v>
      </c>
    </row>
    <row r="72" spans="1:63">
      <c r="A72" s="6"/>
      <c r="B72" s="11" t="s">
        <v>161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0.14044819854819998</v>
      </c>
      <c r="I72" s="37">
        <v>0</v>
      </c>
      <c r="J72" s="37">
        <v>0</v>
      </c>
      <c r="K72" s="37">
        <v>0</v>
      </c>
      <c r="L72" s="37">
        <v>1.2779529510967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5.4341193193200001E-2</v>
      </c>
      <c r="AW72" s="37">
        <v>0.59979241935479999</v>
      </c>
      <c r="AX72" s="37">
        <v>0</v>
      </c>
      <c r="AY72" s="37">
        <v>0</v>
      </c>
      <c r="AZ72" s="37">
        <v>5.4314507803864993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8">
        <f t="shared" si="5"/>
        <v>7.5039855425793993</v>
      </c>
    </row>
    <row r="73" spans="1:63">
      <c r="A73" s="6"/>
      <c r="B73" s="11" t="s">
        <v>162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v>1.4186985139007</v>
      </c>
      <c r="AW73" s="37">
        <v>8.7434041935000005E-3</v>
      </c>
      <c r="AX73" s="37">
        <v>0</v>
      </c>
      <c r="AY73" s="37">
        <v>0</v>
      </c>
      <c r="AZ73" s="37">
        <v>5.720163696095601</v>
      </c>
      <c r="BA73" s="37">
        <v>0</v>
      </c>
      <c r="BB73" s="37">
        <v>0</v>
      </c>
      <c r="BC73" s="37">
        <v>0</v>
      </c>
      <c r="BD73" s="37">
        <v>0</v>
      </c>
      <c r="BE73" s="37">
        <v>0</v>
      </c>
      <c r="BF73" s="37">
        <v>0.16465967903179998</v>
      </c>
      <c r="BG73" s="37">
        <v>0</v>
      </c>
      <c r="BH73" s="37">
        <v>0</v>
      </c>
      <c r="BI73" s="37">
        <v>0</v>
      </c>
      <c r="BJ73" s="37">
        <v>0.1506591580644</v>
      </c>
      <c r="BK73" s="38">
        <f t="shared" si="5"/>
        <v>7.4629244512860007</v>
      </c>
    </row>
    <row r="74" spans="1:63">
      <c r="A74" s="6"/>
      <c r="B74" s="11" t="s">
        <v>163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6.2918828225699996E-2</v>
      </c>
      <c r="I74" s="37">
        <v>1.5448093778387</v>
      </c>
      <c r="J74" s="37">
        <v>0</v>
      </c>
      <c r="K74" s="37">
        <v>0</v>
      </c>
      <c r="L74" s="37">
        <v>1.9175261935480998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0</v>
      </c>
      <c r="AV74" s="37">
        <v>8.5321941773799995E-2</v>
      </c>
      <c r="AW74" s="37">
        <v>0</v>
      </c>
      <c r="AX74" s="37">
        <v>0</v>
      </c>
      <c r="AY74" s="37">
        <v>0</v>
      </c>
      <c r="AZ74" s="37">
        <v>3.4124873771928002</v>
      </c>
      <c r="BA74" s="37">
        <v>0</v>
      </c>
      <c r="BB74" s="37">
        <v>0</v>
      </c>
      <c r="BC74" s="37">
        <v>0</v>
      </c>
      <c r="BD74" s="37">
        <v>0</v>
      </c>
      <c r="BE74" s="37">
        <v>0</v>
      </c>
      <c r="BF74" s="37">
        <v>2.9832846774000004E-3</v>
      </c>
      <c r="BG74" s="37">
        <v>0</v>
      </c>
      <c r="BH74" s="37">
        <v>0</v>
      </c>
      <c r="BI74" s="37">
        <v>0</v>
      </c>
      <c r="BJ74" s="37">
        <v>0</v>
      </c>
      <c r="BK74" s="38">
        <f t="shared" si="5"/>
        <v>7.0260470032565001</v>
      </c>
    </row>
    <row r="75" spans="1:63">
      <c r="A75" s="6"/>
      <c r="B75" s="11" t="s">
        <v>164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0.16147381948369999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3.4335270967600001E-2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10.175268416536701</v>
      </c>
      <c r="AW75" s="37">
        <v>2.8529029235477998</v>
      </c>
      <c r="AX75" s="37">
        <v>0</v>
      </c>
      <c r="AY75" s="37">
        <v>0</v>
      </c>
      <c r="AZ75" s="37">
        <v>42.506556825639798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5.5748634770591989</v>
      </c>
      <c r="BG75" s="37">
        <v>1.7894119032256999</v>
      </c>
      <c r="BH75" s="37">
        <v>0</v>
      </c>
      <c r="BI75" s="37">
        <v>0</v>
      </c>
      <c r="BJ75" s="37">
        <v>3.7379363783854989</v>
      </c>
      <c r="BK75" s="38">
        <f t="shared" si="5"/>
        <v>66.832749014846002</v>
      </c>
    </row>
    <row r="76" spans="1:63">
      <c r="A76" s="6"/>
      <c r="B76" s="11" t="s">
        <v>165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1.17874498387E-2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3.7223525806400003E-2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3.6552583530932008</v>
      </c>
      <c r="AW76" s="37">
        <v>1.4990125694512</v>
      </c>
      <c r="AX76" s="37">
        <v>0</v>
      </c>
      <c r="AY76" s="37">
        <v>0</v>
      </c>
      <c r="AZ76" s="37">
        <v>20.024272899674102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0.69281646722470014</v>
      </c>
      <c r="BG76" s="37">
        <v>0</v>
      </c>
      <c r="BH76" s="37">
        <v>0</v>
      </c>
      <c r="BI76" s="37">
        <v>0</v>
      </c>
      <c r="BJ76" s="37">
        <v>2.4331740225797001</v>
      </c>
      <c r="BK76" s="38">
        <f t="shared" si="5"/>
        <v>28.353545287668002</v>
      </c>
    </row>
    <row r="77" spans="1:63">
      <c r="A77" s="6"/>
      <c r="B77" s="11" t="s">
        <v>166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v>0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v>2.1772512258045991</v>
      </c>
      <c r="AW77" s="37">
        <v>0.28305378235479994</v>
      </c>
      <c r="AX77" s="37">
        <v>0</v>
      </c>
      <c r="AY77" s="37">
        <v>0</v>
      </c>
      <c r="AZ77" s="37">
        <v>10.071822998030603</v>
      </c>
      <c r="BA77" s="37">
        <v>0</v>
      </c>
      <c r="BB77" s="37">
        <v>0</v>
      </c>
      <c r="BC77" s="37">
        <v>0</v>
      </c>
      <c r="BD77" s="37">
        <v>0</v>
      </c>
      <c r="BE77" s="37">
        <v>0</v>
      </c>
      <c r="BF77" s="37">
        <v>0.52799192045120003</v>
      </c>
      <c r="BG77" s="37">
        <v>0</v>
      </c>
      <c r="BH77" s="37">
        <v>0</v>
      </c>
      <c r="BI77" s="37">
        <v>0</v>
      </c>
      <c r="BJ77" s="37">
        <v>1.1979644048383</v>
      </c>
      <c r="BK77" s="38">
        <f t="shared" si="5"/>
        <v>14.258084331479502</v>
      </c>
    </row>
    <row r="78" spans="1:63">
      <c r="A78" s="6"/>
      <c r="B78" s="11" t="s">
        <v>167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4.8932721419199993E-2</v>
      </c>
      <c r="I78" s="37">
        <v>0</v>
      </c>
      <c r="J78" s="37">
        <v>0</v>
      </c>
      <c r="K78" s="37">
        <v>0</v>
      </c>
      <c r="L78" s="37">
        <v>0.11643058064510001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1.1643058064E-3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0</v>
      </c>
      <c r="AV78" s="37">
        <v>3.7535884669960993</v>
      </c>
      <c r="AW78" s="37">
        <v>0.72813992935469996</v>
      </c>
      <c r="AX78" s="37">
        <v>0</v>
      </c>
      <c r="AY78" s="37">
        <v>0</v>
      </c>
      <c r="AZ78" s="37">
        <v>22.425087526029696</v>
      </c>
      <c r="BA78" s="37">
        <v>0</v>
      </c>
      <c r="BB78" s="37">
        <v>0</v>
      </c>
      <c r="BC78" s="37">
        <v>0</v>
      </c>
      <c r="BD78" s="37">
        <v>0</v>
      </c>
      <c r="BE78" s="37">
        <v>0</v>
      </c>
      <c r="BF78" s="37">
        <v>0.42527357561209994</v>
      </c>
      <c r="BG78" s="37">
        <v>0.28249653225799998</v>
      </c>
      <c r="BH78" s="37">
        <v>0</v>
      </c>
      <c r="BI78" s="37">
        <v>0</v>
      </c>
      <c r="BJ78" s="37">
        <v>0.90963883387069988</v>
      </c>
      <c r="BK78" s="38">
        <f t="shared" si="5"/>
        <v>28.690752471991996</v>
      </c>
    </row>
    <row r="79" spans="1:63">
      <c r="A79" s="6"/>
      <c r="B79" s="11" t="s">
        <v>168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5.1832193548300001E-2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2.3484749817388</v>
      </c>
      <c r="AW79" s="37">
        <v>1.8438742756449</v>
      </c>
      <c r="AX79" s="37">
        <v>0</v>
      </c>
      <c r="AY79" s="37">
        <v>0</v>
      </c>
      <c r="AZ79" s="37">
        <v>24.641159811835703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0.42713720322520005</v>
      </c>
      <c r="BG79" s="37">
        <v>0</v>
      </c>
      <c r="BH79" s="37">
        <v>0</v>
      </c>
      <c r="BI79" s="37">
        <v>0</v>
      </c>
      <c r="BJ79" s="37">
        <v>0.91132703225769995</v>
      </c>
      <c r="BK79" s="38">
        <f t="shared" si="5"/>
        <v>30.223805498250602</v>
      </c>
    </row>
    <row r="80" spans="1:63">
      <c r="A80" s="6"/>
      <c r="B80" s="11" t="s">
        <v>169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4.16126141933E-2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6.0000769863827967</v>
      </c>
      <c r="AW80" s="37">
        <v>1.0058814340966</v>
      </c>
      <c r="AX80" s="37">
        <v>0</v>
      </c>
      <c r="AY80" s="37">
        <v>0</v>
      </c>
      <c r="AZ80" s="37">
        <v>9.4647683971905003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1.3910735625466009</v>
      </c>
      <c r="BG80" s="37">
        <v>0</v>
      </c>
      <c r="BH80" s="37">
        <v>0</v>
      </c>
      <c r="BI80" s="37">
        <v>0</v>
      </c>
      <c r="BJ80" s="37">
        <v>1.7430331089348998</v>
      </c>
      <c r="BK80" s="38">
        <f t="shared" si="5"/>
        <v>19.646446103344697</v>
      </c>
    </row>
    <row r="81" spans="1:64">
      <c r="A81" s="6"/>
      <c r="B81" s="11" t="s">
        <v>170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8">
        <f t="shared" si="5"/>
        <v>0</v>
      </c>
    </row>
    <row r="82" spans="1:64">
      <c r="A82" s="6"/>
      <c r="B82" s="11" t="s">
        <v>171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0.41120571370879994</v>
      </c>
      <c r="AW82" s="37">
        <v>0.43855686722550002</v>
      </c>
      <c r="AX82" s="37">
        <v>0</v>
      </c>
      <c r="AY82" s="37">
        <v>0</v>
      </c>
      <c r="AZ82" s="37">
        <v>0.37097951612900004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0.12038964599980001</v>
      </c>
      <c r="BG82" s="37">
        <v>0</v>
      </c>
      <c r="BH82" s="37">
        <v>0</v>
      </c>
      <c r="BI82" s="37">
        <v>0</v>
      </c>
      <c r="BJ82" s="37">
        <v>0.94503893499989999</v>
      </c>
      <c r="BK82" s="38">
        <f t="shared" si="5"/>
        <v>2.2861706780629998</v>
      </c>
    </row>
    <row r="83" spans="1:64">
      <c r="A83" s="6"/>
      <c r="B83" s="11" t="s">
        <v>172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0.54578897874109999</v>
      </c>
      <c r="AW83" s="37">
        <v>0.48952660625799999</v>
      </c>
      <c r="AX83" s="37">
        <v>0</v>
      </c>
      <c r="AY83" s="37">
        <v>0</v>
      </c>
      <c r="AZ83" s="37">
        <v>2.5600887034509996</v>
      </c>
      <c r="BA83" s="37">
        <v>0</v>
      </c>
      <c r="BB83" s="37">
        <v>0</v>
      </c>
      <c r="BC83" s="37">
        <v>0</v>
      </c>
      <c r="BD83" s="37">
        <v>0</v>
      </c>
      <c r="BE83" s="37">
        <v>0</v>
      </c>
      <c r="BF83" s="37">
        <v>3.8343774193400001E-2</v>
      </c>
      <c r="BG83" s="37">
        <v>0</v>
      </c>
      <c r="BH83" s="37">
        <v>0</v>
      </c>
      <c r="BI83" s="37">
        <v>0</v>
      </c>
      <c r="BJ83" s="37">
        <v>0.19171887096770002</v>
      </c>
      <c r="BK83" s="38">
        <f t="shared" si="5"/>
        <v>3.8254669336111995</v>
      </c>
    </row>
    <row r="84" spans="1:64">
      <c r="A84" s="6"/>
      <c r="B84" s="11" t="s">
        <v>95</v>
      </c>
      <c r="C84" s="40">
        <f t="shared" ref="C84:AH84" si="6">SUM(C20:C83)</f>
        <v>0</v>
      </c>
      <c r="D84" s="40">
        <f t="shared" si="6"/>
        <v>0</v>
      </c>
      <c r="E84" s="40">
        <f t="shared" si="6"/>
        <v>0</v>
      </c>
      <c r="F84" s="40">
        <f t="shared" si="6"/>
        <v>0</v>
      </c>
      <c r="G84" s="40">
        <f t="shared" si="6"/>
        <v>0</v>
      </c>
      <c r="H84" s="40">
        <f t="shared" si="6"/>
        <v>2.9217820294132002</v>
      </c>
      <c r="I84" s="40">
        <f t="shared" si="6"/>
        <v>1637.3711395948974</v>
      </c>
      <c r="J84" s="40">
        <f t="shared" si="6"/>
        <v>0.87242322580639997</v>
      </c>
      <c r="K84" s="40">
        <f t="shared" si="6"/>
        <v>0</v>
      </c>
      <c r="L84" s="40">
        <f t="shared" si="6"/>
        <v>34.621763086383702</v>
      </c>
      <c r="M84" s="40">
        <f t="shared" si="6"/>
        <v>0</v>
      </c>
      <c r="N84" s="40">
        <f t="shared" si="6"/>
        <v>0</v>
      </c>
      <c r="O84" s="40">
        <f t="shared" si="6"/>
        <v>0</v>
      </c>
      <c r="P84" s="40">
        <f t="shared" si="6"/>
        <v>0</v>
      </c>
      <c r="Q84" s="40">
        <f t="shared" si="6"/>
        <v>0</v>
      </c>
      <c r="R84" s="40">
        <f t="shared" si="6"/>
        <v>0.33244510616020001</v>
      </c>
      <c r="S84" s="40">
        <f t="shared" si="6"/>
        <v>125.02716072164469</v>
      </c>
      <c r="T84" s="40">
        <f t="shared" si="6"/>
        <v>0</v>
      </c>
      <c r="U84" s="40">
        <f t="shared" si="6"/>
        <v>0</v>
      </c>
      <c r="V84" s="40">
        <f t="shared" si="6"/>
        <v>0.94221708387090009</v>
      </c>
      <c r="W84" s="40">
        <f t="shared" si="6"/>
        <v>0</v>
      </c>
      <c r="X84" s="40">
        <f t="shared" si="6"/>
        <v>0</v>
      </c>
      <c r="Y84" s="40">
        <f t="shared" si="6"/>
        <v>0</v>
      </c>
      <c r="Z84" s="40">
        <f t="shared" si="6"/>
        <v>0</v>
      </c>
      <c r="AA84" s="40">
        <f t="shared" si="6"/>
        <v>0</v>
      </c>
      <c r="AB84" s="40">
        <f t="shared" si="6"/>
        <v>0</v>
      </c>
      <c r="AC84" s="40">
        <f t="shared" si="6"/>
        <v>0</v>
      </c>
      <c r="AD84" s="40">
        <f t="shared" si="6"/>
        <v>0</v>
      </c>
      <c r="AE84" s="40">
        <f t="shared" si="6"/>
        <v>0</v>
      </c>
      <c r="AF84" s="40">
        <f t="shared" si="6"/>
        <v>0</v>
      </c>
      <c r="AG84" s="40">
        <f t="shared" si="6"/>
        <v>0</v>
      </c>
      <c r="AH84" s="40">
        <f t="shared" si="6"/>
        <v>0</v>
      </c>
      <c r="AI84" s="40">
        <f t="shared" ref="AI84:BK84" si="7">SUM(AI20:AI83)</f>
        <v>0</v>
      </c>
      <c r="AJ84" s="40">
        <f t="shared" si="7"/>
        <v>0</v>
      </c>
      <c r="AK84" s="40">
        <f t="shared" si="7"/>
        <v>0</v>
      </c>
      <c r="AL84" s="40">
        <f t="shared" si="7"/>
        <v>0</v>
      </c>
      <c r="AM84" s="40">
        <f t="shared" si="7"/>
        <v>0</v>
      </c>
      <c r="AN84" s="40">
        <f t="shared" si="7"/>
        <v>0</v>
      </c>
      <c r="AO84" s="40">
        <f t="shared" si="7"/>
        <v>0</v>
      </c>
      <c r="AP84" s="40">
        <f t="shared" si="7"/>
        <v>0</v>
      </c>
      <c r="AQ84" s="40">
        <f t="shared" si="7"/>
        <v>0</v>
      </c>
      <c r="AR84" s="40">
        <f t="shared" si="7"/>
        <v>0</v>
      </c>
      <c r="AS84" s="40">
        <f t="shared" si="7"/>
        <v>0</v>
      </c>
      <c r="AT84" s="40">
        <f t="shared" si="7"/>
        <v>0</v>
      </c>
      <c r="AU84" s="40">
        <f t="shared" si="7"/>
        <v>0</v>
      </c>
      <c r="AV84" s="40">
        <f t="shared" si="7"/>
        <v>148.01132423932467</v>
      </c>
      <c r="AW84" s="40">
        <f t="shared" si="7"/>
        <v>401.15922274843558</v>
      </c>
      <c r="AX84" s="40">
        <f t="shared" si="7"/>
        <v>0</v>
      </c>
      <c r="AY84" s="40">
        <f t="shared" si="7"/>
        <v>0</v>
      </c>
      <c r="AZ84" s="40">
        <f t="shared" si="7"/>
        <v>1207.0978676820307</v>
      </c>
      <c r="BA84" s="40">
        <f t="shared" si="7"/>
        <v>0</v>
      </c>
      <c r="BB84" s="40">
        <f t="shared" si="7"/>
        <v>0</v>
      </c>
      <c r="BC84" s="40">
        <f t="shared" si="7"/>
        <v>0</v>
      </c>
      <c r="BD84" s="40">
        <f t="shared" si="7"/>
        <v>0</v>
      </c>
      <c r="BE84" s="40">
        <f t="shared" si="7"/>
        <v>0</v>
      </c>
      <c r="BF84" s="40">
        <f t="shared" si="7"/>
        <v>26.684365990831804</v>
      </c>
      <c r="BG84" s="40">
        <f t="shared" si="7"/>
        <v>271.46885607683771</v>
      </c>
      <c r="BH84" s="40">
        <f t="shared" si="7"/>
        <v>0</v>
      </c>
      <c r="BI84" s="40">
        <f t="shared" si="7"/>
        <v>0</v>
      </c>
      <c r="BJ84" s="40">
        <f t="shared" si="7"/>
        <v>46.214564561081097</v>
      </c>
      <c r="BK84" s="39">
        <f t="shared" si="7"/>
        <v>3902.7251321467179</v>
      </c>
      <c r="BL84" s="51"/>
    </row>
    <row r="85" spans="1:64">
      <c r="A85" s="6" t="s">
        <v>82</v>
      </c>
      <c r="B85" s="10" t="s">
        <v>15</v>
      </c>
      <c r="C85" s="57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9"/>
    </row>
    <row r="86" spans="1:64">
      <c r="A86" s="6"/>
      <c r="B86" s="11" t="s">
        <v>39</v>
      </c>
      <c r="C86" s="40"/>
      <c r="D86" s="37"/>
      <c r="E86" s="37"/>
      <c r="F86" s="37"/>
      <c r="G86" s="31"/>
      <c r="H86" s="40"/>
      <c r="I86" s="37"/>
      <c r="J86" s="37"/>
      <c r="K86" s="37"/>
      <c r="L86" s="31"/>
      <c r="M86" s="40"/>
      <c r="N86" s="37"/>
      <c r="O86" s="37"/>
      <c r="P86" s="37"/>
      <c r="Q86" s="31"/>
      <c r="R86" s="40"/>
      <c r="S86" s="37"/>
      <c r="T86" s="37"/>
      <c r="U86" s="37"/>
      <c r="V86" s="31"/>
      <c r="W86" s="40"/>
      <c r="X86" s="37"/>
      <c r="Y86" s="37"/>
      <c r="Z86" s="37"/>
      <c r="AA86" s="31"/>
      <c r="AB86" s="40"/>
      <c r="AC86" s="37"/>
      <c r="AD86" s="37"/>
      <c r="AE86" s="37"/>
      <c r="AF86" s="31"/>
      <c r="AG86" s="40"/>
      <c r="AH86" s="37"/>
      <c r="AI86" s="37"/>
      <c r="AJ86" s="37"/>
      <c r="AK86" s="31"/>
      <c r="AL86" s="40"/>
      <c r="AM86" s="37"/>
      <c r="AN86" s="37"/>
      <c r="AO86" s="37"/>
      <c r="AP86" s="31"/>
      <c r="AQ86" s="40"/>
      <c r="AR86" s="37"/>
      <c r="AS86" s="37"/>
      <c r="AT86" s="37"/>
      <c r="AU86" s="31"/>
      <c r="AV86" s="40"/>
      <c r="AW86" s="37"/>
      <c r="AX86" s="37"/>
      <c r="AY86" s="37"/>
      <c r="AZ86" s="31"/>
      <c r="BA86" s="40"/>
      <c r="BB86" s="37"/>
      <c r="BC86" s="37"/>
      <c r="BD86" s="37"/>
      <c r="BE86" s="31"/>
      <c r="BF86" s="40"/>
      <c r="BG86" s="37"/>
      <c r="BH86" s="37"/>
      <c r="BI86" s="37"/>
      <c r="BJ86" s="31"/>
      <c r="BK86" s="41"/>
    </row>
    <row r="87" spans="1:64">
      <c r="A87" s="6"/>
      <c r="B87" s="11" t="s">
        <v>94</v>
      </c>
      <c r="C87" s="40"/>
      <c r="D87" s="37"/>
      <c r="E87" s="37"/>
      <c r="F87" s="37"/>
      <c r="G87" s="31"/>
      <c r="H87" s="40"/>
      <c r="I87" s="37"/>
      <c r="J87" s="37"/>
      <c r="K87" s="37"/>
      <c r="L87" s="31"/>
      <c r="M87" s="40"/>
      <c r="N87" s="37"/>
      <c r="O87" s="37"/>
      <c r="P87" s="37"/>
      <c r="Q87" s="31"/>
      <c r="R87" s="40"/>
      <c r="S87" s="37"/>
      <c r="T87" s="37"/>
      <c r="U87" s="37"/>
      <c r="V87" s="31"/>
      <c r="W87" s="40"/>
      <c r="X87" s="37"/>
      <c r="Y87" s="37"/>
      <c r="Z87" s="37"/>
      <c r="AA87" s="31"/>
      <c r="AB87" s="40"/>
      <c r="AC87" s="37"/>
      <c r="AD87" s="37"/>
      <c r="AE87" s="37"/>
      <c r="AF87" s="31"/>
      <c r="AG87" s="40"/>
      <c r="AH87" s="37"/>
      <c r="AI87" s="37"/>
      <c r="AJ87" s="37"/>
      <c r="AK87" s="31"/>
      <c r="AL87" s="40"/>
      <c r="AM87" s="37"/>
      <c r="AN87" s="37"/>
      <c r="AO87" s="37"/>
      <c r="AP87" s="31"/>
      <c r="AQ87" s="40"/>
      <c r="AR87" s="37"/>
      <c r="AS87" s="37"/>
      <c r="AT87" s="37"/>
      <c r="AU87" s="31"/>
      <c r="AV87" s="40"/>
      <c r="AW87" s="37"/>
      <c r="AX87" s="37"/>
      <c r="AY87" s="37"/>
      <c r="AZ87" s="31"/>
      <c r="BA87" s="40"/>
      <c r="BB87" s="37"/>
      <c r="BC87" s="37"/>
      <c r="BD87" s="37"/>
      <c r="BE87" s="31"/>
      <c r="BF87" s="40"/>
      <c r="BG87" s="37"/>
      <c r="BH87" s="37"/>
      <c r="BI87" s="37"/>
      <c r="BJ87" s="31"/>
      <c r="BK87" s="41"/>
    </row>
    <row r="88" spans="1:64">
      <c r="A88" s="6" t="s">
        <v>84</v>
      </c>
      <c r="B88" s="10" t="s">
        <v>99</v>
      </c>
      <c r="C88" s="5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9"/>
    </row>
    <row r="89" spans="1:64">
      <c r="A89" s="6"/>
      <c r="B89" s="11" t="s">
        <v>39</v>
      </c>
      <c r="C89" s="40"/>
      <c r="D89" s="37"/>
      <c r="E89" s="37"/>
      <c r="F89" s="37"/>
      <c r="G89" s="31"/>
      <c r="H89" s="40"/>
      <c r="I89" s="37"/>
      <c r="J89" s="37"/>
      <c r="K89" s="37"/>
      <c r="L89" s="31"/>
      <c r="M89" s="40"/>
      <c r="N89" s="37"/>
      <c r="O89" s="37"/>
      <c r="P89" s="37"/>
      <c r="Q89" s="31"/>
      <c r="R89" s="40"/>
      <c r="S89" s="37"/>
      <c r="T89" s="37"/>
      <c r="U89" s="37"/>
      <c r="V89" s="31"/>
      <c r="W89" s="40"/>
      <c r="X89" s="37"/>
      <c r="Y89" s="37"/>
      <c r="Z89" s="37"/>
      <c r="AA89" s="31"/>
      <c r="AB89" s="40"/>
      <c r="AC89" s="37"/>
      <c r="AD89" s="37"/>
      <c r="AE89" s="37"/>
      <c r="AF89" s="31"/>
      <c r="AG89" s="40"/>
      <c r="AH89" s="37"/>
      <c r="AI89" s="37"/>
      <c r="AJ89" s="37"/>
      <c r="AK89" s="31"/>
      <c r="AL89" s="40"/>
      <c r="AM89" s="37"/>
      <c r="AN89" s="37"/>
      <c r="AO89" s="37"/>
      <c r="AP89" s="31"/>
      <c r="AQ89" s="40"/>
      <c r="AR89" s="37"/>
      <c r="AS89" s="37"/>
      <c r="AT89" s="37"/>
      <c r="AU89" s="31"/>
      <c r="AV89" s="40"/>
      <c r="AW89" s="37"/>
      <c r="AX89" s="37"/>
      <c r="AY89" s="37"/>
      <c r="AZ89" s="31"/>
      <c r="BA89" s="40"/>
      <c r="BB89" s="37"/>
      <c r="BC89" s="37"/>
      <c r="BD89" s="37"/>
      <c r="BE89" s="31"/>
      <c r="BF89" s="40"/>
      <c r="BG89" s="37"/>
      <c r="BH89" s="37"/>
      <c r="BI89" s="37"/>
      <c r="BJ89" s="31"/>
      <c r="BK89" s="41"/>
    </row>
    <row r="90" spans="1:64">
      <c r="A90" s="6"/>
      <c r="B90" s="11" t="s">
        <v>93</v>
      </c>
      <c r="C90" s="40"/>
      <c r="D90" s="37"/>
      <c r="E90" s="37"/>
      <c r="F90" s="37"/>
      <c r="G90" s="31"/>
      <c r="H90" s="40"/>
      <c r="I90" s="37"/>
      <c r="J90" s="37"/>
      <c r="K90" s="37"/>
      <c r="L90" s="31"/>
      <c r="M90" s="40"/>
      <c r="N90" s="37"/>
      <c r="O90" s="37"/>
      <c r="P90" s="37"/>
      <c r="Q90" s="31"/>
      <c r="R90" s="40"/>
      <c r="S90" s="37"/>
      <c r="T90" s="37"/>
      <c r="U90" s="37"/>
      <c r="V90" s="31"/>
      <c r="W90" s="40"/>
      <c r="X90" s="37"/>
      <c r="Y90" s="37"/>
      <c r="Z90" s="37"/>
      <c r="AA90" s="31"/>
      <c r="AB90" s="40"/>
      <c r="AC90" s="37"/>
      <c r="AD90" s="37"/>
      <c r="AE90" s="37"/>
      <c r="AF90" s="31"/>
      <c r="AG90" s="40"/>
      <c r="AH90" s="37"/>
      <c r="AI90" s="37"/>
      <c r="AJ90" s="37"/>
      <c r="AK90" s="31"/>
      <c r="AL90" s="40"/>
      <c r="AM90" s="37"/>
      <c r="AN90" s="37"/>
      <c r="AO90" s="37"/>
      <c r="AP90" s="31"/>
      <c r="AQ90" s="40"/>
      <c r="AR90" s="37"/>
      <c r="AS90" s="37"/>
      <c r="AT90" s="37"/>
      <c r="AU90" s="31"/>
      <c r="AV90" s="40"/>
      <c r="AW90" s="37"/>
      <c r="AX90" s="37"/>
      <c r="AY90" s="37"/>
      <c r="AZ90" s="31"/>
      <c r="BA90" s="40"/>
      <c r="BB90" s="37"/>
      <c r="BC90" s="37"/>
      <c r="BD90" s="37"/>
      <c r="BE90" s="31"/>
      <c r="BF90" s="40"/>
      <c r="BG90" s="37"/>
      <c r="BH90" s="37"/>
      <c r="BI90" s="37"/>
      <c r="BJ90" s="31"/>
      <c r="BK90" s="41"/>
    </row>
    <row r="91" spans="1:64">
      <c r="A91" s="6" t="s">
        <v>85</v>
      </c>
      <c r="B91" s="10" t="s">
        <v>16</v>
      </c>
      <c r="C91" s="57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9"/>
    </row>
    <row r="92" spans="1:64">
      <c r="A92" s="6"/>
      <c r="B92" s="11" t="s">
        <v>39</v>
      </c>
      <c r="C92" s="40"/>
      <c r="D92" s="37"/>
      <c r="E92" s="37"/>
      <c r="F92" s="37"/>
      <c r="G92" s="31"/>
      <c r="H92" s="40"/>
      <c r="I92" s="37"/>
      <c r="J92" s="37"/>
      <c r="K92" s="37"/>
      <c r="L92" s="31"/>
      <c r="M92" s="40"/>
      <c r="N92" s="37"/>
      <c r="O92" s="37"/>
      <c r="P92" s="37"/>
      <c r="Q92" s="31"/>
      <c r="R92" s="40"/>
      <c r="S92" s="37"/>
      <c r="T92" s="37"/>
      <c r="U92" s="37"/>
      <c r="V92" s="31"/>
      <c r="W92" s="40"/>
      <c r="X92" s="37"/>
      <c r="Y92" s="37"/>
      <c r="Z92" s="37"/>
      <c r="AA92" s="31"/>
      <c r="AB92" s="40"/>
      <c r="AC92" s="37"/>
      <c r="AD92" s="37"/>
      <c r="AE92" s="37"/>
      <c r="AF92" s="31"/>
      <c r="AG92" s="40"/>
      <c r="AH92" s="37"/>
      <c r="AI92" s="37"/>
      <c r="AJ92" s="37"/>
      <c r="AK92" s="31"/>
      <c r="AL92" s="40"/>
      <c r="AM92" s="37"/>
      <c r="AN92" s="37"/>
      <c r="AO92" s="37"/>
      <c r="AP92" s="31"/>
      <c r="AQ92" s="40"/>
      <c r="AR92" s="37"/>
      <c r="AS92" s="37"/>
      <c r="AT92" s="37"/>
      <c r="AU92" s="31"/>
      <c r="AV92" s="40"/>
      <c r="AW92" s="37"/>
      <c r="AX92" s="37"/>
      <c r="AY92" s="37"/>
      <c r="AZ92" s="31"/>
      <c r="BA92" s="40"/>
      <c r="BB92" s="37"/>
      <c r="BC92" s="37"/>
      <c r="BD92" s="37"/>
      <c r="BE92" s="31"/>
      <c r="BF92" s="40"/>
      <c r="BG92" s="37"/>
      <c r="BH92" s="37"/>
      <c r="BI92" s="37"/>
      <c r="BJ92" s="31"/>
      <c r="BK92" s="41"/>
    </row>
    <row r="93" spans="1:64">
      <c r="A93" s="6"/>
      <c r="B93" s="11" t="s">
        <v>173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0.2173496914511</v>
      </c>
      <c r="I93" s="37">
        <v>885.34796966028728</v>
      </c>
      <c r="J93" s="37">
        <v>0</v>
      </c>
      <c r="K93" s="37">
        <v>0</v>
      </c>
      <c r="L93" s="37">
        <v>9.2534694420964989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1.13155664193E-2</v>
      </c>
      <c r="S93" s="37">
        <v>0</v>
      </c>
      <c r="T93" s="37">
        <v>0</v>
      </c>
      <c r="U93" s="37">
        <v>0</v>
      </c>
      <c r="V93" s="37">
        <v>0.11488302822570001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0.90107613341599979</v>
      </c>
      <c r="AW93" s="37">
        <v>125.09326201441839</v>
      </c>
      <c r="AX93" s="37">
        <v>0</v>
      </c>
      <c r="AY93" s="37">
        <v>0</v>
      </c>
      <c r="AZ93" s="37">
        <v>84.990445377385001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0.35873230606310003</v>
      </c>
      <c r="BG93" s="37">
        <v>5.00547361612E-2</v>
      </c>
      <c r="BH93" s="37">
        <v>0</v>
      </c>
      <c r="BI93" s="37">
        <v>0</v>
      </c>
      <c r="BJ93" s="37">
        <v>0.36811086119350001</v>
      </c>
      <c r="BK93" s="38">
        <f t="shared" ref="BK93" si="8">SUM(C93:BJ93)</f>
        <v>1106.7066688171171</v>
      </c>
    </row>
    <row r="94" spans="1:64">
      <c r="A94" s="6"/>
      <c r="B94" s="11" t="s">
        <v>174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0.17150164399940002</v>
      </c>
      <c r="I94" s="37">
        <v>277.89958344070925</v>
      </c>
      <c r="J94" s="37">
        <v>0</v>
      </c>
      <c r="K94" s="37">
        <v>0</v>
      </c>
      <c r="L94" s="37">
        <v>13.785688733838199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1.0864474192000002E-3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0.60661987464219991</v>
      </c>
      <c r="AW94" s="37">
        <v>266.65647218022389</v>
      </c>
      <c r="AX94" s="37">
        <v>0</v>
      </c>
      <c r="AY94" s="37">
        <v>0</v>
      </c>
      <c r="AZ94" s="37">
        <v>46.756347769932184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8.8638925031400015E-2</v>
      </c>
      <c r="BG94" s="37">
        <v>137.046722732516</v>
      </c>
      <c r="BH94" s="37">
        <v>0</v>
      </c>
      <c r="BI94" s="37">
        <v>0</v>
      </c>
      <c r="BJ94" s="37">
        <v>7.3907128999999995E-5</v>
      </c>
      <c r="BK94" s="38">
        <f t="shared" ref="BK94:BK108" si="9">SUM(C94:BJ94)</f>
        <v>743.01273565544079</v>
      </c>
    </row>
    <row r="95" spans="1:64">
      <c r="A95" s="6"/>
      <c r="B95" s="11" t="s">
        <v>175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5.0805580354600005E-2</v>
      </c>
      <c r="I95" s="37">
        <v>406.78299510396698</v>
      </c>
      <c r="J95" s="37">
        <v>0</v>
      </c>
      <c r="K95" s="37">
        <v>0</v>
      </c>
      <c r="L95" s="37">
        <v>23.922586101225502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9.9928802577999992E-3</v>
      </c>
      <c r="S95" s="37">
        <v>119.6719465329672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5.097983566475202</v>
      </c>
      <c r="AW95" s="37">
        <v>156.09196329341725</v>
      </c>
      <c r="AX95" s="37">
        <v>0</v>
      </c>
      <c r="AY95" s="37">
        <v>0</v>
      </c>
      <c r="AZ95" s="37">
        <v>128.07968723189924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1.4511006140302001</v>
      </c>
      <c r="BG95" s="37">
        <v>0</v>
      </c>
      <c r="BH95" s="37">
        <v>0</v>
      </c>
      <c r="BI95" s="37">
        <v>0</v>
      </c>
      <c r="BJ95" s="37">
        <v>0.93512451980619993</v>
      </c>
      <c r="BK95" s="38">
        <f t="shared" si="9"/>
        <v>842.09418542440028</v>
      </c>
    </row>
    <row r="96" spans="1:64">
      <c r="A96" s="6"/>
      <c r="B96" s="11" t="s">
        <v>176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0.52133150664439998</v>
      </c>
      <c r="I96" s="37">
        <v>309.42938001632172</v>
      </c>
      <c r="J96" s="37">
        <v>0</v>
      </c>
      <c r="K96" s="37">
        <v>0</v>
      </c>
      <c r="L96" s="37">
        <v>47.632936594321905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2.2645280419200001E-2</v>
      </c>
      <c r="S96" s="37">
        <v>205.94078340545101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17.980302239595709</v>
      </c>
      <c r="AW96" s="37">
        <v>327.09018835060641</v>
      </c>
      <c r="AX96" s="37">
        <v>2.0127544126451</v>
      </c>
      <c r="AY96" s="37">
        <v>0</v>
      </c>
      <c r="AZ96" s="37">
        <v>632.00823435517293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1.3070039168355998</v>
      </c>
      <c r="BG96" s="37">
        <v>167.5219940289349</v>
      </c>
      <c r="BH96" s="37">
        <v>0</v>
      </c>
      <c r="BI96" s="37">
        <v>0</v>
      </c>
      <c r="BJ96" s="37">
        <v>10.0399665985144</v>
      </c>
      <c r="BK96" s="38">
        <f t="shared" si="9"/>
        <v>1721.5075207054631</v>
      </c>
    </row>
    <row r="97" spans="1:66">
      <c r="A97" s="6"/>
      <c r="B97" s="11" t="s">
        <v>177</v>
      </c>
      <c r="C97" s="37">
        <v>0</v>
      </c>
      <c r="D97" s="37">
        <v>75.207300537548306</v>
      </c>
      <c r="E97" s="37">
        <v>0</v>
      </c>
      <c r="F97" s="37">
        <v>0</v>
      </c>
      <c r="G97" s="37">
        <v>0</v>
      </c>
      <c r="H97" s="37">
        <v>2.0806539430954003</v>
      </c>
      <c r="I97" s="37">
        <v>937.41090978828834</v>
      </c>
      <c r="J97" s="37">
        <v>5.0437659143870004</v>
      </c>
      <c r="K97" s="37">
        <v>0</v>
      </c>
      <c r="L97" s="37">
        <v>97.831775668095915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0.41891898458030002</v>
      </c>
      <c r="S97" s="37">
        <v>88.011797382774091</v>
      </c>
      <c r="T97" s="37">
        <v>0</v>
      </c>
      <c r="U97" s="37">
        <v>5.4657807244837997</v>
      </c>
      <c r="V97" s="37">
        <v>4.0005853687737991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7.798584601001501</v>
      </c>
      <c r="AW97" s="37">
        <v>326.47783159889826</v>
      </c>
      <c r="AX97" s="37">
        <v>0</v>
      </c>
      <c r="AY97" s="37">
        <v>0</v>
      </c>
      <c r="AZ97" s="37">
        <v>122.23354666853838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3.2631464254072</v>
      </c>
      <c r="BG97" s="37">
        <v>4.0486387955480998</v>
      </c>
      <c r="BH97" s="37">
        <v>0</v>
      </c>
      <c r="BI97" s="37">
        <v>0</v>
      </c>
      <c r="BJ97" s="37">
        <v>7.3204086847090002</v>
      </c>
      <c r="BK97" s="38">
        <f t="shared" si="9"/>
        <v>1686.6136450861295</v>
      </c>
    </row>
    <row r="98" spans="1:66">
      <c r="A98" s="6"/>
      <c r="B98" s="11" t="s">
        <v>178</v>
      </c>
      <c r="C98" s="37">
        <v>0</v>
      </c>
      <c r="D98" s="37">
        <v>30.705587745870901</v>
      </c>
      <c r="E98" s="37">
        <v>0</v>
      </c>
      <c r="F98" s="37">
        <v>0</v>
      </c>
      <c r="G98" s="37">
        <v>0</v>
      </c>
      <c r="H98" s="37">
        <v>2.6449475246761001</v>
      </c>
      <c r="I98" s="37">
        <v>50.463889334160307</v>
      </c>
      <c r="J98" s="37">
        <v>0</v>
      </c>
      <c r="K98" s="37">
        <v>0</v>
      </c>
      <c r="L98" s="37">
        <v>32.736766893321196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1.1241844137089001</v>
      </c>
      <c r="S98" s="37">
        <v>2.3358203902256003</v>
      </c>
      <c r="T98" s="37">
        <v>0</v>
      </c>
      <c r="U98" s="37">
        <v>0.92082624341929997</v>
      </c>
      <c r="V98" s="37">
        <v>1.1815504816127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18.971545489791648</v>
      </c>
      <c r="AW98" s="37">
        <v>564.61607998686259</v>
      </c>
      <c r="AX98" s="37">
        <v>1.9727162330321999</v>
      </c>
      <c r="AY98" s="37">
        <v>0</v>
      </c>
      <c r="AZ98" s="37">
        <v>216.22344527475482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4.6374456330473013</v>
      </c>
      <c r="BG98" s="37">
        <v>4.5178484984187985</v>
      </c>
      <c r="BH98" s="37">
        <v>0</v>
      </c>
      <c r="BI98" s="37">
        <v>0</v>
      </c>
      <c r="BJ98" s="37">
        <v>8.6606371541265954</v>
      </c>
      <c r="BK98" s="38">
        <f t="shared" si="9"/>
        <v>941.71329129702883</v>
      </c>
    </row>
    <row r="99" spans="1:66">
      <c r="A99" s="6"/>
      <c r="B99" s="11" t="s">
        <v>179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3.0206590819673003</v>
      </c>
      <c r="I99" s="37">
        <v>376.92058477419306</v>
      </c>
      <c r="J99" s="37">
        <v>0</v>
      </c>
      <c r="K99" s="37">
        <v>0</v>
      </c>
      <c r="L99" s="37">
        <v>328.18123033751533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8.6004412096500005E-2</v>
      </c>
      <c r="S99" s="37">
        <v>1.8996543967699998E-2</v>
      </c>
      <c r="T99" s="37">
        <v>0</v>
      </c>
      <c r="U99" s="37">
        <v>0</v>
      </c>
      <c r="V99" s="37">
        <v>4.3966378708999998E-3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0.30699271493470004</v>
      </c>
      <c r="AW99" s="37">
        <v>5.3402639014190996</v>
      </c>
      <c r="AX99" s="37">
        <v>0</v>
      </c>
      <c r="AY99" s="37">
        <v>0</v>
      </c>
      <c r="AZ99" s="37">
        <v>55.817767573612301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4.6057506515900001E-2</v>
      </c>
      <c r="BG99" s="37">
        <v>0</v>
      </c>
      <c r="BH99" s="37">
        <v>0</v>
      </c>
      <c r="BI99" s="37">
        <v>0</v>
      </c>
      <c r="BJ99" s="37">
        <v>0.50796633145150005</v>
      </c>
      <c r="BK99" s="38">
        <f t="shared" si="9"/>
        <v>770.25091981554431</v>
      </c>
    </row>
    <row r="100" spans="1:66">
      <c r="A100" s="6"/>
      <c r="B100" s="11" t="s">
        <v>180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0.2261283730319</v>
      </c>
      <c r="I100" s="37">
        <v>33.208904014386597</v>
      </c>
      <c r="J100" s="37">
        <v>0</v>
      </c>
      <c r="K100" s="37">
        <v>0</v>
      </c>
      <c r="L100" s="37">
        <v>54.047346053999405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1.4075071451500002E-2</v>
      </c>
      <c r="S100" s="37">
        <v>0</v>
      </c>
      <c r="T100" s="37">
        <v>0</v>
      </c>
      <c r="U100" s="37">
        <v>0</v>
      </c>
      <c r="V100" s="37">
        <v>3.9700770920321999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3.366844039572499</v>
      </c>
      <c r="AW100" s="37">
        <v>83.120395684450799</v>
      </c>
      <c r="AX100" s="37">
        <v>0</v>
      </c>
      <c r="AY100" s="37">
        <v>0</v>
      </c>
      <c r="AZ100" s="37">
        <v>35.251137251480486</v>
      </c>
      <c r="BA100" s="37">
        <v>0</v>
      </c>
      <c r="BB100" s="37">
        <v>0</v>
      </c>
      <c r="BC100" s="37">
        <v>0</v>
      </c>
      <c r="BD100" s="37">
        <v>0</v>
      </c>
      <c r="BE100" s="37">
        <v>0</v>
      </c>
      <c r="BF100" s="37">
        <v>0.52855229441629981</v>
      </c>
      <c r="BG100" s="37">
        <v>1.7056321451289</v>
      </c>
      <c r="BH100" s="37">
        <v>0</v>
      </c>
      <c r="BI100" s="37">
        <v>0</v>
      </c>
      <c r="BJ100" s="37">
        <v>0.68281764016099999</v>
      </c>
      <c r="BK100" s="38">
        <f t="shared" si="9"/>
        <v>216.12190966011158</v>
      </c>
    </row>
    <row r="101" spans="1:66">
      <c r="A101" s="6"/>
      <c r="B101" s="11" t="s">
        <v>181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0.17276775925759999</v>
      </c>
      <c r="I101" s="37">
        <v>0.52158601135479998</v>
      </c>
      <c r="J101" s="37">
        <v>0</v>
      </c>
      <c r="K101" s="37">
        <v>0</v>
      </c>
      <c r="L101" s="37">
        <v>102.64906959222489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2.2561703225600003E-2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0.41166629154640011</v>
      </c>
      <c r="AW101" s="37">
        <v>1.29072903E-5</v>
      </c>
      <c r="AX101" s="37">
        <v>0</v>
      </c>
      <c r="AY101" s="37">
        <v>0</v>
      </c>
      <c r="AZ101" s="37">
        <v>2.5194860442575004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3.8439430547699993E-2</v>
      </c>
      <c r="BG101" s="37">
        <v>0</v>
      </c>
      <c r="BH101" s="37">
        <v>0</v>
      </c>
      <c r="BI101" s="37">
        <v>0</v>
      </c>
      <c r="BJ101" s="37">
        <v>0.90226296212880008</v>
      </c>
      <c r="BK101" s="38">
        <f t="shared" si="9"/>
        <v>107.23785270183359</v>
      </c>
    </row>
    <row r="102" spans="1:66">
      <c r="A102" s="6"/>
      <c r="B102" s="11" t="s">
        <v>182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0.83229529367670008</v>
      </c>
      <c r="I102" s="37">
        <v>7.4254136092899996</v>
      </c>
      <c r="J102" s="37">
        <v>0</v>
      </c>
      <c r="K102" s="37">
        <v>0</v>
      </c>
      <c r="L102" s="37">
        <v>6.9427662720642012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0.47788071625749995</v>
      </c>
      <c r="S102" s="37">
        <v>3.0289305804999996E-3</v>
      </c>
      <c r="T102" s="37">
        <v>0</v>
      </c>
      <c r="U102" s="37">
        <v>0</v>
      </c>
      <c r="V102" s="37">
        <v>0.67281431051609997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32.391358626259994</v>
      </c>
      <c r="AW102" s="37">
        <v>141.85333212906028</v>
      </c>
      <c r="AX102" s="37">
        <v>1.0148598546129</v>
      </c>
      <c r="AY102" s="37">
        <v>0</v>
      </c>
      <c r="AZ102" s="37">
        <v>277.98154852183148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5.6241505213456007</v>
      </c>
      <c r="BG102" s="37">
        <v>6.298897748773701</v>
      </c>
      <c r="BH102" s="37">
        <v>0.47157272054829996</v>
      </c>
      <c r="BI102" s="37">
        <v>0</v>
      </c>
      <c r="BJ102" s="37">
        <v>38.865415133159082</v>
      </c>
      <c r="BK102" s="38">
        <f t="shared" si="9"/>
        <v>520.85533438797631</v>
      </c>
    </row>
    <row r="103" spans="1:66">
      <c r="A103" s="6"/>
      <c r="B103" s="11" t="s">
        <v>183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8">
        <f t="shared" si="9"/>
        <v>0</v>
      </c>
    </row>
    <row r="104" spans="1:66">
      <c r="A104" s="6"/>
      <c r="B104" s="11" t="s">
        <v>184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2.5214316838499999E-2</v>
      </c>
      <c r="I104" s="37">
        <v>0.50736637293539999</v>
      </c>
      <c r="J104" s="37">
        <v>0</v>
      </c>
      <c r="K104" s="37">
        <v>0</v>
      </c>
      <c r="L104" s="37">
        <v>1.5599946322500001E-2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6.6841374515000003E-3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6.4655197088918044</v>
      </c>
      <c r="AW104" s="37">
        <v>4.0034596615478</v>
      </c>
      <c r="AX104" s="37">
        <v>0</v>
      </c>
      <c r="AY104" s="37">
        <v>0</v>
      </c>
      <c r="AZ104" s="37">
        <v>15.135605999964801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1.6201996608676998</v>
      </c>
      <c r="BG104" s="37">
        <v>0.20443059570960001</v>
      </c>
      <c r="BH104" s="37">
        <v>0</v>
      </c>
      <c r="BI104" s="37">
        <v>0</v>
      </c>
      <c r="BJ104" s="37">
        <v>1.5930131037088999</v>
      </c>
      <c r="BK104" s="38">
        <f t="shared" si="9"/>
        <v>29.577093504238505</v>
      </c>
    </row>
    <row r="105" spans="1:66">
      <c r="A105" s="6"/>
      <c r="B105" s="11" t="s">
        <v>185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7">
        <v>0</v>
      </c>
      <c r="BB105" s="37">
        <v>0</v>
      </c>
      <c r="BC105" s="37">
        <v>0</v>
      </c>
      <c r="BD105" s="37">
        <v>0</v>
      </c>
      <c r="BE105" s="37">
        <v>0</v>
      </c>
      <c r="BF105" s="37">
        <v>0</v>
      </c>
      <c r="BG105" s="37">
        <v>0</v>
      </c>
      <c r="BH105" s="37">
        <v>0</v>
      </c>
      <c r="BI105" s="37">
        <v>0</v>
      </c>
      <c r="BJ105" s="37">
        <v>0</v>
      </c>
      <c r="BK105" s="38">
        <f t="shared" si="9"/>
        <v>0</v>
      </c>
    </row>
    <row r="106" spans="1:66">
      <c r="A106" s="6"/>
      <c r="B106" s="11" t="s">
        <v>186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37">
        <v>0</v>
      </c>
      <c r="BD106" s="37">
        <v>0</v>
      </c>
      <c r="BE106" s="37">
        <v>0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38">
        <f t="shared" si="9"/>
        <v>0</v>
      </c>
    </row>
    <row r="107" spans="1:66">
      <c r="A107" s="6"/>
      <c r="B107" s="11" t="s">
        <v>187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8">
        <f t="shared" si="9"/>
        <v>0</v>
      </c>
    </row>
    <row r="108" spans="1:66">
      <c r="A108" s="6"/>
      <c r="B108" s="11" t="s">
        <v>188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37">
        <v>0</v>
      </c>
      <c r="BD108" s="37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8">
        <f t="shared" si="9"/>
        <v>0</v>
      </c>
    </row>
    <row r="109" spans="1:66" s="16" customFormat="1">
      <c r="A109" s="6"/>
      <c r="B109" s="14" t="s">
        <v>92</v>
      </c>
      <c r="C109" s="44">
        <f t="shared" ref="C109:AH109" si="10">SUM(C93:C108)</f>
        <v>0</v>
      </c>
      <c r="D109" s="44">
        <f t="shared" si="10"/>
        <v>105.91288828341921</v>
      </c>
      <c r="E109" s="44">
        <f t="shared" si="10"/>
        <v>0</v>
      </c>
      <c r="F109" s="44">
        <f t="shared" si="10"/>
        <v>0</v>
      </c>
      <c r="G109" s="44">
        <f t="shared" si="10"/>
        <v>0</v>
      </c>
      <c r="H109" s="44">
        <f t="shared" si="10"/>
        <v>9.9636547149930017</v>
      </c>
      <c r="I109" s="44">
        <f t="shared" si="10"/>
        <v>3285.9185821258939</v>
      </c>
      <c r="J109" s="44">
        <f t="shared" si="10"/>
        <v>5.0437659143870004</v>
      </c>
      <c r="K109" s="44">
        <f t="shared" si="10"/>
        <v>0</v>
      </c>
      <c r="L109" s="44">
        <f t="shared" si="10"/>
        <v>716.99923563502546</v>
      </c>
      <c r="M109" s="44">
        <f t="shared" si="10"/>
        <v>0</v>
      </c>
      <c r="N109" s="44">
        <f t="shared" si="10"/>
        <v>0</v>
      </c>
      <c r="O109" s="44">
        <f t="shared" si="10"/>
        <v>0</v>
      </c>
      <c r="P109" s="44">
        <f t="shared" si="10"/>
        <v>0</v>
      </c>
      <c r="Q109" s="44">
        <f t="shared" si="10"/>
        <v>0</v>
      </c>
      <c r="R109" s="44">
        <f t="shared" si="10"/>
        <v>2.1953496132873003</v>
      </c>
      <c r="S109" s="44">
        <f t="shared" si="10"/>
        <v>415.98237318596614</v>
      </c>
      <c r="T109" s="44">
        <f t="shared" si="10"/>
        <v>0</v>
      </c>
      <c r="U109" s="44">
        <f t="shared" si="10"/>
        <v>6.3866069679030995</v>
      </c>
      <c r="V109" s="44">
        <f t="shared" si="10"/>
        <v>9.9443069190313995</v>
      </c>
      <c r="W109" s="44">
        <f t="shared" si="10"/>
        <v>0</v>
      </c>
      <c r="X109" s="44">
        <f t="shared" si="10"/>
        <v>0</v>
      </c>
      <c r="Y109" s="44">
        <f t="shared" si="10"/>
        <v>0</v>
      </c>
      <c r="Z109" s="44">
        <f t="shared" si="10"/>
        <v>0</v>
      </c>
      <c r="AA109" s="44">
        <f t="shared" si="10"/>
        <v>0</v>
      </c>
      <c r="AB109" s="44">
        <f t="shared" si="10"/>
        <v>0</v>
      </c>
      <c r="AC109" s="44">
        <f t="shared" si="10"/>
        <v>0</v>
      </c>
      <c r="AD109" s="44">
        <f t="shared" si="10"/>
        <v>0</v>
      </c>
      <c r="AE109" s="44">
        <f t="shared" si="10"/>
        <v>0</v>
      </c>
      <c r="AF109" s="44">
        <f t="shared" si="10"/>
        <v>0</v>
      </c>
      <c r="AG109" s="44">
        <f t="shared" si="10"/>
        <v>0</v>
      </c>
      <c r="AH109" s="44">
        <f t="shared" si="10"/>
        <v>0</v>
      </c>
      <c r="AI109" s="44">
        <f t="shared" ref="AI109:BJ109" si="11">SUM(AI93:AI108)</f>
        <v>0</v>
      </c>
      <c r="AJ109" s="44">
        <f t="shared" si="11"/>
        <v>0</v>
      </c>
      <c r="AK109" s="44">
        <f t="shared" si="11"/>
        <v>0</v>
      </c>
      <c r="AL109" s="44">
        <f t="shared" si="11"/>
        <v>0</v>
      </c>
      <c r="AM109" s="44">
        <f t="shared" si="11"/>
        <v>0</v>
      </c>
      <c r="AN109" s="44">
        <f t="shared" si="11"/>
        <v>0</v>
      </c>
      <c r="AO109" s="44">
        <f t="shared" si="11"/>
        <v>0</v>
      </c>
      <c r="AP109" s="44">
        <f t="shared" si="11"/>
        <v>0</v>
      </c>
      <c r="AQ109" s="44">
        <f t="shared" si="11"/>
        <v>0</v>
      </c>
      <c r="AR109" s="44">
        <f t="shared" si="11"/>
        <v>0</v>
      </c>
      <c r="AS109" s="44">
        <f t="shared" si="11"/>
        <v>0</v>
      </c>
      <c r="AT109" s="44">
        <f t="shared" si="11"/>
        <v>0</v>
      </c>
      <c r="AU109" s="44">
        <f t="shared" si="11"/>
        <v>0</v>
      </c>
      <c r="AV109" s="44">
        <f t="shared" si="11"/>
        <v>94.298493286127666</v>
      </c>
      <c r="AW109" s="44">
        <f t="shared" si="11"/>
        <v>2000.3432617081953</v>
      </c>
      <c r="AX109" s="44">
        <f t="shared" si="11"/>
        <v>5.0003305002902003</v>
      </c>
      <c r="AY109" s="44">
        <f t="shared" si="11"/>
        <v>0</v>
      </c>
      <c r="AZ109" s="44">
        <f t="shared" si="11"/>
        <v>1616.9972520688291</v>
      </c>
      <c r="BA109" s="44">
        <f t="shared" si="11"/>
        <v>0</v>
      </c>
      <c r="BB109" s="44">
        <f t="shared" si="11"/>
        <v>0</v>
      </c>
      <c r="BC109" s="44">
        <f t="shared" si="11"/>
        <v>0</v>
      </c>
      <c r="BD109" s="44">
        <f t="shared" si="11"/>
        <v>0</v>
      </c>
      <c r="BE109" s="44">
        <f t="shared" si="11"/>
        <v>0</v>
      </c>
      <c r="BF109" s="44">
        <f t="shared" si="11"/>
        <v>18.963467234108002</v>
      </c>
      <c r="BG109" s="44">
        <f t="shared" si="11"/>
        <v>321.39421928119117</v>
      </c>
      <c r="BH109" s="44">
        <f t="shared" si="11"/>
        <v>0.47157272054829996</v>
      </c>
      <c r="BI109" s="44">
        <f t="shared" si="11"/>
        <v>0</v>
      </c>
      <c r="BJ109" s="44">
        <f t="shared" si="11"/>
        <v>69.875796896087977</v>
      </c>
      <c r="BK109" s="39">
        <f>SUM(C109:BJ109)</f>
        <v>8685.691157055282</v>
      </c>
      <c r="BM109" s="54"/>
      <c r="BN109" s="54"/>
    </row>
    <row r="110" spans="1:66">
      <c r="A110" s="6"/>
      <c r="B110" s="14" t="s">
        <v>83</v>
      </c>
      <c r="C110" s="40">
        <f t="shared" ref="C110:AH110" si="12">C12+C16+C84+C87+C90+C109</f>
        <v>0</v>
      </c>
      <c r="D110" s="40">
        <f t="shared" si="12"/>
        <v>235.83042516761219</v>
      </c>
      <c r="E110" s="40">
        <f t="shared" si="12"/>
        <v>0</v>
      </c>
      <c r="F110" s="40">
        <f t="shared" si="12"/>
        <v>0</v>
      </c>
      <c r="G110" s="40">
        <f t="shared" si="12"/>
        <v>0</v>
      </c>
      <c r="H110" s="40">
        <f t="shared" si="12"/>
        <v>14.406801891049803</v>
      </c>
      <c r="I110" s="40">
        <f t="shared" si="12"/>
        <v>9380.1701879013308</v>
      </c>
      <c r="J110" s="40">
        <f t="shared" si="12"/>
        <v>987.65886110348254</v>
      </c>
      <c r="K110" s="40">
        <f t="shared" si="12"/>
        <v>0</v>
      </c>
      <c r="L110" s="40">
        <f t="shared" si="12"/>
        <v>792.19007703814964</v>
      </c>
      <c r="M110" s="40">
        <f t="shared" si="12"/>
        <v>0</v>
      </c>
      <c r="N110" s="40">
        <f t="shared" si="12"/>
        <v>0</v>
      </c>
      <c r="O110" s="40">
        <f t="shared" si="12"/>
        <v>0</v>
      </c>
      <c r="P110" s="40">
        <f t="shared" si="12"/>
        <v>0</v>
      </c>
      <c r="Q110" s="40">
        <f t="shared" si="12"/>
        <v>0</v>
      </c>
      <c r="R110" s="40">
        <f t="shared" si="12"/>
        <v>2.7626749230274004</v>
      </c>
      <c r="S110" s="40">
        <f t="shared" si="12"/>
        <v>723.75481464764255</v>
      </c>
      <c r="T110" s="40">
        <f t="shared" si="12"/>
        <v>32.917003694999799</v>
      </c>
      <c r="U110" s="40">
        <f t="shared" si="12"/>
        <v>6.3866069679030995</v>
      </c>
      <c r="V110" s="40">
        <f t="shared" si="12"/>
        <v>11.666097506676099</v>
      </c>
      <c r="W110" s="40">
        <f t="shared" si="12"/>
        <v>0</v>
      </c>
      <c r="X110" s="40">
        <f t="shared" si="12"/>
        <v>0</v>
      </c>
      <c r="Y110" s="40">
        <f t="shared" si="12"/>
        <v>0</v>
      </c>
      <c r="Z110" s="40">
        <f t="shared" si="12"/>
        <v>0</v>
      </c>
      <c r="AA110" s="40">
        <f t="shared" si="12"/>
        <v>0</v>
      </c>
      <c r="AB110" s="40">
        <f t="shared" si="12"/>
        <v>0</v>
      </c>
      <c r="AC110" s="40">
        <f t="shared" si="12"/>
        <v>0</v>
      </c>
      <c r="AD110" s="40">
        <f t="shared" si="12"/>
        <v>0</v>
      </c>
      <c r="AE110" s="40">
        <f t="shared" si="12"/>
        <v>0</v>
      </c>
      <c r="AF110" s="40">
        <f t="shared" si="12"/>
        <v>0</v>
      </c>
      <c r="AG110" s="40">
        <f t="shared" si="12"/>
        <v>0</v>
      </c>
      <c r="AH110" s="40">
        <f t="shared" si="12"/>
        <v>0</v>
      </c>
      <c r="AI110" s="40">
        <f t="shared" ref="AI110:BK110" si="13">AI12+AI16+AI84+AI87+AI90+AI109</f>
        <v>0</v>
      </c>
      <c r="AJ110" s="40">
        <f t="shared" si="13"/>
        <v>0</v>
      </c>
      <c r="AK110" s="40">
        <f t="shared" si="13"/>
        <v>0</v>
      </c>
      <c r="AL110" s="40">
        <f t="shared" si="13"/>
        <v>0</v>
      </c>
      <c r="AM110" s="40">
        <f t="shared" si="13"/>
        <v>0</v>
      </c>
      <c r="AN110" s="40">
        <f t="shared" si="13"/>
        <v>0</v>
      </c>
      <c r="AO110" s="40">
        <f t="shared" si="13"/>
        <v>0</v>
      </c>
      <c r="AP110" s="40">
        <f t="shared" si="13"/>
        <v>0</v>
      </c>
      <c r="AQ110" s="40">
        <f t="shared" si="13"/>
        <v>0</v>
      </c>
      <c r="AR110" s="40">
        <f t="shared" si="13"/>
        <v>0.77752463332249999</v>
      </c>
      <c r="AS110" s="40">
        <f t="shared" si="13"/>
        <v>0</v>
      </c>
      <c r="AT110" s="40">
        <f t="shared" si="13"/>
        <v>0</v>
      </c>
      <c r="AU110" s="40">
        <f t="shared" si="13"/>
        <v>0</v>
      </c>
      <c r="AV110" s="40">
        <f t="shared" si="13"/>
        <v>250.50528922985583</v>
      </c>
      <c r="AW110" s="40">
        <f t="shared" si="13"/>
        <v>3496.8726745025915</v>
      </c>
      <c r="AX110" s="40">
        <f t="shared" si="13"/>
        <v>675.13936066357951</v>
      </c>
      <c r="AY110" s="40">
        <f t="shared" si="13"/>
        <v>13.9193691573225</v>
      </c>
      <c r="AZ110" s="40">
        <f t="shared" si="13"/>
        <v>3127.8679710408842</v>
      </c>
      <c r="BA110" s="40">
        <f t="shared" si="13"/>
        <v>0</v>
      </c>
      <c r="BB110" s="40">
        <f t="shared" si="13"/>
        <v>0</v>
      </c>
      <c r="BC110" s="40">
        <f t="shared" si="13"/>
        <v>0</v>
      </c>
      <c r="BD110" s="40">
        <f t="shared" si="13"/>
        <v>0</v>
      </c>
      <c r="BE110" s="40">
        <f t="shared" si="13"/>
        <v>0</v>
      </c>
      <c r="BF110" s="40">
        <f t="shared" si="13"/>
        <v>47.234072160514302</v>
      </c>
      <c r="BG110" s="40">
        <f t="shared" si="13"/>
        <v>750.38386727986585</v>
      </c>
      <c r="BH110" s="40">
        <f t="shared" si="13"/>
        <v>1.3587263852902001</v>
      </c>
      <c r="BI110" s="40">
        <f t="shared" si="13"/>
        <v>0</v>
      </c>
      <c r="BJ110" s="40">
        <f t="shared" si="13"/>
        <v>132.07115262281286</v>
      </c>
      <c r="BK110" s="39">
        <f t="shared" si="13"/>
        <v>20683.873558517909</v>
      </c>
    </row>
    <row r="111" spans="1:66">
      <c r="A111" s="6"/>
      <c r="B111" s="15"/>
      <c r="C111" s="57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9"/>
    </row>
    <row r="112" spans="1:66">
      <c r="A112" s="6" t="s">
        <v>1</v>
      </c>
      <c r="B112" s="7" t="s">
        <v>7</v>
      </c>
      <c r="C112" s="57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9"/>
    </row>
    <row r="113" spans="1:65" s="16" customFormat="1">
      <c r="A113" s="6" t="s">
        <v>79</v>
      </c>
      <c r="B113" s="10" t="s">
        <v>2</v>
      </c>
      <c r="C113" s="62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4"/>
    </row>
    <row r="114" spans="1:65" s="16" customFormat="1">
      <c r="A114" s="6"/>
      <c r="B114" s="11" t="s">
        <v>39</v>
      </c>
      <c r="C114" s="44"/>
      <c r="D114" s="45"/>
      <c r="E114" s="45"/>
      <c r="F114" s="45"/>
      <c r="G114" s="46"/>
      <c r="H114" s="44"/>
      <c r="I114" s="45"/>
      <c r="J114" s="45"/>
      <c r="K114" s="45"/>
      <c r="L114" s="46"/>
      <c r="M114" s="44"/>
      <c r="N114" s="45"/>
      <c r="O114" s="45"/>
      <c r="P114" s="45"/>
      <c r="Q114" s="46"/>
      <c r="R114" s="44"/>
      <c r="S114" s="45"/>
      <c r="T114" s="45"/>
      <c r="U114" s="45"/>
      <c r="V114" s="46"/>
      <c r="W114" s="44"/>
      <c r="X114" s="45"/>
      <c r="Y114" s="45"/>
      <c r="Z114" s="45"/>
      <c r="AA114" s="46"/>
      <c r="AB114" s="44"/>
      <c r="AC114" s="45"/>
      <c r="AD114" s="45"/>
      <c r="AE114" s="45"/>
      <c r="AF114" s="46"/>
      <c r="AG114" s="44"/>
      <c r="AH114" s="45"/>
      <c r="AI114" s="45"/>
      <c r="AJ114" s="45"/>
      <c r="AK114" s="46"/>
      <c r="AL114" s="44"/>
      <c r="AM114" s="45"/>
      <c r="AN114" s="45"/>
      <c r="AO114" s="45"/>
      <c r="AP114" s="46"/>
      <c r="AQ114" s="44"/>
      <c r="AR114" s="45"/>
      <c r="AS114" s="45"/>
      <c r="AT114" s="45"/>
      <c r="AU114" s="46"/>
      <c r="AV114" s="44"/>
      <c r="AW114" s="45"/>
      <c r="AX114" s="45"/>
      <c r="AY114" s="45"/>
      <c r="AZ114" s="46"/>
      <c r="BA114" s="44"/>
      <c r="BB114" s="45"/>
      <c r="BC114" s="45"/>
      <c r="BD114" s="45"/>
      <c r="BE114" s="46"/>
      <c r="BF114" s="44"/>
      <c r="BG114" s="45"/>
      <c r="BH114" s="45"/>
      <c r="BI114" s="45"/>
      <c r="BJ114" s="46"/>
      <c r="BK114" s="39"/>
    </row>
    <row r="115" spans="1:65" s="16" customFormat="1">
      <c r="A115" s="6"/>
      <c r="B115" s="11" t="s">
        <v>189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0.12595449177340001</v>
      </c>
      <c r="I115" s="37">
        <v>0.39828387096770002</v>
      </c>
      <c r="J115" s="37">
        <v>0</v>
      </c>
      <c r="K115" s="37">
        <v>0</v>
      </c>
      <c r="L115" s="37">
        <v>3.2161422580500004E-2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0.12571154283780003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25.761197881309098</v>
      </c>
      <c r="AW115" s="37">
        <v>1.2317339304512998</v>
      </c>
      <c r="AX115" s="37">
        <v>0</v>
      </c>
      <c r="AY115" s="37">
        <v>0</v>
      </c>
      <c r="AZ115" s="37">
        <v>6.9232978587386009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8.1501565375246035</v>
      </c>
      <c r="BG115" s="37">
        <v>0.99367741935479992</v>
      </c>
      <c r="BH115" s="37">
        <v>0</v>
      </c>
      <c r="BI115" s="37">
        <v>0</v>
      </c>
      <c r="BJ115" s="37">
        <v>3.0453213619020998</v>
      </c>
      <c r="BK115" s="38">
        <f t="shared" ref="BK115:BK116" si="14">SUM(C115:BJ115)</f>
        <v>46.787496317439903</v>
      </c>
    </row>
    <row r="116" spans="1:65" s="16" customFormat="1">
      <c r="A116" s="6"/>
      <c r="B116" s="11" t="s">
        <v>190</v>
      </c>
      <c r="C116" s="37">
        <v>0</v>
      </c>
      <c r="D116" s="37">
        <v>0</v>
      </c>
      <c r="E116" s="37">
        <v>0</v>
      </c>
      <c r="F116" s="37">
        <v>0</v>
      </c>
      <c r="G116" s="37">
        <v>0</v>
      </c>
      <c r="H116" s="37">
        <v>0.22746198893480005</v>
      </c>
      <c r="I116" s="37">
        <v>0.44108676506439998</v>
      </c>
      <c r="J116" s="37">
        <v>0</v>
      </c>
      <c r="K116" s="37">
        <v>0</v>
      </c>
      <c r="L116" s="37">
        <v>6.75875353224E-2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4.6886629902500004E-2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30.534166535658194</v>
      </c>
      <c r="AW116" s="37">
        <v>4.5082572386800003E-2</v>
      </c>
      <c r="AX116" s="37">
        <v>0</v>
      </c>
      <c r="AY116" s="37">
        <v>0</v>
      </c>
      <c r="AZ116" s="37">
        <v>1.1327006027085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8.1544994294231028</v>
      </c>
      <c r="BG116" s="37">
        <v>1.1628527095999999E-3</v>
      </c>
      <c r="BH116" s="37">
        <v>0</v>
      </c>
      <c r="BI116" s="37">
        <v>0</v>
      </c>
      <c r="BJ116" s="37">
        <v>3.8560997612800005E-2</v>
      </c>
      <c r="BK116" s="38">
        <f t="shared" si="14"/>
        <v>40.689195909723097</v>
      </c>
    </row>
    <row r="117" spans="1:65" s="16" customFormat="1">
      <c r="A117" s="6"/>
      <c r="B117" s="11" t="s">
        <v>88</v>
      </c>
      <c r="C117" s="44">
        <f>SUM(C115:C116)</f>
        <v>0</v>
      </c>
      <c r="D117" s="44">
        <f t="shared" ref="D117:BJ117" si="15">SUM(D115:D116)</f>
        <v>0</v>
      </c>
      <c r="E117" s="44">
        <f t="shared" si="15"/>
        <v>0</v>
      </c>
      <c r="F117" s="44">
        <f t="shared" si="15"/>
        <v>0</v>
      </c>
      <c r="G117" s="44">
        <f t="shared" si="15"/>
        <v>0</v>
      </c>
      <c r="H117" s="44">
        <f t="shared" si="15"/>
        <v>0.35341648070820009</v>
      </c>
      <c r="I117" s="44">
        <f t="shared" si="15"/>
        <v>0.83937063603210005</v>
      </c>
      <c r="J117" s="44">
        <f t="shared" si="15"/>
        <v>0</v>
      </c>
      <c r="K117" s="44">
        <f t="shared" si="15"/>
        <v>0</v>
      </c>
      <c r="L117" s="44">
        <f t="shared" si="15"/>
        <v>9.9748957902900004E-2</v>
      </c>
      <c r="M117" s="44">
        <f t="shared" si="15"/>
        <v>0</v>
      </c>
      <c r="N117" s="44">
        <f t="shared" si="15"/>
        <v>0</v>
      </c>
      <c r="O117" s="44">
        <f t="shared" si="15"/>
        <v>0</v>
      </c>
      <c r="P117" s="44">
        <f t="shared" si="15"/>
        <v>0</v>
      </c>
      <c r="Q117" s="44">
        <f t="shared" si="15"/>
        <v>0</v>
      </c>
      <c r="R117" s="44">
        <f t="shared" si="15"/>
        <v>0.17259817274030004</v>
      </c>
      <c r="S117" s="44">
        <f t="shared" si="15"/>
        <v>0</v>
      </c>
      <c r="T117" s="44">
        <f t="shared" si="15"/>
        <v>0</v>
      </c>
      <c r="U117" s="44">
        <f t="shared" si="15"/>
        <v>0</v>
      </c>
      <c r="V117" s="44">
        <f t="shared" si="15"/>
        <v>0</v>
      </c>
      <c r="W117" s="44">
        <f t="shared" si="15"/>
        <v>0</v>
      </c>
      <c r="X117" s="44">
        <f t="shared" si="15"/>
        <v>0</v>
      </c>
      <c r="Y117" s="44">
        <f t="shared" si="15"/>
        <v>0</v>
      </c>
      <c r="Z117" s="44">
        <f t="shared" si="15"/>
        <v>0</v>
      </c>
      <c r="AA117" s="44">
        <f t="shared" si="15"/>
        <v>0</v>
      </c>
      <c r="AB117" s="44">
        <f t="shared" si="15"/>
        <v>0</v>
      </c>
      <c r="AC117" s="44">
        <f t="shared" si="15"/>
        <v>0</v>
      </c>
      <c r="AD117" s="44">
        <f t="shared" si="15"/>
        <v>0</v>
      </c>
      <c r="AE117" s="44">
        <f t="shared" si="15"/>
        <v>0</v>
      </c>
      <c r="AF117" s="44">
        <f t="shared" si="15"/>
        <v>0</v>
      </c>
      <c r="AG117" s="44">
        <f t="shared" si="15"/>
        <v>0</v>
      </c>
      <c r="AH117" s="44">
        <f t="shared" si="15"/>
        <v>0</v>
      </c>
      <c r="AI117" s="44">
        <f t="shared" si="15"/>
        <v>0</v>
      </c>
      <c r="AJ117" s="44">
        <f t="shared" si="15"/>
        <v>0</v>
      </c>
      <c r="AK117" s="44">
        <f t="shared" si="15"/>
        <v>0</v>
      </c>
      <c r="AL117" s="44">
        <f t="shared" si="15"/>
        <v>0</v>
      </c>
      <c r="AM117" s="44">
        <f t="shared" si="15"/>
        <v>0</v>
      </c>
      <c r="AN117" s="44">
        <f t="shared" si="15"/>
        <v>0</v>
      </c>
      <c r="AO117" s="44">
        <f t="shared" si="15"/>
        <v>0</v>
      </c>
      <c r="AP117" s="44">
        <f t="shared" si="15"/>
        <v>0</v>
      </c>
      <c r="AQ117" s="44">
        <f t="shared" si="15"/>
        <v>0</v>
      </c>
      <c r="AR117" s="44">
        <f t="shared" si="15"/>
        <v>0</v>
      </c>
      <c r="AS117" s="44">
        <f t="shared" si="15"/>
        <v>0</v>
      </c>
      <c r="AT117" s="44">
        <f t="shared" si="15"/>
        <v>0</v>
      </c>
      <c r="AU117" s="44">
        <f t="shared" si="15"/>
        <v>0</v>
      </c>
      <c r="AV117" s="44">
        <f t="shared" si="15"/>
        <v>56.295364416967288</v>
      </c>
      <c r="AW117" s="44">
        <f t="shared" si="15"/>
        <v>1.2768165028380998</v>
      </c>
      <c r="AX117" s="44">
        <f t="shared" si="15"/>
        <v>0</v>
      </c>
      <c r="AY117" s="44">
        <f t="shared" si="15"/>
        <v>0</v>
      </c>
      <c r="AZ117" s="44">
        <f t="shared" si="15"/>
        <v>8.0559984614471016</v>
      </c>
      <c r="BA117" s="44">
        <f t="shared" si="15"/>
        <v>0</v>
      </c>
      <c r="BB117" s="44">
        <f t="shared" si="15"/>
        <v>0</v>
      </c>
      <c r="BC117" s="44">
        <f t="shared" si="15"/>
        <v>0</v>
      </c>
      <c r="BD117" s="44">
        <f t="shared" si="15"/>
        <v>0</v>
      </c>
      <c r="BE117" s="44">
        <f t="shared" si="15"/>
        <v>0</v>
      </c>
      <c r="BF117" s="44">
        <f t="shared" si="15"/>
        <v>16.304655966947706</v>
      </c>
      <c r="BG117" s="44">
        <f t="shared" si="15"/>
        <v>0.99484027206439996</v>
      </c>
      <c r="BH117" s="44">
        <f t="shared" si="15"/>
        <v>0</v>
      </c>
      <c r="BI117" s="44">
        <f t="shared" si="15"/>
        <v>0</v>
      </c>
      <c r="BJ117" s="44">
        <f t="shared" si="15"/>
        <v>3.0838823595148996</v>
      </c>
      <c r="BK117" s="39">
        <f>SUM(BK115:BK116)</f>
        <v>87.476692227162999</v>
      </c>
      <c r="BM117" s="54"/>
    </row>
    <row r="118" spans="1:65">
      <c r="A118" s="6" t="s">
        <v>80</v>
      </c>
      <c r="B118" s="10" t="s">
        <v>17</v>
      </c>
      <c r="C118" s="57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9"/>
    </row>
    <row r="119" spans="1:65">
      <c r="A119" s="6"/>
      <c r="B119" s="11" t="s">
        <v>39</v>
      </c>
      <c r="C119" s="40"/>
      <c r="D119" s="37"/>
      <c r="E119" s="37"/>
      <c r="F119" s="37"/>
      <c r="G119" s="31"/>
      <c r="H119" s="40"/>
      <c r="I119" s="37"/>
      <c r="J119" s="37"/>
      <c r="K119" s="37"/>
      <c r="L119" s="31"/>
      <c r="M119" s="40"/>
      <c r="N119" s="37"/>
      <c r="O119" s="37"/>
      <c r="P119" s="37"/>
      <c r="Q119" s="31"/>
      <c r="R119" s="40"/>
      <c r="S119" s="37"/>
      <c r="T119" s="37"/>
      <c r="U119" s="37"/>
      <c r="V119" s="31"/>
      <c r="W119" s="40"/>
      <c r="X119" s="37"/>
      <c r="Y119" s="37"/>
      <c r="Z119" s="37"/>
      <c r="AA119" s="31"/>
      <c r="AB119" s="40"/>
      <c r="AC119" s="37"/>
      <c r="AD119" s="37"/>
      <c r="AE119" s="37"/>
      <c r="AF119" s="31"/>
      <c r="AG119" s="40"/>
      <c r="AH119" s="37"/>
      <c r="AI119" s="37"/>
      <c r="AJ119" s="37"/>
      <c r="AK119" s="31"/>
      <c r="AL119" s="40"/>
      <c r="AM119" s="37"/>
      <c r="AN119" s="37"/>
      <c r="AO119" s="37"/>
      <c r="AP119" s="31"/>
      <c r="AQ119" s="40"/>
      <c r="AR119" s="37"/>
      <c r="AS119" s="37"/>
      <c r="AT119" s="37"/>
      <c r="AU119" s="31"/>
      <c r="AV119" s="40"/>
      <c r="AW119" s="37"/>
      <c r="AX119" s="37"/>
      <c r="AY119" s="37"/>
      <c r="AZ119" s="31"/>
      <c r="BA119" s="40"/>
      <c r="BB119" s="37"/>
      <c r="BC119" s="37"/>
      <c r="BD119" s="37"/>
      <c r="BE119" s="31"/>
      <c r="BF119" s="40"/>
      <c r="BG119" s="37"/>
      <c r="BH119" s="37"/>
      <c r="BI119" s="37"/>
      <c r="BJ119" s="31"/>
      <c r="BK119" s="41"/>
    </row>
    <row r="120" spans="1:65">
      <c r="A120" s="6"/>
      <c r="B120" s="11" t="s">
        <v>191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2.4948141638058998</v>
      </c>
      <c r="I120" s="37">
        <v>342.19050181029002</v>
      </c>
      <c r="J120" s="37">
        <v>0</v>
      </c>
      <c r="K120" s="37">
        <v>0</v>
      </c>
      <c r="L120" s="37">
        <v>87.091380622967193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4.0627285935299996E-2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2.5971124519322006</v>
      </c>
      <c r="AW120" s="37">
        <v>30.209304649192497</v>
      </c>
      <c r="AX120" s="37">
        <v>0</v>
      </c>
      <c r="AY120" s="37">
        <v>0</v>
      </c>
      <c r="AZ120" s="37">
        <v>62.963140115835088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7.4821315934599994E-2</v>
      </c>
      <c r="BG120" s="37">
        <v>1.2143074384514998</v>
      </c>
      <c r="BH120" s="37">
        <v>0</v>
      </c>
      <c r="BI120" s="37">
        <v>0</v>
      </c>
      <c r="BJ120" s="37">
        <v>3.8171813494836995</v>
      </c>
      <c r="BK120" s="38">
        <f t="shared" ref="BK120" si="16">SUM(C120:BJ120)</f>
        <v>532.69319120382818</v>
      </c>
    </row>
    <row r="121" spans="1:65">
      <c r="A121" s="6"/>
      <c r="B121" s="11" t="s">
        <v>192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0.48395791306319996</v>
      </c>
      <c r="I121" s="37">
        <v>23.5435070738063</v>
      </c>
      <c r="J121" s="37">
        <v>0</v>
      </c>
      <c r="K121" s="37">
        <v>0</v>
      </c>
      <c r="L121" s="37">
        <v>0.6314609208384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0.17422424325700001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40.582094393414756</v>
      </c>
      <c r="AW121" s="37">
        <v>40.586199211740002</v>
      </c>
      <c r="AX121" s="37">
        <v>0</v>
      </c>
      <c r="AY121" s="37">
        <v>0</v>
      </c>
      <c r="AZ121" s="37">
        <v>9.6976421741899994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9.3801586619880908</v>
      </c>
      <c r="BG121" s="37">
        <v>0.1600711409352</v>
      </c>
      <c r="BH121" s="37">
        <v>0</v>
      </c>
      <c r="BI121" s="37">
        <v>0</v>
      </c>
      <c r="BJ121" s="37">
        <v>0.44366404535440002</v>
      </c>
      <c r="BK121" s="38">
        <f t="shared" ref="BK121:BK131" si="17">SUM(C121:BJ121)</f>
        <v>125.68297977858735</v>
      </c>
    </row>
    <row r="122" spans="1:65">
      <c r="A122" s="6"/>
      <c r="B122" s="11" t="s">
        <v>193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1.7541384243854998</v>
      </c>
      <c r="I122" s="37">
        <v>1.6536810855159998</v>
      </c>
      <c r="J122" s="37">
        <v>0</v>
      </c>
      <c r="K122" s="37">
        <v>0</v>
      </c>
      <c r="L122" s="37">
        <v>8.371234660515702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0.33782105096609999</v>
      </c>
      <c r="S122" s="37">
        <v>0</v>
      </c>
      <c r="T122" s="37">
        <v>0</v>
      </c>
      <c r="U122" s="37">
        <v>0</v>
      </c>
      <c r="V122" s="37">
        <v>2.6479542451499999E-2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68.988747430644679</v>
      </c>
      <c r="AW122" s="37">
        <v>7.3054637392234012</v>
      </c>
      <c r="AX122" s="37">
        <v>1.3225683100322001</v>
      </c>
      <c r="AY122" s="37">
        <v>0</v>
      </c>
      <c r="AZ122" s="37">
        <v>52.328357727505988</v>
      </c>
      <c r="BA122" s="37">
        <v>0</v>
      </c>
      <c r="BB122" s="37">
        <v>0</v>
      </c>
      <c r="BC122" s="37">
        <v>0</v>
      </c>
      <c r="BD122" s="37">
        <v>0</v>
      </c>
      <c r="BE122" s="37">
        <v>0</v>
      </c>
      <c r="BF122" s="37">
        <v>15.283992418584415</v>
      </c>
      <c r="BG122" s="37">
        <v>2.7823401846124005</v>
      </c>
      <c r="BH122" s="37">
        <v>0</v>
      </c>
      <c r="BI122" s="37">
        <v>0</v>
      </c>
      <c r="BJ122" s="37">
        <v>3.3564868408050006</v>
      </c>
      <c r="BK122" s="38">
        <f t="shared" si="17"/>
        <v>163.51131141524286</v>
      </c>
    </row>
    <row r="123" spans="1:65">
      <c r="A123" s="6"/>
      <c r="B123" s="11" t="s">
        <v>194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0.19414389493499998</v>
      </c>
      <c r="I123" s="37">
        <v>2.4766603467096</v>
      </c>
      <c r="J123" s="37">
        <v>0</v>
      </c>
      <c r="K123" s="37">
        <v>0</v>
      </c>
      <c r="L123" s="37">
        <v>4.5179603212900012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7.3081919289099989E-2</v>
      </c>
      <c r="S123" s="37">
        <v>0</v>
      </c>
      <c r="T123" s="37">
        <v>0</v>
      </c>
      <c r="U123" s="37">
        <v>0</v>
      </c>
      <c r="V123" s="37">
        <v>0.31272433738690003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25.324601042545996</v>
      </c>
      <c r="AW123" s="37">
        <v>6.600160262740399</v>
      </c>
      <c r="AX123" s="37">
        <v>0</v>
      </c>
      <c r="AY123" s="37">
        <v>0</v>
      </c>
      <c r="AZ123" s="37">
        <v>38.503984346087101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8.8827812809187048</v>
      </c>
      <c r="BG123" s="37">
        <v>2.2097159368382</v>
      </c>
      <c r="BH123" s="37">
        <v>0</v>
      </c>
      <c r="BI123" s="37">
        <v>0</v>
      </c>
      <c r="BJ123" s="37">
        <v>9.8674979589330007</v>
      </c>
      <c r="BK123" s="38">
        <f t="shared" si="17"/>
        <v>98.96331164767399</v>
      </c>
    </row>
    <row r="124" spans="1:65">
      <c r="A124" s="6"/>
      <c r="B124" s="11" t="s">
        <v>195</v>
      </c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8.8817812580299998E-2</v>
      </c>
      <c r="I124" s="37">
        <v>0</v>
      </c>
      <c r="J124" s="37">
        <v>0</v>
      </c>
      <c r="K124" s="37">
        <v>0</v>
      </c>
      <c r="L124" s="37">
        <v>9.6646161290300001E-2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8.2149235482E-3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2.3433884362202968</v>
      </c>
      <c r="AW124" s="37">
        <v>1.2653366870965999</v>
      </c>
      <c r="AX124" s="37">
        <v>0</v>
      </c>
      <c r="AY124" s="37">
        <v>0</v>
      </c>
      <c r="AZ124" s="37">
        <v>10.894116866287503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0.54396158180440002</v>
      </c>
      <c r="BG124" s="37">
        <v>0</v>
      </c>
      <c r="BH124" s="37">
        <v>0</v>
      </c>
      <c r="BI124" s="37">
        <v>0</v>
      </c>
      <c r="BJ124" s="37">
        <v>0.2854142903222</v>
      </c>
      <c r="BK124" s="38">
        <f t="shared" si="17"/>
        <v>15.525896759149798</v>
      </c>
    </row>
    <row r="125" spans="1:65">
      <c r="A125" s="6"/>
      <c r="B125" s="11" t="s">
        <v>196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0.1228205730318</v>
      </c>
      <c r="I125" s="37">
        <v>0.36766472583869997</v>
      </c>
      <c r="J125" s="37">
        <v>0</v>
      </c>
      <c r="K125" s="37">
        <v>0</v>
      </c>
      <c r="L125" s="37">
        <v>0.64517334061270004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1.7492245159999999E-3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4.3112029044087965</v>
      </c>
      <c r="AW125" s="37">
        <v>4.6616415158382001</v>
      </c>
      <c r="AX125" s="37">
        <v>0</v>
      </c>
      <c r="AY125" s="37">
        <v>0</v>
      </c>
      <c r="AZ125" s="37">
        <v>27.152287005383201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0.28600597183639997</v>
      </c>
      <c r="BG125" s="37">
        <v>6.4473064500000004E-5</v>
      </c>
      <c r="BH125" s="37">
        <v>0</v>
      </c>
      <c r="BI125" s="37">
        <v>0</v>
      </c>
      <c r="BJ125" s="37">
        <v>1.7200479533546</v>
      </c>
      <c r="BK125" s="38">
        <f t="shared" si="17"/>
        <v>39.268657687884904</v>
      </c>
    </row>
    <row r="126" spans="1:65">
      <c r="A126" s="6"/>
      <c r="B126" s="11" t="s">
        <v>197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0.67433558783769998</v>
      </c>
      <c r="I126" s="37">
        <v>1.1973130265481999</v>
      </c>
      <c r="J126" s="37">
        <v>0</v>
      </c>
      <c r="K126" s="37">
        <v>0</v>
      </c>
      <c r="L126" s="37">
        <v>8.6887200387416996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0.15330207054760001</v>
      </c>
      <c r="S126" s="37">
        <v>0</v>
      </c>
      <c r="T126" s="37">
        <v>0</v>
      </c>
      <c r="U126" s="37">
        <v>0</v>
      </c>
      <c r="V126" s="37">
        <v>4.4131525482999992E-3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45.152948438354187</v>
      </c>
      <c r="AW126" s="37">
        <v>12.412177744320799</v>
      </c>
      <c r="AX126" s="37">
        <v>0</v>
      </c>
      <c r="AY126" s="37">
        <v>0</v>
      </c>
      <c r="AZ126" s="37">
        <v>47.348710864311208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23.643639188039081</v>
      </c>
      <c r="BG126" s="37">
        <v>1.6536813544186999</v>
      </c>
      <c r="BH126" s="37">
        <v>0</v>
      </c>
      <c r="BI126" s="37">
        <v>0</v>
      </c>
      <c r="BJ126" s="37">
        <v>13.110352115964094</v>
      </c>
      <c r="BK126" s="38">
        <f t="shared" si="17"/>
        <v>154.03959358163158</v>
      </c>
    </row>
    <row r="127" spans="1:65">
      <c r="A127" s="6"/>
      <c r="B127" s="11" t="s">
        <v>198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0.17821135835430002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3.8737725644599999E-2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13.39070356926922</v>
      </c>
      <c r="AW127" s="37">
        <v>0.77960274003209995</v>
      </c>
      <c r="AX127" s="37">
        <v>0</v>
      </c>
      <c r="AY127" s="37">
        <v>0</v>
      </c>
      <c r="AZ127" s="37">
        <v>20.603534698190714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1.5757077166715003</v>
      </c>
      <c r="BG127" s="37">
        <v>0.17985992796770001</v>
      </c>
      <c r="BH127" s="37">
        <v>0</v>
      </c>
      <c r="BI127" s="37">
        <v>0</v>
      </c>
      <c r="BJ127" s="37">
        <v>0.17985992796770001</v>
      </c>
      <c r="BK127" s="38">
        <f t="shared" si="17"/>
        <v>36.926217664097834</v>
      </c>
    </row>
    <row r="128" spans="1:65">
      <c r="A128" s="6"/>
      <c r="B128" s="11" t="s">
        <v>199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9.4828191161000011E-2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1.2438584870800001E-2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3.6271453631522022</v>
      </c>
      <c r="AW128" s="37">
        <v>0.28738549999990004</v>
      </c>
      <c r="AX128" s="37">
        <v>0</v>
      </c>
      <c r="AY128" s="37">
        <v>0</v>
      </c>
      <c r="AZ128" s="37">
        <v>12.476712236769895</v>
      </c>
      <c r="BA128" s="37">
        <v>0</v>
      </c>
      <c r="BB128" s="37">
        <v>0</v>
      </c>
      <c r="BC128" s="37">
        <v>0</v>
      </c>
      <c r="BD128" s="37">
        <v>0</v>
      </c>
      <c r="BE128" s="37">
        <v>0</v>
      </c>
      <c r="BF128" s="37">
        <v>0.36029517225609997</v>
      </c>
      <c r="BG128" s="37">
        <v>0</v>
      </c>
      <c r="BH128" s="37">
        <v>0</v>
      </c>
      <c r="BI128" s="37">
        <v>0</v>
      </c>
      <c r="BJ128" s="37">
        <v>3.5873749118706</v>
      </c>
      <c r="BK128" s="38">
        <f t="shared" si="17"/>
        <v>20.446179960080499</v>
      </c>
    </row>
    <row r="129" spans="1:65">
      <c r="A129" s="6"/>
      <c r="B129" s="11" t="s">
        <v>200</v>
      </c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7.4622694870700002E-2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0.16176722887019998</v>
      </c>
      <c r="S129" s="37">
        <v>0</v>
      </c>
      <c r="T129" s="37">
        <v>0</v>
      </c>
      <c r="U129" s="37">
        <v>0</v>
      </c>
      <c r="V129" s="37">
        <v>0.20004990322560001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8.4335492548653033</v>
      </c>
      <c r="AW129" s="37">
        <v>0.8685801241933</v>
      </c>
      <c r="AX129" s="37">
        <v>0</v>
      </c>
      <c r="AY129" s="37">
        <v>0</v>
      </c>
      <c r="AZ129" s="37">
        <v>20.730867871189993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6.7127981989965999</v>
      </c>
      <c r="BG129" s="37">
        <v>0</v>
      </c>
      <c r="BH129" s="37">
        <v>0</v>
      </c>
      <c r="BI129" s="37">
        <v>0</v>
      </c>
      <c r="BJ129" s="37">
        <v>6.3555238226113016</v>
      </c>
      <c r="BK129" s="38">
        <f t="shared" si="17"/>
        <v>43.537759098823003</v>
      </c>
    </row>
    <row r="130" spans="1:65">
      <c r="A130" s="6"/>
      <c r="B130" s="11" t="s">
        <v>201</v>
      </c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8">
        <f t="shared" si="17"/>
        <v>0</v>
      </c>
    </row>
    <row r="131" spans="1:65">
      <c r="A131" s="6"/>
      <c r="B131" s="11" t="s">
        <v>202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0</v>
      </c>
      <c r="AV131" s="37">
        <v>0</v>
      </c>
      <c r="AW131" s="37">
        <v>0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38">
        <f t="shared" si="17"/>
        <v>0</v>
      </c>
    </row>
    <row r="132" spans="1:65" s="16" customFormat="1">
      <c r="A132" s="6"/>
      <c r="B132" s="14" t="s">
        <v>89</v>
      </c>
      <c r="C132" s="44">
        <f>SUM(C120:C131)</f>
        <v>0</v>
      </c>
      <c r="D132" s="44">
        <f t="shared" ref="D132:BK132" si="18">SUM(D120:D131)</f>
        <v>0</v>
      </c>
      <c r="E132" s="44">
        <f t="shared" si="18"/>
        <v>0</v>
      </c>
      <c r="F132" s="44">
        <f t="shared" si="18"/>
        <v>0</v>
      </c>
      <c r="G132" s="44">
        <f t="shared" si="18"/>
        <v>0</v>
      </c>
      <c r="H132" s="44">
        <f t="shared" si="18"/>
        <v>6.1606906140253992</v>
      </c>
      <c r="I132" s="44">
        <f t="shared" si="18"/>
        <v>371.42932806870886</v>
      </c>
      <c r="J132" s="44">
        <f t="shared" si="18"/>
        <v>0</v>
      </c>
      <c r="K132" s="44">
        <f t="shared" si="18"/>
        <v>0</v>
      </c>
      <c r="L132" s="44">
        <f t="shared" si="18"/>
        <v>110.042576066256</v>
      </c>
      <c r="M132" s="44">
        <f t="shared" si="18"/>
        <v>0</v>
      </c>
      <c r="N132" s="44">
        <f t="shared" si="18"/>
        <v>0</v>
      </c>
      <c r="O132" s="44">
        <f t="shared" si="18"/>
        <v>0</v>
      </c>
      <c r="P132" s="44">
        <f t="shared" si="18"/>
        <v>0</v>
      </c>
      <c r="Q132" s="44">
        <f t="shared" si="18"/>
        <v>0</v>
      </c>
      <c r="R132" s="44">
        <f t="shared" si="18"/>
        <v>1.0019642574448999</v>
      </c>
      <c r="S132" s="44">
        <f t="shared" si="18"/>
        <v>0</v>
      </c>
      <c r="T132" s="44">
        <f t="shared" si="18"/>
        <v>0</v>
      </c>
      <c r="U132" s="44">
        <f t="shared" si="18"/>
        <v>0</v>
      </c>
      <c r="V132" s="44">
        <f t="shared" si="18"/>
        <v>0.54366693561230006</v>
      </c>
      <c r="W132" s="44">
        <f t="shared" si="18"/>
        <v>0</v>
      </c>
      <c r="X132" s="44">
        <f t="shared" si="18"/>
        <v>0</v>
      </c>
      <c r="Y132" s="44">
        <f t="shared" si="18"/>
        <v>0</v>
      </c>
      <c r="Z132" s="44">
        <f t="shared" si="18"/>
        <v>0</v>
      </c>
      <c r="AA132" s="44">
        <f t="shared" si="18"/>
        <v>0</v>
      </c>
      <c r="AB132" s="44">
        <f t="shared" si="18"/>
        <v>0</v>
      </c>
      <c r="AC132" s="44">
        <f t="shared" si="18"/>
        <v>0</v>
      </c>
      <c r="AD132" s="44">
        <f t="shared" si="18"/>
        <v>0</v>
      </c>
      <c r="AE132" s="44">
        <f t="shared" si="18"/>
        <v>0</v>
      </c>
      <c r="AF132" s="44">
        <f t="shared" si="18"/>
        <v>0</v>
      </c>
      <c r="AG132" s="44">
        <f t="shared" si="18"/>
        <v>0</v>
      </c>
      <c r="AH132" s="44">
        <f t="shared" si="18"/>
        <v>0</v>
      </c>
      <c r="AI132" s="44">
        <f t="shared" si="18"/>
        <v>0</v>
      </c>
      <c r="AJ132" s="44">
        <f t="shared" si="18"/>
        <v>0</v>
      </c>
      <c r="AK132" s="44">
        <f t="shared" si="18"/>
        <v>0</v>
      </c>
      <c r="AL132" s="44">
        <f t="shared" si="18"/>
        <v>0</v>
      </c>
      <c r="AM132" s="44">
        <f t="shared" si="18"/>
        <v>0</v>
      </c>
      <c r="AN132" s="44">
        <f t="shared" si="18"/>
        <v>0</v>
      </c>
      <c r="AO132" s="44">
        <f t="shared" si="18"/>
        <v>0</v>
      </c>
      <c r="AP132" s="44">
        <f t="shared" si="18"/>
        <v>0</v>
      </c>
      <c r="AQ132" s="44">
        <f t="shared" si="18"/>
        <v>0</v>
      </c>
      <c r="AR132" s="44">
        <f t="shared" si="18"/>
        <v>0</v>
      </c>
      <c r="AS132" s="44">
        <f t="shared" si="18"/>
        <v>0</v>
      </c>
      <c r="AT132" s="44">
        <f t="shared" si="18"/>
        <v>0</v>
      </c>
      <c r="AU132" s="44">
        <f t="shared" si="18"/>
        <v>0</v>
      </c>
      <c r="AV132" s="44">
        <f t="shared" si="18"/>
        <v>214.75149328480765</v>
      </c>
      <c r="AW132" s="44">
        <f t="shared" si="18"/>
        <v>104.97585217437721</v>
      </c>
      <c r="AX132" s="44">
        <f t="shared" si="18"/>
        <v>1.3225683100322001</v>
      </c>
      <c r="AY132" s="44">
        <f t="shared" si="18"/>
        <v>0</v>
      </c>
      <c r="AZ132" s="44">
        <f t="shared" si="18"/>
        <v>302.69935390575068</v>
      </c>
      <c r="BA132" s="44">
        <f t="shared" si="18"/>
        <v>0</v>
      </c>
      <c r="BB132" s="44">
        <f t="shared" si="18"/>
        <v>0</v>
      </c>
      <c r="BC132" s="44">
        <f t="shared" si="18"/>
        <v>0</v>
      </c>
      <c r="BD132" s="44">
        <f t="shared" si="18"/>
        <v>0</v>
      </c>
      <c r="BE132" s="44">
        <f t="shared" si="18"/>
        <v>0</v>
      </c>
      <c r="BF132" s="44">
        <f t="shared" si="18"/>
        <v>66.744161507029901</v>
      </c>
      <c r="BG132" s="44">
        <f t="shared" si="18"/>
        <v>8.2000404562881997</v>
      </c>
      <c r="BH132" s="44">
        <f t="shared" si="18"/>
        <v>0</v>
      </c>
      <c r="BI132" s="44">
        <f t="shared" si="18"/>
        <v>0</v>
      </c>
      <c r="BJ132" s="44">
        <f t="shared" si="18"/>
        <v>42.723403216666597</v>
      </c>
      <c r="BK132" s="44">
        <f t="shared" si="18"/>
        <v>1230.595098797</v>
      </c>
      <c r="BM132" s="54"/>
    </row>
    <row r="133" spans="1:65">
      <c r="A133" s="6"/>
      <c r="B133" s="14" t="s">
        <v>87</v>
      </c>
      <c r="C133" s="40">
        <f t="shared" ref="C133:AH133" si="19">C117+C132</f>
        <v>0</v>
      </c>
      <c r="D133" s="40">
        <f t="shared" si="19"/>
        <v>0</v>
      </c>
      <c r="E133" s="40">
        <f t="shared" si="19"/>
        <v>0</v>
      </c>
      <c r="F133" s="40">
        <f t="shared" si="19"/>
        <v>0</v>
      </c>
      <c r="G133" s="40">
        <f t="shared" si="19"/>
        <v>0</v>
      </c>
      <c r="H133" s="40">
        <f t="shared" si="19"/>
        <v>6.5141070947335997</v>
      </c>
      <c r="I133" s="40">
        <f t="shared" si="19"/>
        <v>372.26869870474093</v>
      </c>
      <c r="J133" s="40">
        <f t="shared" si="19"/>
        <v>0</v>
      </c>
      <c r="K133" s="40">
        <f t="shared" si="19"/>
        <v>0</v>
      </c>
      <c r="L133" s="40">
        <f t="shared" si="19"/>
        <v>110.14232502415891</v>
      </c>
      <c r="M133" s="40">
        <f t="shared" si="19"/>
        <v>0</v>
      </c>
      <c r="N133" s="40">
        <f t="shared" si="19"/>
        <v>0</v>
      </c>
      <c r="O133" s="40">
        <f t="shared" si="19"/>
        <v>0</v>
      </c>
      <c r="P133" s="40">
        <f t="shared" si="19"/>
        <v>0</v>
      </c>
      <c r="Q133" s="40">
        <f t="shared" si="19"/>
        <v>0</v>
      </c>
      <c r="R133" s="40">
        <f t="shared" si="19"/>
        <v>1.1745624301852</v>
      </c>
      <c r="S133" s="40">
        <f t="shared" si="19"/>
        <v>0</v>
      </c>
      <c r="T133" s="40">
        <f t="shared" si="19"/>
        <v>0</v>
      </c>
      <c r="U133" s="40">
        <f t="shared" si="19"/>
        <v>0</v>
      </c>
      <c r="V133" s="40">
        <f t="shared" si="19"/>
        <v>0.54366693561230006</v>
      </c>
      <c r="W133" s="40">
        <f t="shared" si="19"/>
        <v>0</v>
      </c>
      <c r="X133" s="40">
        <f t="shared" si="19"/>
        <v>0</v>
      </c>
      <c r="Y133" s="40">
        <f t="shared" si="19"/>
        <v>0</v>
      </c>
      <c r="Z133" s="40">
        <f t="shared" si="19"/>
        <v>0</v>
      </c>
      <c r="AA133" s="40">
        <f t="shared" si="19"/>
        <v>0</v>
      </c>
      <c r="AB133" s="40">
        <f t="shared" si="19"/>
        <v>0</v>
      </c>
      <c r="AC133" s="40">
        <f t="shared" si="19"/>
        <v>0</v>
      </c>
      <c r="AD133" s="40">
        <f t="shared" si="19"/>
        <v>0</v>
      </c>
      <c r="AE133" s="40">
        <f t="shared" si="19"/>
        <v>0</v>
      </c>
      <c r="AF133" s="40">
        <f t="shared" si="19"/>
        <v>0</v>
      </c>
      <c r="AG133" s="40">
        <f t="shared" si="19"/>
        <v>0</v>
      </c>
      <c r="AH133" s="40">
        <f t="shared" si="19"/>
        <v>0</v>
      </c>
      <c r="AI133" s="40">
        <f t="shared" ref="AI133:BK133" si="20">AI117+AI132</f>
        <v>0</v>
      </c>
      <c r="AJ133" s="40">
        <f t="shared" si="20"/>
        <v>0</v>
      </c>
      <c r="AK133" s="40">
        <f t="shared" si="20"/>
        <v>0</v>
      </c>
      <c r="AL133" s="40">
        <f t="shared" si="20"/>
        <v>0</v>
      </c>
      <c r="AM133" s="40">
        <f t="shared" si="20"/>
        <v>0</v>
      </c>
      <c r="AN133" s="40">
        <f t="shared" si="20"/>
        <v>0</v>
      </c>
      <c r="AO133" s="40">
        <f t="shared" si="20"/>
        <v>0</v>
      </c>
      <c r="AP133" s="40">
        <f t="shared" si="20"/>
        <v>0</v>
      </c>
      <c r="AQ133" s="40">
        <f t="shared" si="20"/>
        <v>0</v>
      </c>
      <c r="AR133" s="40">
        <f t="shared" si="20"/>
        <v>0</v>
      </c>
      <c r="AS133" s="40">
        <f t="shared" si="20"/>
        <v>0</v>
      </c>
      <c r="AT133" s="40">
        <f t="shared" si="20"/>
        <v>0</v>
      </c>
      <c r="AU133" s="40">
        <f t="shared" si="20"/>
        <v>0</v>
      </c>
      <c r="AV133" s="40">
        <f t="shared" si="20"/>
        <v>271.04685770177491</v>
      </c>
      <c r="AW133" s="40">
        <f t="shared" si="20"/>
        <v>106.25266867721531</v>
      </c>
      <c r="AX133" s="40">
        <f t="shared" si="20"/>
        <v>1.3225683100322001</v>
      </c>
      <c r="AY133" s="40">
        <f t="shared" si="20"/>
        <v>0</v>
      </c>
      <c r="AZ133" s="40">
        <f t="shared" si="20"/>
        <v>310.75535236719776</v>
      </c>
      <c r="BA133" s="40">
        <f t="shared" si="20"/>
        <v>0</v>
      </c>
      <c r="BB133" s="40">
        <f t="shared" si="20"/>
        <v>0</v>
      </c>
      <c r="BC133" s="40">
        <f t="shared" si="20"/>
        <v>0</v>
      </c>
      <c r="BD133" s="40">
        <f t="shared" si="20"/>
        <v>0</v>
      </c>
      <c r="BE133" s="40">
        <f t="shared" si="20"/>
        <v>0</v>
      </c>
      <c r="BF133" s="40">
        <f t="shared" si="20"/>
        <v>83.048817473977607</v>
      </c>
      <c r="BG133" s="40">
        <f t="shared" si="20"/>
        <v>9.1948807283525991</v>
      </c>
      <c r="BH133" s="40">
        <f t="shared" si="20"/>
        <v>0</v>
      </c>
      <c r="BI133" s="40">
        <f t="shared" si="20"/>
        <v>0</v>
      </c>
      <c r="BJ133" s="40">
        <f t="shared" si="20"/>
        <v>45.807285576181499</v>
      </c>
      <c r="BK133" s="44">
        <f t="shared" si="20"/>
        <v>1318.0717910241631</v>
      </c>
    </row>
    <row r="134" spans="1:65">
      <c r="A134" s="6"/>
      <c r="B134" s="10"/>
      <c r="C134" s="57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9"/>
    </row>
    <row r="135" spans="1:65">
      <c r="A135" s="6" t="s">
        <v>18</v>
      </c>
      <c r="B135" s="7" t="s">
        <v>8</v>
      </c>
      <c r="C135" s="57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9"/>
    </row>
    <row r="136" spans="1:65">
      <c r="A136" s="6" t="s">
        <v>79</v>
      </c>
      <c r="B136" s="10" t="s">
        <v>19</v>
      </c>
      <c r="C136" s="5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9"/>
    </row>
    <row r="137" spans="1:65">
      <c r="A137" s="6"/>
      <c r="B137" s="11" t="s">
        <v>39</v>
      </c>
      <c r="C137" s="40"/>
      <c r="D137" s="37"/>
      <c r="E137" s="37"/>
      <c r="F137" s="37"/>
      <c r="G137" s="31"/>
      <c r="H137" s="40"/>
      <c r="I137" s="37"/>
      <c r="J137" s="37"/>
      <c r="K137" s="37"/>
      <c r="L137" s="31"/>
      <c r="M137" s="40"/>
      <c r="N137" s="37"/>
      <c r="O137" s="37"/>
      <c r="P137" s="37"/>
      <c r="Q137" s="31"/>
      <c r="R137" s="40"/>
      <c r="S137" s="37"/>
      <c r="T137" s="37"/>
      <c r="U137" s="37"/>
      <c r="V137" s="31"/>
      <c r="W137" s="40"/>
      <c r="X137" s="37"/>
      <c r="Y137" s="37"/>
      <c r="Z137" s="37"/>
      <c r="AA137" s="31"/>
      <c r="AB137" s="40"/>
      <c r="AC137" s="37"/>
      <c r="AD137" s="37"/>
      <c r="AE137" s="37"/>
      <c r="AF137" s="31"/>
      <c r="AG137" s="40"/>
      <c r="AH137" s="37"/>
      <c r="AI137" s="37"/>
      <c r="AJ137" s="37"/>
      <c r="AK137" s="31"/>
      <c r="AL137" s="40"/>
      <c r="AM137" s="37"/>
      <c r="AN137" s="37"/>
      <c r="AO137" s="37"/>
      <c r="AP137" s="31"/>
      <c r="AQ137" s="40"/>
      <c r="AR137" s="37"/>
      <c r="AS137" s="37"/>
      <c r="AT137" s="37"/>
      <c r="AU137" s="31"/>
      <c r="AV137" s="40"/>
      <c r="AW137" s="37"/>
      <c r="AX137" s="37"/>
      <c r="AY137" s="37"/>
      <c r="AZ137" s="31"/>
      <c r="BA137" s="40"/>
      <c r="BB137" s="37"/>
      <c r="BC137" s="37"/>
      <c r="BD137" s="37"/>
      <c r="BE137" s="31"/>
      <c r="BF137" s="40"/>
      <c r="BG137" s="37"/>
      <c r="BH137" s="37"/>
      <c r="BI137" s="37"/>
      <c r="BJ137" s="31"/>
      <c r="BK137" s="41"/>
    </row>
    <row r="138" spans="1:65">
      <c r="A138" s="6"/>
      <c r="B138" s="14" t="s">
        <v>86</v>
      </c>
      <c r="C138" s="40"/>
      <c r="D138" s="37"/>
      <c r="E138" s="37"/>
      <c r="F138" s="37"/>
      <c r="G138" s="31"/>
      <c r="H138" s="40"/>
      <c r="I138" s="37"/>
      <c r="J138" s="37"/>
      <c r="K138" s="37"/>
      <c r="L138" s="31"/>
      <c r="M138" s="40"/>
      <c r="N138" s="37"/>
      <c r="O138" s="37"/>
      <c r="P138" s="37"/>
      <c r="Q138" s="31"/>
      <c r="R138" s="40"/>
      <c r="S138" s="37"/>
      <c r="T138" s="37"/>
      <c r="U138" s="37"/>
      <c r="V138" s="31"/>
      <c r="W138" s="40"/>
      <c r="X138" s="37"/>
      <c r="Y138" s="37"/>
      <c r="Z138" s="37"/>
      <c r="AA138" s="31"/>
      <c r="AB138" s="40"/>
      <c r="AC138" s="37"/>
      <c r="AD138" s="37"/>
      <c r="AE138" s="37"/>
      <c r="AF138" s="31"/>
      <c r="AG138" s="40"/>
      <c r="AH138" s="37"/>
      <c r="AI138" s="37"/>
      <c r="AJ138" s="37"/>
      <c r="AK138" s="31"/>
      <c r="AL138" s="40"/>
      <c r="AM138" s="37"/>
      <c r="AN138" s="37"/>
      <c r="AO138" s="37"/>
      <c r="AP138" s="31"/>
      <c r="AQ138" s="40"/>
      <c r="AR138" s="37"/>
      <c r="AS138" s="37"/>
      <c r="AT138" s="37"/>
      <c r="AU138" s="31"/>
      <c r="AV138" s="40"/>
      <c r="AW138" s="37"/>
      <c r="AX138" s="37"/>
      <c r="AY138" s="37"/>
      <c r="AZ138" s="31"/>
      <c r="BA138" s="40"/>
      <c r="BB138" s="37"/>
      <c r="BC138" s="37"/>
      <c r="BD138" s="37"/>
      <c r="BE138" s="31"/>
      <c r="BF138" s="40"/>
      <c r="BG138" s="37"/>
      <c r="BH138" s="37"/>
      <c r="BI138" s="37"/>
      <c r="BJ138" s="31"/>
      <c r="BK138" s="41"/>
    </row>
    <row r="139" spans="1:65">
      <c r="A139" s="6"/>
      <c r="B139" s="10"/>
      <c r="C139" s="57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9"/>
    </row>
    <row r="140" spans="1:65">
      <c r="A140" s="6" t="s">
        <v>4</v>
      </c>
      <c r="B140" s="7" t="s">
        <v>9</v>
      </c>
      <c r="C140" s="5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9"/>
    </row>
    <row r="141" spans="1:65">
      <c r="A141" s="6" t="s">
        <v>79</v>
      </c>
      <c r="B141" s="10" t="s">
        <v>20</v>
      </c>
      <c r="C141" s="57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9"/>
    </row>
    <row r="142" spans="1:65">
      <c r="A142" s="6"/>
      <c r="B142" s="11" t="s">
        <v>39</v>
      </c>
      <c r="C142" s="40"/>
      <c r="D142" s="37"/>
      <c r="E142" s="37"/>
      <c r="F142" s="37"/>
      <c r="G142" s="31"/>
      <c r="H142" s="40"/>
      <c r="I142" s="37"/>
      <c r="J142" s="37"/>
      <c r="K142" s="37"/>
      <c r="L142" s="31"/>
      <c r="M142" s="40"/>
      <c r="N142" s="37"/>
      <c r="O142" s="37"/>
      <c r="P142" s="37"/>
      <c r="Q142" s="31"/>
      <c r="R142" s="40"/>
      <c r="S142" s="37"/>
      <c r="T142" s="37"/>
      <c r="U142" s="37"/>
      <c r="V142" s="31"/>
      <c r="W142" s="40"/>
      <c r="X142" s="37"/>
      <c r="Y142" s="37"/>
      <c r="Z142" s="37"/>
      <c r="AA142" s="31"/>
      <c r="AB142" s="40"/>
      <c r="AC142" s="37"/>
      <c r="AD142" s="37"/>
      <c r="AE142" s="37"/>
      <c r="AF142" s="31"/>
      <c r="AG142" s="40"/>
      <c r="AH142" s="37"/>
      <c r="AI142" s="37"/>
      <c r="AJ142" s="37"/>
      <c r="AK142" s="31"/>
      <c r="AL142" s="40"/>
      <c r="AM142" s="37"/>
      <c r="AN142" s="37"/>
      <c r="AO142" s="37"/>
      <c r="AP142" s="31"/>
      <c r="AQ142" s="40"/>
      <c r="AR142" s="37"/>
      <c r="AS142" s="37"/>
      <c r="AT142" s="37"/>
      <c r="AU142" s="31"/>
      <c r="AV142" s="40"/>
      <c r="AW142" s="37"/>
      <c r="AX142" s="37"/>
      <c r="AY142" s="37"/>
      <c r="AZ142" s="31"/>
      <c r="BA142" s="40"/>
      <c r="BB142" s="37"/>
      <c r="BC142" s="37"/>
      <c r="BD142" s="37"/>
      <c r="BE142" s="31"/>
      <c r="BF142" s="40"/>
      <c r="BG142" s="37"/>
      <c r="BH142" s="37"/>
      <c r="BI142" s="37"/>
      <c r="BJ142" s="31"/>
      <c r="BK142" s="41"/>
    </row>
    <row r="143" spans="1:65" s="16" customFormat="1">
      <c r="A143" s="6"/>
      <c r="B143" s="14" t="s">
        <v>88</v>
      </c>
      <c r="C143" s="44"/>
      <c r="D143" s="45"/>
      <c r="E143" s="45"/>
      <c r="F143" s="45"/>
      <c r="G143" s="46"/>
      <c r="H143" s="44"/>
      <c r="I143" s="45"/>
      <c r="J143" s="45"/>
      <c r="K143" s="45"/>
      <c r="L143" s="46"/>
      <c r="M143" s="44"/>
      <c r="N143" s="45"/>
      <c r="O143" s="45"/>
      <c r="P143" s="45"/>
      <c r="Q143" s="46"/>
      <c r="R143" s="44"/>
      <c r="S143" s="45"/>
      <c r="T143" s="45"/>
      <c r="U143" s="45"/>
      <c r="V143" s="46"/>
      <c r="W143" s="44"/>
      <c r="X143" s="45"/>
      <c r="Y143" s="45"/>
      <c r="Z143" s="45"/>
      <c r="AA143" s="46"/>
      <c r="AB143" s="44"/>
      <c r="AC143" s="45"/>
      <c r="AD143" s="45"/>
      <c r="AE143" s="45"/>
      <c r="AF143" s="46"/>
      <c r="AG143" s="44"/>
      <c r="AH143" s="45"/>
      <c r="AI143" s="45"/>
      <c r="AJ143" s="45"/>
      <c r="AK143" s="46"/>
      <c r="AL143" s="44"/>
      <c r="AM143" s="45"/>
      <c r="AN143" s="45"/>
      <c r="AO143" s="45"/>
      <c r="AP143" s="46"/>
      <c r="AQ143" s="44"/>
      <c r="AR143" s="45"/>
      <c r="AS143" s="45"/>
      <c r="AT143" s="45"/>
      <c r="AU143" s="46"/>
      <c r="AV143" s="44"/>
      <c r="AW143" s="45"/>
      <c r="AX143" s="45"/>
      <c r="AY143" s="45"/>
      <c r="AZ143" s="46"/>
      <c r="BA143" s="44"/>
      <c r="BB143" s="45"/>
      <c r="BC143" s="45"/>
      <c r="BD143" s="45"/>
      <c r="BE143" s="46"/>
      <c r="BF143" s="44"/>
      <c r="BG143" s="45"/>
      <c r="BH143" s="45"/>
      <c r="BI143" s="45"/>
      <c r="BJ143" s="46"/>
      <c r="BK143" s="39"/>
    </row>
    <row r="144" spans="1:65">
      <c r="A144" s="6" t="s">
        <v>80</v>
      </c>
      <c r="B144" s="10" t="s">
        <v>21</v>
      </c>
      <c r="C144" s="5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9"/>
    </row>
    <row r="145" spans="1:65">
      <c r="A145" s="6"/>
      <c r="B145" s="11" t="s">
        <v>39</v>
      </c>
      <c r="C145" s="40"/>
      <c r="D145" s="37"/>
      <c r="E145" s="37"/>
      <c r="F145" s="37"/>
      <c r="G145" s="31"/>
      <c r="H145" s="40"/>
      <c r="I145" s="37"/>
      <c r="J145" s="37"/>
      <c r="K145" s="37"/>
      <c r="L145" s="31"/>
      <c r="M145" s="40"/>
      <c r="N145" s="37"/>
      <c r="O145" s="37"/>
      <c r="P145" s="37"/>
      <c r="Q145" s="31"/>
      <c r="R145" s="40"/>
      <c r="S145" s="37"/>
      <c r="T145" s="37"/>
      <c r="U145" s="37"/>
      <c r="V145" s="31"/>
      <c r="W145" s="40"/>
      <c r="X145" s="37"/>
      <c r="Y145" s="37"/>
      <c r="Z145" s="37"/>
      <c r="AA145" s="31"/>
      <c r="AB145" s="40"/>
      <c r="AC145" s="37"/>
      <c r="AD145" s="37"/>
      <c r="AE145" s="37"/>
      <c r="AF145" s="31"/>
      <c r="AG145" s="40"/>
      <c r="AH145" s="37"/>
      <c r="AI145" s="37"/>
      <c r="AJ145" s="37"/>
      <c r="AK145" s="31"/>
      <c r="AL145" s="40"/>
      <c r="AM145" s="37"/>
      <c r="AN145" s="37"/>
      <c r="AO145" s="37"/>
      <c r="AP145" s="31"/>
      <c r="AQ145" s="40"/>
      <c r="AR145" s="37"/>
      <c r="AS145" s="37"/>
      <c r="AT145" s="37"/>
      <c r="AU145" s="31"/>
      <c r="AV145" s="40"/>
      <c r="AW145" s="37"/>
      <c r="AX145" s="37"/>
      <c r="AY145" s="37"/>
      <c r="AZ145" s="31"/>
      <c r="BA145" s="40"/>
      <c r="BB145" s="37"/>
      <c r="BC145" s="37"/>
      <c r="BD145" s="37"/>
      <c r="BE145" s="31"/>
      <c r="BF145" s="40"/>
      <c r="BG145" s="37"/>
      <c r="BH145" s="37"/>
      <c r="BI145" s="37"/>
      <c r="BJ145" s="31"/>
      <c r="BK145" s="41"/>
    </row>
    <row r="146" spans="1:65" s="16" customFormat="1">
      <c r="A146" s="6"/>
      <c r="B146" s="14" t="s">
        <v>89</v>
      </c>
      <c r="C146" s="44"/>
      <c r="D146" s="45"/>
      <c r="E146" s="45"/>
      <c r="F146" s="45"/>
      <c r="G146" s="46"/>
      <c r="H146" s="44"/>
      <c r="I146" s="45"/>
      <c r="J146" s="45"/>
      <c r="K146" s="45"/>
      <c r="L146" s="46"/>
      <c r="M146" s="44"/>
      <c r="N146" s="45"/>
      <c r="O146" s="45"/>
      <c r="P146" s="45"/>
      <c r="Q146" s="46"/>
      <c r="R146" s="44"/>
      <c r="S146" s="45"/>
      <c r="T146" s="45"/>
      <c r="U146" s="45"/>
      <c r="V146" s="46"/>
      <c r="W146" s="44"/>
      <c r="X146" s="45"/>
      <c r="Y146" s="45"/>
      <c r="Z146" s="45"/>
      <c r="AA146" s="46"/>
      <c r="AB146" s="44"/>
      <c r="AC146" s="45"/>
      <c r="AD146" s="45"/>
      <c r="AE146" s="45"/>
      <c r="AF146" s="46"/>
      <c r="AG146" s="44"/>
      <c r="AH146" s="45"/>
      <c r="AI146" s="45"/>
      <c r="AJ146" s="45"/>
      <c r="AK146" s="46"/>
      <c r="AL146" s="44"/>
      <c r="AM146" s="45"/>
      <c r="AN146" s="45"/>
      <c r="AO146" s="45"/>
      <c r="AP146" s="46"/>
      <c r="AQ146" s="44"/>
      <c r="AR146" s="45"/>
      <c r="AS146" s="45"/>
      <c r="AT146" s="45"/>
      <c r="AU146" s="46"/>
      <c r="AV146" s="44"/>
      <c r="AW146" s="45"/>
      <c r="AX146" s="45"/>
      <c r="AY146" s="45"/>
      <c r="AZ146" s="46"/>
      <c r="BA146" s="44"/>
      <c r="BB146" s="45"/>
      <c r="BC146" s="45"/>
      <c r="BD146" s="45"/>
      <c r="BE146" s="46"/>
      <c r="BF146" s="44"/>
      <c r="BG146" s="45"/>
      <c r="BH146" s="45"/>
      <c r="BI146" s="45"/>
      <c r="BJ146" s="46"/>
      <c r="BK146" s="39"/>
    </row>
    <row r="147" spans="1:65">
      <c r="A147" s="6"/>
      <c r="B147" s="14" t="s">
        <v>87</v>
      </c>
      <c r="C147" s="40"/>
      <c r="D147" s="37"/>
      <c r="E147" s="37"/>
      <c r="F147" s="37"/>
      <c r="G147" s="31"/>
      <c r="H147" s="40"/>
      <c r="I147" s="37"/>
      <c r="J147" s="37"/>
      <c r="K147" s="37"/>
      <c r="L147" s="31"/>
      <c r="M147" s="40"/>
      <c r="N147" s="37"/>
      <c r="O147" s="37"/>
      <c r="P147" s="37"/>
      <c r="Q147" s="31"/>
      <c r="R147" s="40"/>
      <c r="S147" s="37"/>
      <c r="T147" s="37"/>
      <c r="U147" s="37"/>
      <c r="V147" s="31"/>
      <c r="W147" s="40"/>
      <c r="X147" s="37"/>
      <c r="Y147" s="37"/>
      <c r="Z147" s="37"/>
      <c r="AA147" s="31"/>
      <c r="AB147" s="40"/>
      <c r="AC147" s="37"/>
      <c r="AD147" s="37"/>
      <c r="AE147" s="37"/>
      <c r="AF147" s="31"/>
      <c r="AG147" s="40"/>
      <c r="AH147" s="37"/>
      <c r="AI147" s="37"/>
      <c r="AJ147" s="37"/>
      <c r="AK147" s="31"/>
      <c r="AL147" s="40"/>
      <c r="AM147" s="37"/>
      <c r="AN147" s="37"/>
      <c r="AO147" s="37"/>
      <c r="AP147" s="31"/>
      <c r="AQ147" s="40"/>
      <c r="AR147" s="37"/>
      <c r="AS147" s="37"/>
      <c r="AT147" s="37"/>
      <c r="AU147" s="31"/>
      <c r="AV147" s="40"/>
      <c r="AW147" s="37"/>
      <c r="AX147" s="37"/>
      <c r="AY147" s="37"/>
      <c r="AZ147" s="31"/>
      <c r="BA147" s="40"/>
      <c r="BB147" s="37"/>
      <c r="BC147" s="37"/>
      <c r="BD147" s="37"/>
      <c r="BE147" s="31"/>
      <c r="BF147" s="40"/>
      <c r="BG147" s="37"/>
      <c r="BH147" s="37"/>
      <c r="BI147" s="37"/>
      <c r="BJ147" s="31"/>
      <c r="BK147" s="41"/>
    </row>
    <row r="148" spans="1:65">
      <c r="A148" s="6"/>
      <c r="B148" s="10"/>
      <c r="C148" s="5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9"/>
    </row>
    <row r="149" spans="1:65">
      <c r="A149" s="6" t="s">
        <v>22</v>
      </c>
      <c r="B149" s="7" t="s">
        <v>23</v>
      </c>
      <c r="C149" s="57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9"/>
    </row>
    <row r="150" spans="1:65">
      <c r="A150" s="6" t="s">
        <v>79</v>
      </c>
      <c r="B150" s="10" t="s">
        <v>24</v>
      </c>
      <c r="C150" s="57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9"/>
    </row>
    <row r="151" spans="1:65">
      <c r="A151" s="6"/>
      <c r="B151" s="11" t="s">
        <v>39</v>
      </c>
      <c r="C151" s="40"/>
      <c r="D151" s="37"/>
      <c r="E151" s="37"/>
      <c r="F151" s="37"/>
      <c r="G151" s="31"/>
      <c r="H151" s="40"/>
      <c r="I151" s="37"/>
      <c r="J151" s="37"/>
      <c r="K151" s="37"/>
      <c r="L151" s="31"/>
      <c r="M151" s="40"/>
      <c r="N151" s="37"/>
      <c r="O151" s="37"/>
      <c r="P151" s="37"/>
      <c r="Q151" s="31"/>
      <c r="R151" s="40"/>
      <c r="S151" s="37"/>
      <c r="T151" s="37"/>
      <c r="U151" s="37"/>
      <c r="V151" s="31"/>
      <c r="W151" s="40"/>
      <c r="X151" s="37"/>
      <c r="Y151" s="37"/>
      <c r="Z151" s="37"/>
      <c r="AA151" s="31"/>
      <c r="AB151" s="40"/>
      <c r="AC151" s="37"/>
      <c r="AD151" s="37"/>
      <c r="AE151" s="37"/>
      <c r="AF151" s="31"/>
      <c r="AG151" s="40"/>
      <c r="AH151" s="37"/>
      <c r="AI151" s="37"/>
      <c r="AJ151" s="37"/>
      <c r="AK151" s="31"/>
      <c r="AL151" s="40"/>
      <c r="AM151" s="37"/>
      <c r="AN151" s="37"/>
      <c r="AO151" s="37"/>
      <c r="AP151" s="31"/>
      <c r="AQ151" s="40"/>
      <c r="AR151" s="37"/>
      <c r="AS151" s="37"/>
      <c r="AT151" s="37"/>
      <c r="AU151" s="31"/>
      <c r="AV151" s="40"/>
      <c r="AW151" s="37"/>
      <c r="AX151" s="37"/>
      <c r="AY151" s="37"/>
      <c r="AZ151" s="31"/>
      <c r="BA151" s="40"/>
      <c r="BB151" s="37"/>
      <c r="BC151" s="37"/>
      <c r="BD151" s="37"/>
      <c r="BE151" s="31"/>
      <c r="BF151" s="40"/>
      <c r="BG151" s="37"/>
      <c r="BH151" s="37"/>
      <c r="BI151" s="37"/>
      <c r="BJ151" s="31"/>
      <c r="BK151" s="41"/>
    </row>
    <row r="152" spans="1:65">
      <c r="A152" s="6"/>
      <c r="B152" s="11" t="s">
        <v>203</v>
      </c>
      <c r="C152" s="37">
        <v>0</v>
      </c>
      <c r="D152" s="37">
        <v>0</v>
      </c>
      <c r="E152" s="37">
        <v>0</v>
      </c>
      <c r="F152" s="37">
        <v>0</v>
      </c>
      <c r="G152" s="37">
        <v>0</v>
      </c>
      <c r="H152" s="37">
        <v>0.1617726301287</v>
      </c>
      <c r="I152" s="37">
        <v>0.50024561938699996</v>
      </c>
      <c r="J152" s="37">
        <v>0</v>
      </c>
      <c r="K152" s="37">
        <v>0</v>
      </c>
      <c r="L152" s="37">
        <v>4.4862695032200001E-2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5.0997954999700001E-2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2.6329147526537957</v>
      </c>
      <c r="AW152" s="37">
        <v>3.5705513221931002</v>
      </c>
      <c r="AX152" s="37">
        <v>0</v>
      </c>
      <c r="AY152" s="37">
        <v>0</v>
      </c>
      <c r="AZ152" s="37">
        <v>6.0140587989984988</v>
      </c>
      <c r="BA152" s="37">
        <v>0</v>
      </c>
      <c r="BB152" s="37">
        <v>0</v>
      </c>
      <c r="BC152" s="37">
        <v>0</v>
      </c>
      <c r="BD152" s="37">
        <v>0</v>
      </c>
      <c r="BE152" s="37">
        <v>0</v>
      </c>
      <c r="BF152" s="37">
        <v>0.4094041503784</v>
      </c>
      <c r="BG152" s="37">
        <v>0.4353886111934</v>
      </c>
      <c r="BH152" s="37">
        <v>0</v>
      </c>
      <c r="BI152" s="37">
        <v>0</v>
      </c>
      <c r="BJ152" s="37">
        <v>0.1222048146451</v>
      </c>
      <c r="BK152" s="38">
        <f t="shared" ref="BK152:BK153" si="21">SUM(C152:BJ152)</f>
        <v>13.942401349609893</v>
      </c>
    </row>
    <row r="153" spans="1:65">
      <c r="A153" s="6"/>
      <c r="B153" s="11" t="s">
        <v>204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0.11305142487050002</v>
      </c>
      <c r="I153" s="37">
        <v>0.49648963141930003</v>
      </c>
      <c r="J153" s="37">
        <v>0</v>
      </c>
      <c r="K153" s="37">
        <v>0</v>
      </c>
      <c r="L153" s="37">
        <v>6.6517922580000002E-4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1.7457243031800001E-2</v>
      </c>
      <c r="S153" s="37">
        <v>0</v>
      </c>
      <c r="T153" s="37">
        <v>0</v>
      </c>
      <c r="U153" s="37">
        <v>0</v>
      </c>
      <c r="V153" s="37">
        <v>9.5871655160000013E-3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7.516244012532904</v>
      </c>
      <c r="AW153" s="37">
        <v>0.35897155138679998</v>
      </c>
      <c r="AX153" s="37">
        <v>0</v>
      </c>
      <c r="AY153" s="37">
        <v>0</v>
      </c>
      <c r="AZ153" s="37">
        <v>11.124028724288198</v>
      </c>
      <c r="BA153" s="37">
        <v>0</v>
      </c>
      <c r="BB153" s="37">
        <v>0</v>
      </c>
      <c r="BC153" s="37">
        <v>0</v>
      </c>
      <c r="BD153" s="37">
        <v>0</v>
      </c>
      <c r="BE153" s="37">
        <v>0</v>
      </c>
      <c r="BF153" s="37">
        <v>0.7257630078977001</v>
      </c>
      <c r="BG153" s="37">
        <v>1.4091951108063001</v>
      </c>
      <c r="BH153" s="37">
        <v>0</v>
      </c>
      <c r="BI153" s="37">
        <v>0</v>
      </c>
      <c r="BJ153" s="37">
        <v>0.69160222699969998</v>
      </c>
      <c r="BK153" s="38">
        <f t="shared" si="21"/>
        <v>22.463055277975005</v>
      </c>
    </row>
    <row r="154" spans="1:65" s="16" customFormat="1">
      <c r="A154" s="6"/>
      <c r="B154" s="14" t="s">
        <v>86</v>
      </c>
      <c r="C154" s="44">
        <f>SUM(C152:C153)</f>
        <v>0</v>
      </c>
      <c r="D154" s="45">
        <f t="shared" ref="D154:BJ154" si="22">SUM(D152:D153)</f>
        <v>0</v>
      </c>
      <c r="E154" s="45">
        <f t="shared" si="22"/>
        <v>0</v>
      </c>
      <c r="F154" s="45">
        <f t="shared" si="22"/>
        <v>0</v>
      </c>
      <c r="G154" s="46">
        <f t="shared" si="22"/>
        <v>0</v>
      </c>
      <c r="H154" s="44">
        <f t="shared" si="22"/>
        <v>0.27482405499920004</v>
      </c>
      <c r="I154" s="45">
        <f t="shared" si="22"/>
        <v>0.99673525080629999</v>
      </c>
      <c r="J154" s="45">
        <f t="shared" si="22"/>
        <v>0</v>
      </c>
      <c r="K154" s="45">
        <f t="shared" si="22"/>
        <v>0</v>
      </c>
      <c r="L154" s="46">
        <f t="shared" si="22"/>
        <v>4.5527874257999999E-2</v>
      </c>
      <c r="M154" s="44">
        <f t="shared" si="22"/>
        <v>0</v>
      </c>
      <c r="N154" s="45">
        <f t="shared" si="22"/>
        <v>0</v>
      </c>
      <c r="O154" s="45">
        <f t="shared" si="22"/>
        <v>0</v>
      </c>
      <c r="P154" s="45">
        <f t="shared" si="22"/>
        <v>0</v>
      </c>
      <c r="Q154" s="46">
        <f t="shared" si="22"/>
        <v>0</v>
      </c>
      <c r="R154" s="44">
        <f t="shared" si="22"/>
        <v>6.8455198031500006E-2</v>
      </c>
      <c r="S154" s="45">
        <f t="shared" si="22"/>
        <v>0</v>
      </c>
      <c r="T154" s="45">
        <f t="shared" si="22"/>
        <v>0</v>
      </c>
      <c r="U154" s="45">
        <f t="shared" si="22"/>
        <v>0</v>
      </c>
      <c r="V154" s="46">
        <f t="shared" si="22"/>
        <v>9.5871655160000013E-3</v>
      </c>
      <c r="W154" s="44">
        <f t="shared" si="22"/>
        <v>0</v>
      </c>
      <c r="X154" s="45">
        <f t="shared" si="22"/>
        <v>0</v>
      </c>
      <c r="Y154" s="45">
        <f t="shared" si="22"/>
        <v>0</v>
      </c>
      <c r="Z154" s="45">
        <f t="shared" si="22"/>
        <v>0</v>
      </c>
      <c r="AA154" s="46">
        <f t="shared" si="22"/>
        <v>0</v>
      </c>
      <c r="AB154" s="44">
        <f t="shared" si="22"/>
        <v>0</v>
      </c>
      <c r="AC154" s="45">
        <f t="shared" si="22"/>
        <v>0</v>
      </c>
      <c r="AD154" s="45">
        <f t="shared" si="22"/>
        <v>0</v>
      </c>
      <c r="AE154" s="45">
        <f t="shared" si="22"/>
        <v>0</v>
      </c>
      <c r="AF154" s="46">
        <f t="shared" si="22"/>
        <v>0</v>
      </c>
      <c r="AG154" s="44">
        <f t="shared" si="22"/>
        <v>0</v>
      </c>
      <c r="AH154" s="45">
        <f t="shared" si="22"/>
        <v>0</v>
      </c>
      <c r="AI154" s="45">
        <f t="shared" si="22"/>
        <v>0</v>
      </c>
      <c r="AJ154" s="45">
        <f t="shared" si="22"/>
        <v>0</v>
      </c>
      <c r="AK154" s="46">
        <f t="shared" si="22"/>
        <v>0</v>
      </c>
      <c r="AL154" s="44">
        <f t="shared" si="22"/>
        <v>0</v>
      </c>
      <c r="AM154" s="45">
        <f t="shared" si="22"/>
        <v>0</v>
      </c>
      <c r="AN154" s="45">
        <f t="shared" si="22"/>
        <v>0</v>
      </c>
      <c r="AO154" s="45">
        <f t="shared" si="22"/>
        <v>0</v>
      </c>
      <c r="AP154" s="46">
        <f t="shared" si="22"/>
        <v>0</v>
      </c>
      <c r="AQ154" s="44">
        <f t="shared" si="22"/>
        <v>0</v>
      </c>
      <c r="AR154" s="45">
        <f t="shared" si="22"/>
        <v>0</v>
      </c>
      <c r="AS154" s="45">
        <f t="shared" si="22"/>
        <v>0</v>
      </c>
      <c r="AT154" s="45">
        <f t="shared" si="22"/>
        <v>0</v>
      </c>
      <c r="AU154" s="46">
        <f t="shared" si="22"/>
        <v>0</v>
      </c>
      <c r="AV154" s="44">
        <f t="shared" si="22"/>
        <v>10.1491587651867</v>
      </c>
      <c r="AW154" s="45">
        <f t="shared" si="22"/>
        <v>3.9295228735799004</v>
      </c>
      <c r="AX154" s="45">
        <f t="shared" si="22"/>
        <v>0</v>
      </c>
      <c r="AY154" s="45">
        <f t="shared" si="22"/>
        <v>0</v>
      </c>
      <c r="AZ154" s="46">
        <f t="shared" si="22"/>
        <v>17.138087523286696</v>
      </c>
      <c r="BA154" s="44">
        <f t="shared" si="22"/>
        <v>0</v>
      </c>
      <c r="BB154" s="45">
        <f t="shared" si="22"/>
        <v>0</v>
      </c>
      <c r="BC154" s="45">
        <f t="shared" si="22"/>
        <v>0</v>
      </c>
      <c r="BD154" s="45">
        <f t="shared" si="22"/>
        <v>0</v>
      </c>
      <c r="BE154" s="46">
        <f t="shared" si="22"/>
        <v>0</v>
      </c>
      <c r="BF154" s="44">
        <f t="shared" si="22"/>
        <v>1.1351671582761</v>
      </c>
      <c r="BG154" s="45">
        <f t="shared" si="22"/>
        <v>1.8445837219997001</v>
      </c>
      <c r="BH154" s="45">
        <f t="shared" si="22"/>
        <v>0</v>
      </c>
      <c r="BI154" s="45">
        <f t="shared" si="22"/>
        <v>0</v>
      </c>
      <c r="BJ154" s="46">
        <f t="shared" si="22"/>
        <v>0.8138070416448</v>
      </c>
      <c r="BK154" s="39">
        <f>SUM(BK152:BK153)</f>
        <v>36.405456627584897</v>
      </c>
      <c r="BM154" s="54"/>
    </row>
    <row r="155" spans="1:65">
      <c r="A155" s="6"/>
      <c r="B155" s="17"/>
      <c r="C155" s="57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9"/>
    </row>
    <row r="156" spans="1:65">
      <c r="A156" s="6"/>
      <c r="B156" s="18" t="s">
        <v>101</v>
      </c>
      <c r="C156" s="47">
        <f t="shared" ref="C156:AH156" si="23">+C110+C133+C154</f>
        <v>0</v>
      </c>
      <c r="D156" s="47">
        <f t="shared" si="23"/>
        <v>235.83042516761219</v>
      </c>
      <c r="E156" s="47">
        <f t="shared" si="23"/>
        <v>0</v>
      </c>
      <c r="F156" s="47">
        <f t="shared" si="23"/>
        <v>0</v>
      </c>
      <c r="G156" s="47">
        <f t="shared" si="23"/>
        <v>0</v>
      </c>
      <c r="H156" s="47">
        <f t="shared" si="23"/>
        <v>21.195733040782603</v>
      </c>
      <c r="I156" s="47">
        <f t="shared" si="23"/>
        <v>9753.4356218568792</v>
      </c>
      <c r="J156" s="47">
        <f t="shared" si="23"/>
        <v>987.65886110348254</v>
      </c>
      <c r="K156" s="47">
        <f t="shared" si="23"/>
        <v>0</v>
      </c>
      <c r="L156" s="47">
        <f t="shared" si="23"/>
        <v>902.3779299365666</v>
      </c>
      <c r="M156" s="47">
        <f t="shared" si="23"/>
        <v>0</v>
      </c>
      <c r="N156" s="47">
        <f t="shared" si="23"/>
        <v>0</v>
      </c>
      <c r="O156" s="47">
        <f t="shared" si="23"/>
        <v>0</v>
      </c>
      <c r="P156" s="47">
        <f t="shared" si="23"/>
        <v>0</v>
      </c>
      <c r="Q156" s="47">
        <f t="shared" si="23"/>
        <v>0</v>
      </c>
      <c r="R156" s="47">
        <f t="shared" si="23"/>
        <v>4.0056925512441</v>
      </c>
      <c r="S156" s="47">
        <f t="shared" si="23"/>
        <v>723.75481464764255</v>
      </c>
      <c r="T156" s="47">
        <f t="shared" si="23"/>
        <v>32.917003694999799</v>
      </c>
      <c r="U156" s="47">
        <f t="shared" si="23"/>
        <v>6.3866069679030995</v>
      </c>
      <c r="V156" s="47">
        <f t="shared" si="23"/>
        <v>12.2193516078044</v>
      </c>
      <c r="W156" s="47">
        <f t="shared" si="23"/>
        <v>0</v>
      </c>
      <c r="X156" s="47">
        <f t="shared" si="23"/>
        <v>0</v>
      </c>
      <c r="Y156" s="47">
        <f t="shared" si="23"/>
        <v>0</v>
      </c>
      <c r="Z156" s="47">
        <f t="shared" si="23"/>
        <v>0</v>
      </c>
      <c r="AA156" s="47">
        <f t="shared" si="23"/>
        <v>0</v>
      </c>
      <c r="AB156" s="47">
        <f t="shared" si="23"/>
        <v>0</v>
      </c>
      <c r="AC156" s="47">
        <f t="shared" si="23"/>
        <v>0</v>
      </c>
      <c r="AD156" s="47">
        <f t="shared" si="23"/>
        <v>0</v>
      </c>
      <c r="AE156" s="47">
        <f t="shared" si="23"/>
        <v>0</v>
      </c>
      <c r="AF156" s="47">
        <f t="shared" si="23"/>
        <v>0</v>
      </c>
      <c r="AG156" s="47">
        <f t="shared" si="23"/>
        <v>0</v>
      </c>
      <c r="AH156" s="47">
        <f t="shared" si="23"/>
        <v>0</v>
      </c>
      <c r="AI156" s="47">
        <f t="shared" ref="AI156:BK156" si="24">+AI110+AI133+AI154</f>
        <v>0</v>
      </c>
      <c r="AJ156" s="47">
        <f t="shared" si="24"/>
        <v>0</v>
      </c>
      <c r="AK156" s="47">
        <f t="shared" si="24"/>
        <v>0</v>
      </c>
      <c r="AL156" s="47">
        <f t="shared" si="24"/>
        <v>0</v>
      </c>
      <c r="AM156" s="47">
        <f t="shared" si="24"/>
        <v>0</v>
      </c>
      <c r="AN156" s="47">
        <f t="shared" si="24"/>
        <v>0</v>
      </c>
      <c r="AO156" s="47">
        <f t="shared" si="24"/>
        <v>0</v>
      </c>
      <c r="AP156" s="47">
        <f t="shared" si="24"/>
        <v>0</v>
      </c>
      <c r="AQ156" s="47">
        <f t="shared" si="24"/>
        <v>0</v>
      </c>
      <c r="AR156" s="47">
        <f t="shared" si="24"/>
        <v>0.77752463332249999</v>
      </c>
      <c r="AS156" s="47">
        <f t="shared" si="24"/>
        <v>0</v>
      </c>
      <c r="AT156" s="47">
        <f t="shared" si="24"/>
        <v>0</v>
      </c>
      <c r="AU156" s="47">
        <f t="shared" si="24"/>
        <v>0</v>
      </c>
      <c r="AV156" s="47">
        <f t="shared" si="24"/>
        <v>531.70130569681749</v>
      </c>
      <c r="AW156" s="47">
        <f t="shared" si="24"/>
        <v>3607.0548660533868</v>
      </c>
      <c r="AX156" s="47">
        <f t="shared" si="24"/>
        <v>676.46192897361175</v>
      </c>
      <c r="AY156" s="47">
        <f t="shared" si="24"/>
        <v>13.9193691573225</v>
      </c>
      <c r="AZ156" s="47">
        <f t="shared" si="24"/>
        <v>3455.7614109313686</v>
      </c>
      <c r="BA156" s="47">
        <f t="shared" si="24"/>
        <v>0</v>
      </c>
      <c r="BB156" s="47">
        <f t="shared" si="24"/>
        <v>0</v>
      </c>
      <c r="BC156" s="47">
        <f t="shared" si="24"/>
        <v>0</v>
      </c>
      <c r="BD156" s="47">
        <f t="shared" si="24"/>
        <v>0</v>
      </c>
      <c r="BE156" s="47">
        <f t="shared" si="24"/>
        <v>0</v>
      </c>
      <c r="BF156" s="47">
        <f t="shared" si="24"/>
        <v>131.418056792768</v>
      </c>
      <c r="BG156" s="47">
        <f t="shared" si="24"/>
        <v>761.42333173021814</v>
      </c>
      <c r="BH156" s="47">
        <f t="shared" si="24"/>
        <v>1.3587263852902001</v>
      </c>
      <c r="BI156" s="47">
        <f t="shared" si="24"/>
        <v>0</v>
      </c>
      <c r="BJ156" s="47">
        <f t="shared" si="24"/>
        <v>178.69224524063915</v>
      </c>
      <c r="BK156" s="87">
        <f t="shared" si="24"/>
        <v>22038.350806169656</v>
      </c>
    </row>
    <row r="157" spans="1:65">
      <c r="A157" s="6"/>
      <c r="B157" s="18"/>
      <c r="C157" s="60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61"/>
    </row>
    <row r="158" spans="1:65">
      <c r="A158" s="6" t="s">
        <v>5</v>
      </c>
      <c r="B158" s="19" t="s">
        <v>26</v>
      </c>
      <c r="C158" s="60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61"/>
    </row>
    <row r="159" spans="1:65">
      <c r="A159" s="6"/>
      <c r="B159" s="11" t="s">
        <v>39</v>
      </c>
      <c r="C159" s="37"/>
      <c r="D159" s="37"/>
      <c r="E159" s="37"/>
      <c r="F159" s="37"/>
      <c r="G159" s="48"/>
      <c r="H159" s="40"/>
      <c r="I159" s="37"/>
      <c r="J159" s="37"/>
      <c r="K159" s="37"/>
      <c r="L159" s="48"/>
      <c r="M159" s="40"/>
      <c r="N159" s="37"/>
      <c r="O159" s="37"/>
      <c r="P159" s="37"/>
      <c r="Q159" s="48"/>
      <c r="R159" s="40"/>
      <c r="S159" s="37"/>
      <c r="T159" s="37"/>
      <c r="U159" s="37"/>
      <c r="V159" s="31"/>
      <c r="W159" s="49"/>
      <c r="X159" s="37"/>
      <c r="Y159" s="37"/>
      <c r="Z159" s="37"/>
      <c r="AA159" s="48"/>
      <c r="AB159" s="40"/>
      <c r="AC159" s="37"/>
      <c r="AD159" s="37"/>
      <c r="AE159" s="37"/>
      <c r="AF159" s="48"/>
      <c r="AG159" s="40"/>
      <c r="AH159" s="37"/>
      <c r="AI159" s="37"/>
      <c r="AJ159" s="37"/>
      <c r="AK159" s="48"/>
      <c r="AL159" s="40"/>
      <c r="AM159" s="37"/>
      <c r="AN159" s="37"/>
      <c r="AO159" s="37"/>
      <c r="AP159" s="48"/>
      <c r="AQ159" s="40"/>
      <c r="AR159" s="37"/>
      <c r="AS159" s="37"/>
      <c r="AT159" s="37"/>
      <c r="AU159" s="48"/>
      <c r="AV159" s="40"/>
      <c r="AW159" s="37"/>
      <c r="AX159" s="37"/>
      <c r="AY159" s="37"/>
      <c r="AZ159" s="48"/>
      <c r="BA159" s="40"/>
      <c r="BB159" s="37"/>
      <c r="BC159" s="37"/>
      <c r="BD159" s="37"/>
      <c r="BE159" s="48"/>
      <c r="BF159" s="40"/>
      <c r="BG159" s="37"/>
      <c r="BH159" s="37"/>
      <c r="BI159" s="37"/>
      <c r="BJ159" s="48"/>
      <c r="BK159" s="50"/>
    </row>
    <row r="160" spans="1:65" ht="13.5" thickBot="1">
      <c r="A160" s="20"/>
      <c r="B160" s="14" t="s">
        <v>86</v>
      </c>
      <c r="C160" s="37"/>
      <c r="D160" s="37"/>
      <c r="E160" s="37"/>
      <c r="F160" s="37"/>
      <c r="G160" s="48"/>
      <c r="H160" s="40"/>
      <c r="I160" s="37"/>
      <c r="J160" s="37"/>
      <c r="K160" s="37"/>
      <c r="L160" s="48"/>
      <c r="M160" s="40"/>
      <c r="N160" s="37"/>
      <c r="O160" s="37"/>
      <c r="P160" s="37"/>
      <c r="Q160" s="48"/>
      <c r="R160" s="40"/>
      <c r="S160" s="37"/>
      <c r="T160" s="37"/>
      <c r="U160" s="37"/>
      <c r="V160" s="31"/>
      <c r="W160" s="49"/>
      <c r="X160" s="37"/>
      <c r="Y160" s="37"/>
      <c r="Z160" s="37"/>
      <c r="AA160" s="48"/>
      <c r="AB160" s="40"/>
      <c r="AC160" s="37"/>
      <c r="AD160" s="37"/>
      <c r="AE160" s="37"/>
      <c r="AF160" s="48"/>
      <c r="AG160" s="40"/>
      <c r="AH160" s="37"/>
      <c r="AI160" s="37"/>
      <c r="AJ160" s="37"/>
      <c r="AK160" s="48"/>
      <c r="AL160" s="40"/>
      <c r="AM160" s="37"/>
      <c r="AN160" s="37"/>
      <c r="AO160" s="37"/>
      <c r="AP160" s="48"/>
      <c r="AQ160" s="40"/>
      <c r="AR160" s="37"/>
      <c r="AS160" s="37"/>
      <c r="AT160" s="37"/>
      <c r="AU160" s="48"/>
      <c r="AV160" s="40"/>
      <c r="AW160" s="37"/>
      <c r="AX160" s="37"/>
      <c r="AY160" s="37"/>
      <c r="AZ160" s="48"/>
      <c r="BA160" s="40"/>
      <c r="BB160" s="37"/>
      <c r="BC160" s="37"/>
      <c r="BD160" s="37"/>
      <c r="BE160" s="48"/>
      <c r="BF160" s="40"/>
      <c r="BG160" s="37"/>
      <c r="BH160" s="37"/>
      <c r="BI160" s="37"/>
      <c r="BJ160" s="48"/>
      <c r="BK160" s="50"/>
    </row>
    <row r="161" spans="1:63">
      <c r="A161" s="16"/>
      <c r="B161" s="2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2"/>
    </row>
    <row r="162" spans="1:63">
      <c r="A162" s="16"/>
      <c r="B162" s="16" t="s">
        <v>29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3" t="s">
        <v>40</v>
      </c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2"/>
    </row>
    <row r="163" spans="1:63">
      <c r="A163" s="16"/>
      <c r="B163" s="16" t="s">
        <v>30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4" t="s">
        <v>32</v>
      </c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2"/>
    </row>
    <row r="164" spans="1:63">
      <c r="C164" s="51"/>
      <c r="D164" s="51"/>
      <c r="E164" s="51"/>
      <c r="F164" s="51"/>
      <c r="G164" s="51"/>
      <c r="H164" s="51"/>
      <c r="I164" s="51"/>
      <c r="J164" s="51"/>
      <c r="K164" s="51"/>
      <c r="L164" s="54" t="s">
        <v>33</v>
      </c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2"/>
    </row>
    <row r="165" spans="1:63">
      <c r="B165" s="16" t="s">
        <v>35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4" t="s">
        <v>100</v>
      </c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2"/>
    </row>
    <row r="166" spans="1:63">
      <c r="B166" s="16" t="s">
        <v>36</v>
      </c>
      <c r="C166" s="51"/>
      <c r="D166" s="51"/>
      <c r="E166" s="51"/>
      <c r="F166" s="51"/>
      <c r="G166" s="51"/>
      <c r="H166" s="51"/>
      <c r="I166" s="51"/>
      <c r="J166" s="51"/>
      <c r="K166" s="90"/>
      <c r="L166" s="53" t="s">
        <v>102</v>
      </c>
      <c r="M166" s="90"/>
      <c r="N166" s="90"/>
      <c r="O166" s="90"/>
      <c r="P166" s="90"/>
      <c r="Q166" s="90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2"/>
    </row>
    <row r="167" spans="1:63">
      <c r="B167" s="16"/>
      <c r="C167" s="51"/>
      <c r="D167" s="51"/>
      <c r="E167" s="51"/>
      <c r="F167" s="51"/>
      <c r="G167" s="51"/>
      <c r="H167" s="51"/>
      <c r="I167" s="51"/>
      <c r="J167" s="51"/>
      <c r="K167" s="51"/>
      <c r="L167" s="54" t="s">
        <v>34</v>
      </c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2"/>
    </row>
    <row r="168" spans="1:63"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2"/>
    </row>
    <row r="169" spans="1:63"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2"/>
    </row>
    <row r="170" spans="1:63"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2"/>
    </row>
    <row r="171" spans="1:63"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2"/>
    </row>
    <row r="172" spans="1:63"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2"/>
    </row>
    <row r="173" spans="1:63"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2"/>
    </row>
    <row r="174" spans="1:63"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2"/>
    </row>
    <row r="175" spans="1:63">
      <c r="B175" s="16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2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91:BK91"/>
    <mergeCell ref="AL4:AP4"/>
    <mergeCell ref="AQ4:AU4"/>
    <mergeCell ref="AV4:AZ4"/>
    <mergeCell ref="BA4:BE4"/>
    <mergeCell ref="BF4:BJ4"/>
    <mergeCell ref="C6:BK6"/>
    <mergeCell ref="C7:BK7"/>
    <mergeCell ref="C13:BK13"/>
    <mergeCell ref="C18:BK18"/>
    <mergeCell ref="C85:BK85"/>
    <mergeCell ref="C88:BK88"/>
    <mergeCell ref="C148:BK148"/>
    <mergeCell ref="C111:BK111"/>
    <mergeCell ref="C112:BK112"/>
    <mergeCell ref="C113:BK113"/>
    <mergeCell ref="C118:BK118"/>
    <mergeCell ref="C134:BK134"/>
    <mergeCell ref="C135:BK135"/>
    <mergeCell ref="C136:BK136"/>
    <mergeCell ref="C139:BK139"/>
    <mergeCell ref="C140:BK140"/>
    <mergeCell ref="C141:BK141"/>
    <mergeCell ref="C144:BK144"/>
    <mergeCell ref="C149:BK149"/>
    <mergeCell ref="C150:BK150"/>
    <mergeCell ref="C155:BK155"/>
    <mergeCell ref="C157:BK157"/>
    <mergeCell ref="C158:BK15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6"/>
  <sheetViews>
    <sheetView showGridLines="0"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D4" sqref="D4:L4"/>
    </sheetView>
  </sheetViews>
  <sheetFormatPr defaultRowHeight="12.75"/>
  <cols>
    <col min="1" max="1" width="2.28515625" style="22" customWidth="1"/>
    <col min="2" max="2" width="9.140625" style="22"/>
    <col min="3" max="3" width="25.28515625" style="22" bestFit="1" customWidth="1"/>
    <col min="4" max="4" width="14.5703125" style="22" bestFit="1" customWidth="1"/>
    <col min="5" max="6" width="18.28515625" style="22" bestFit="1" customWidth="1"/>
    <col min="7" max="7" width="17" style="22" customWidth="1"/>
    <col min="8" max="8" width="14.42578125" style="22" customWidth="1"/>
    <col min="9" max="9" width="15.85546875" style="22" bestFit="1" customWidth="1"/>
    <col min="10" max="10" width="17" style="22" bestFit="1" customWidth="1"/>
    <col min="11" max="11" width="11.85546875" style="22" bestFit="1" customWidth="1"/>
    <col min="12" max="12" width="19.85546875" style="22" bestFit="1" customWidth="1"/>
    <col min="13" max="13" width="10.5703125" style="22" bestFit="1" customWidth="1"/>
    <col min="14" max="16384" width="9.140625" style="22"/>
  </cols>
  <sheetData>
    <row r="2" spans="2:14">
      <c r="B2" s="84" t="s">
        <v>205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2:14">
      <c r="B3" s="84" t="s">
        <v>206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4" ht="38.25">
      <c r="B4" s="12" t="s">
        <v>78</v>
      </c>
      <c r="C4" s="23" t="s">
        <v>41</v>
      </c>
      <c r="D4" s="23" t="s">
        <v>90</v>
      </c>
      <c r="E4" s="23" t="s">
        <v>91</v>
      </c>
      <c r="F4" s="23" t="s">
        <v>7</v>
      </c>
      <c r="G4" s="23" t="s">
        <v>8</v>
      </c>
      <c r="H4" s="23" t="s">
        <v>23</v>
      </c>
      <c r="I4" s="23" t="s">
        <v>96</v>
      </c>
      <c r="J4" s="23" t="s">
        <v>97</v>
      </c>
      <c r="K4" s="23" t="s">
        <v>77</v>
      </c>
      <c r="L4" s="23" t="s">
        <v>98</v>
      </c>
    </row>
    <row r="5" spans="2:14">
      <c r="B5" s="27">
        <v>1</v>
      </c>
      <c r="C5" s="28" t="s">
        <v>42</v>
      </c>
      <c r="D5" s="29">
        <v>0</v>
      </c>
      <c r="E5" s="29">
        <v>0</v>
      </c>
      <c r="F5" s="29">
        <v>1.26475065806E-2</v>
      </c>
      <c r="G5" s="24"/>
      <c r="H5" s="24">
        <v>0</v>
      </c>
      <c r="I5" s="24"/>
      <c r="J5" s="24"/>
      <c r="K5" s="25">
        <f>SUM(D5:H5)</f>
        <v>1.26475065806E-2</v>
      </c>
      <c r="L5" s="24"/>
    </row>
    <row r="6" spans="2:14">
      <c r="B6" s="27">
        <v>2</v>
      </c>
      <c r="C6" s="30" t="s">
        <v>43</v>
      </c>
      <c r="D6" s="29">
        <v>1.187791129E-3</v>
      </c>
      <c r="E6" s="29">
        <v>4.3917874402215</v>
      </c>
      <c r="F6" s="29">
        <v>1.6475924966369995</v>
      </c>
      <c r="G6" s="24"/>
      <c r="H6" s="24">
        <v>6.8840209128799998E-2</v>
      </c>
      <c r="I6" s="24"/>
      <c r="J6" s="24"/>
      <c r="K6" s="25">
        <f t="shared" ref="K6:K41" si="0">SUM(D6:H6)</f>
        <v>6.1094079371163001</v>
      </c>
      <c r="L6" s="24"/>
      <c r="N6" s="34"/>
    </row>
    <row r="7" spans="2:14">
      <c r="B7" s="27">
        <v>3</v>
      </c>
      <c r="C7" s="28" t="s">
        <v>44</v>
      </c>
      <c r="D7" s="29">
        <v>0</v>
      </c>
      <c r="E7" s="29">
        <v>9.9976387096600006E-2</v>
      </c>
      <c r="F7" s="29">
        <v>3.4870347740999998E-3</v>
      </c>
      <c r="G7" s="24"/>
      <c r="H7" s="24">
        <v>0</v>
      </c>
      <c r="I7" s="24"/>
      <c r="J7" s="24"/>
      <c r="K7" s="25">
        <f t="shared" si="0"/>
        <v>0.10346342187070001</v>
      </c>
      <c r="L7" s="24"/>
      <c r="N7" s="34"/>
    </row>
    <row r="8" spans="2:14">
      <c r="B8" s="27">
        <v>4</v>
      </c>
      <c r="C8" s="30" t="s">
        <v>45</v>
      </c>
      <c r="D8" s="29">
        <v>1.04274605806E-2</v>
      </c>
      <c r="E8" s="29">
        <v>6.7737312349333036</v>
      </c>
      <c r="F8" s="29">
        <v>0.79548856099779985</v>
      </c>
      <c r="G8" s="24"/>
      <c r="H8" s="24">
        <v>3.3784884837E-3</v>
      </c>
      <c r="I8" s="24"/>
      <c r="J8" s="24"/>
      <c r="K8" s="25">
        <f t="shared" si="0"/>
        <v>7.5830257449954042</v>
      </c>
      <c r="L8" s="24"/>
      <c r="N8" s="34"/>
    </row>
    <row r="9" spans="2:14">
      <c r="B9" s="27">
        <v>5</v>
      </c>
      <c r="C9" s="30" t="s">
        <v>46</v>
      </c>
      <c r="D9" s="29">
        <v>4.9897209128799996E-2</v>
      </c>
      <c r="E9" s="29">
        <v>10.728474202899797</v>
      </c>
      <c r="F9" s="29">
        <v>2.6428601248970001</v>
      </c>
      <c r="G9" s="24"/>
      <c r="H9" s="24">
        <v>2.33907270318E-2</v>
      </c>
      <c r="I9" s="24"/>
      <c r="J9" s="24"/>
      <c r="K9" s="25">
        <f t="shared" si="0"/>
        <v>13.444622263957395</v>
      </c>
      <c r="L9" s="24"/>
      <c r="N9" s="34"/>
    </row>
    <row r="10" spans="2:14">
      <c r="B10" s="27">
        <v>6</v>
      </c>
      <c r="C10" s="30" t="s">
        <v>47</v>
      </c>
      <c r="D10" s="29">
        <v>9.3736213903000007E-2</v>
      </c>
      <c r="E10" s="29">
        <v>6.1783252035440981</v>
      </c>
      <c r="F10" s="29">
        <v>6.4778418001229028</v>
      </c>
      <c r="G10" s="24"/>
      <c r="H10" s="24">
        <v>4.13880709354E-2</v>
      </c>
      <c r="I10" s="24"/>
      <c r="J10" s="24"/>
      <c r="K10" s="25">
        <f t="shared" si="0"/>
        <v>12.7912912885054</v>
      </c>
      <c r="L10" s="24"/>
      <c r="N10" s="34"/>
    </row>
    <row r="11" spans="2:14">
      <c r="B11" s="27">
        <v>7</v>
      </c>
      <c r="C11" s="30" t="s">
        <v>48</v>
      </c>
      <c r="D11" s="29">
        <v>0.1124439294515</v>
      </c>
      <c r="E11" s="29">
        <v>0.72859805996660021</v>
      </c>
      <c r="F11" s="29">
        <v>1.0875524316109</v>
      </c>
      <c r="G11" s="24"/>
      <c r="H11" s="24">
        <v>5.7426812900000009E-4</v>
      </c>
      <c r="I11" s="24"/>
      <c r="J11" s="24"/>
      <c r="K11" s="25">
        <f t="shared" si="0"/>
        <v>1.9291686891580002</v>
      </c>
      <c r="L11" s="24"/>
      <c r="N11" s="34"/>
    </row>
    <row r="12" spans="2:14">
      <c r="B12" s="27">
        <v>8</v>
      </c>
      <c r="C12" s="28" t="s">
        <v>49</v>
      </c>
      <c r="D12" s="29">
        <v>0</v>
      </c>
      <c r="E12" s="29">
        <v>0</v>
      </c>
      <c r="F12" s="29">
        <v>0</v>
      </c>
      <c r="G12" s="24"/>
      <c r="H12" s="24">
        <v>0</v>
      </c>
      <c r="I12" s="24"/>
      <c r="J12" s="24"/>
      <c r="K12" s="25">
        <f t="shared" si="0"/>
        <v>0</v>
      </c>
      <c r="L12" s="24"/>
      <c r="N12" s="34"/>
    </row>
    <row r="13" spans="2:14">
      <c r="B13" s="27">
        <v>9</v>
      </c>
      <c r="C13" s="28" t="s">
        <v>50</v>
      </c>
      <c r="D13" s="29">
        <v>0</v>
      </c>
      <c r="E13" s="29">
        <v>0</v>
      </c>
      <c r="F13" s="29">
        <v>0</v>
      </c>
      <c r="G13" s="24"/>
      <c r="H13" s="24">
        <v>0</v>
      </c>
      <c r="I13" s="24"/>
      <c r="J13" s="24"/>
      <c r="K13" s="25">
        <f t="shared" si="0"/>
        <v>0</v>
      </c>
      <c r="L13" s="24"/>
      <c r="N13" s="34"/>
    </row>
    <row r="14" spans="2:14">
      <c r="B14" s="27">
        <v>10</v>
      </c>
      <c r="C14" s="30" t="s">
        <v>51</v>
      </c>
      <c r="D14" s="29">
        <v>0.29053255625790003</v>
      </c>
      <c r="E14" s="29">
        <v>38.843215595157396</v>
      </c>
      <c r="F14" s="29">
        <v>7.9116219579969007</v>
      </c>
      <c r="G14" s="24"/>
      <c r="H14" s="24">
        <v>1.2453197674834</v>
      </c>
      <c r="I14" s="24"/>
      <c r="J14" s="24"/>
      <c r="K14" s="25">
        <f t="shared" si="0"/>
        <v>48.290689876895598</v>
      </c>
      <c r="L14" s="24"/>
      <c r="N14" s="34"/>
    </row>
    <row r="15" spans="2:14">
      <c r="B15" s="27">
        <v>11</v>
      </c>
      <c r="C15" s="30" t="s">
        <v>52</v>
      </c>
      <c r="D15" s="29">
        <v>70.329826678480018</v>
      </c>
      <c r="E15" s="29">
        <v>307.36774749304209</v>
      </c>
      <c r="F15" s="29">
        <v>66.228586226718193</v>
      </c>
      <c r="G15" s="24"/>
      <c r="H15" s="24">
        <v>0.36246545438459987</v>
      </c>
      <c r="I15" s="24"/>
      <c r="J15" s="24"/>
      <c r="K15" s="25">
        <f t="shared" si="0"/>
        <v>444.28862585262493</v>
      </c>
      <c r="L15" s="24"/>
      <c r="N15" s="34"/>
    </row>
    <row r="16" spans="2:14">
      <c r="B16" s="27">
        <v>12</v>
      </c>
      <c r="C16" s="30" t="s">
        <v>53</v>
      </c>
      <c r="D16" s="29">
        <v>402.04764609322422</v>
      </c>
      <c r="E16" s="29">
        <v>1039.7920790741334</v>
      </c>
      <c r="F16" s="29">
        <v>11.302270383039804</v>
      </c>
      <c r="G16" s="24"/>
      <c r="H16" s="24">
        <v>0.81494523625660009</v>
      </c>
      <c r="I16" s="24"/>
      <c r="J16" s="24"/>
      <c r="K16" s="25">
        <f t="shared" si="0"/>
        <v>1453.9569407866541</v>
      </c>
      <c r="L16" s="24"/>
      <c r="N16" s="34"/>
    </row>
    <row r="17" spans="2:14">
      <c r="B17" s="27">
        <v>13</v>
      </c>
      <c r="C17" s="30" t="s">
        <v>54</v>
      </c>
      <c r="D17" s="29">
        <v>0</v>
      </c>
      <c r="E17" s="29">
        <v>4.6217041550640001</v>
      </c>
      <c r="F17" s="29">
        <v>0.87304921751419995</v>
      </c>
      <c r="G17" s="24"/>
      <c r="H17" s="24">
        <v>5.5981477409999998E-4</v>
      </c>
      <c r="I17" s="24"/>
      <c r="J17" s="24"/>
      <c r="K17" s="25">
        <f t="shared" si="0"/>
        <v>5.4953131873523002</v>
      </c>
      <c r="L17" s="24"/>
      <c r="N17" s="34"/>
    </row>
    <row r="18" spans="2:14">
      <c r="B18" s="27">
        <v>14</v>
      </c>
      <c r="C18" s="30" t="s">
        <v>55</v>
      </c>
      <c r="D18" s="29">
        <v>0</v>
      </c>
      <c r="E18" s="29">
        <v>0.67902986932179998</v>
      </c>
      <c r="F18" s="29">
        <v>0.16932268103049999</v>
      </c>
      <c r="G18" s="24"/>
      <c r="H18" s="24">
        <v>2.2392591289999999E-3</v>
      </c>
      <c r="I18" s="24"/>
      <c r="J18" s="24"/>
      <c r="K18" s="25">
        <f t="shared" si="0"/>
        <v>0.85059180948129998</v>
      </c>
      <c r="L18" s="24"/>
      <c r="N18" s="34"/>
    </row>
    <row r="19" spans="2:14">
      <c r="B19" s="27">
        <v>15</v>
      </c>
      <c r="C19" s="30" t="s">
        <v>56</v>
      </c>
      <c r="D19" s="29">
        <v>3.2992615161000001E-2</v>
      </c>
      <c r="E19" s="29">
        <v>3.5803567429649998</v>
      </c>
      <c r="F19" s="29">
        <v>3.6623852888640993</v>
      </c>
      <c r="G19" s="24"/>
      <c r="H19" s="24">
        <v>0.1128157860965</v>
      </c>
      <c r="I19" s="24"/>
      <c r="J19" s="24"/>
      <c r="K19" s="25">
        <f t="shared" si="0"/>
        <v>7.388550433086599</v>
      </c>
      <c r="L19" s="24"/>
      <c r="N19" s="34"/>
    </row>
    <row r="20" spans="2:14">
      <c r="B20" s="27">
        <v>16</v>
      </c>
      <c r="C20" s="30" t="s">
        <v>57</v>
      </c>
      <c r="D20" s="29">
        <v>208.08809957193139</v>
      </c>
      <c r="E20" s="29">
        <v>1076.6500342165432</v>
      </c>
      <c r="F20" s="29">
        <v>75.142176225223437</v>
      </c>
      <c r="G20" s="24"/>
      <c r="H20" s="24">
        <v>2.5952775843491991</v>
      </c>
      <c r="I20" s="24"/>
      <c r="J20" s="24"/>
      <c r="K20" s="25">
        <f t="shared" si="0"/>
        <v>1362.4755875980472</v>
      </c>
      <c r="L20" s="24"/>
      <c r="N20" s="34"/>
    </row>
    <row r="21" spans="2:14">
      <c r="B21" s="27">
        <v>17</v>
      </c>
      <c r="C21" s="30" t="s">
        <v>58</v>
      </c>
      <c r="D21" s="29">
        <v>11.864561535547601</v>
      </c>
      <c r="E21" s="29">
        <v>14.708315918345308</v>
      </c>
      <c r="F21" s="29">
        <v>7.0472809081797019</v>
      </c>
      <c r="G21" s="24"/>
      <c r="H21" s="24">
        <v>0.38375280774040005</v>
      </c>
      <c r="I21" s="24"/>
      <c r="J21" s="24"/>
      <c r="K21" s="25">
        <f t="shared" si="0"/>
        <v>34.003911169813009</v>
      </c>
      <c r="L21" s="24"/>
      <c r="N21" s="34"/>
    </row>
    <row r="22" spans="2:14">
      <c r="B22" s="27">
        <v>18</v>
      </c>
      <c r="C22" s="28" t="s">
        <v>59</v>
      </c>
      <c r="D22" s="29">
        <v>0</v>
      </c>
      <c r="E22" s="29">
        <v>0</v>
      </c>
      <c r="F22" s="29">
        <v>0</v>
      </c>
      <c r="G22" s="24"/>
      <c r="H22" s="24">
        <v>0</v>
      </c>
      <c r="I22" s="24"/>
      <c r="J22" s="24"/>
      <c r="K22" s="25">
        <f t="shared" si="0"/>
        <v>0</v>
      </c>
      <c r="L22" s="24"/>
      <c r="N22" s="34"/>
    </row>
    <row r="23" spans="2:14">
      <c r="B23" s="27">
        <v>19</v>
      </c>
      <c r="C23" s="30" t="s">
        <v>60</v>
      </c>
      <c r="D23" s="29">
        <v>0.42871001587010005</v>
      </c>
      <c r="E23" s="29">
        <v>6.6150783487677023</v>
      </c>
      <c r="F23" s="29">
        <v>4.6021758505367005</v>
      </c>
      <c r="G23" s="24"/>
      <c r="H23" s="24">
        <v>4.3961303741300001E-2</v>
      </c>
      <c r="I23" s="24"/>
      <c r="J23" s="24"/>
      <c r="K23" s="25">
        <f t="shared" si="0"/>
        <v>11.689925518915802</v>
      </c>
      <c r="L23" s="24"/>
      <c r="N23" s="34"/>
    </row>
    <row r="24" spans="2:14">
      <c r="B24" s="27">
        <v>20</v>
      </c>
      <c r="C24" s="30" t="s">
        <v>61</v>
      </c>
      <c r="D24" s="29">
        <v>5052.6688396613363</v>
      </c>
      <c r="E24" s="29">
        <v>6171.8085147617157</v>
      </c>
      <c r="F24" s="29">
        <v>726.19318421077617</v>
      </c>
      <c r="G24" s="24"/>
      <c r="H24" s="24">
        <v>22.28365555107591</v>
      </c>
      <c r="I24" s="24"/>
      <c r="J24" s="24"/>
      <c r="K24" s="25">
        <v>11972.954194184902</v>
      </c>
      <c r="L24" s="24"/>
      <c r="N24" s="34"/>
    </row>
    <row r="25" spans="2:14">
      <c r="B25" s="27">
        <v>21</v>
      </c>
      <c r="C25" s="28" t="s">
        <v>62</v>
      </c>
      <c r="D25" s="29">
        <v>0</v>
      </c>
      <c r="E25" s="29">
        <v>0.25163127096749999</v>
      </c>
      <c r="F25" s="29">
        <v>0.1113563306451</v>
      </c>
      <c r="G25" s="24"/>
      <c r="H25" s="24">
        <v>0</v>
      </c>
      <c r="I25" s="24"/>
      <c r="J25" s="24"/>
      <c r="K25" s="25">
        <f t="shared" si="0"/>
        <v>0.36298760161260002</v>
      </c>
      <c r="L25" s="24"/>
      <c r="N25" s="34"/>
    </row>
    <row r="26" spans="2:14">
      <c r="B26" s="27">
        <v>22</v>
      </c>
      <c r="C26" s="30" t="s">
        <v>63</v>
      </c>
      <c r="D26" s="29">
        <v>0</v>
      </c>
      <c r="E26" s="29">
        <v>0.85112570361280004</v>
      </c>
      <c r="F26" s="29">
        <v>1.1095012817417</v>
      </c>
      <c r="G26" s="24"/>
      <c r="H26" s="24">
        <v>0</v>
      </c>
      <c r="I26" s="24"/>
      <c r="J26" s="24"/>
      <c r="K26" s="25">
        <f t="shared" si="0"/>
        <v>1.9606269853545002</v>
      </c>
      <c r="L26" s="24"/>
      <c r="N26" s="34"/>
    </row>
    <row r="27" spans="2:14">
      <c r="B27" s="27">
        <v>23</v>
      </c>
      <c r="C27" s="28" t="s">
        <v>64</v>
      </c>
      <c r="D27" s="29">
        <v>0</v>
      </c>
      <c r="E27" s="29">
        <v>0</v>
      </c>
      <c r="F27" s="29">
        <v>1.7912935483E-3</v>
      </c>
      <c r="G27" s="24"/>
      <c r="H27" s="24">
        <v>0</v>
      </c>
      <c r="I27" s="24"/>
      <c r="J27" s="24"/>
      <c r="K27" s="25">
        <f t="shared" si="0"/>
        <v>1.7912935483E-3</v>
      </c>
      <c r="L27" s="24"/>
      <c r="N27" s="34"/>
    </row>
    <row r="28" spans="2:14">
      <c r="B28" s="27">
        <v>24</v>
      </c>
      <c r="C28" s="28" t="s">
        <v>65</v>
      </c>
      <c r="D28" s="29">
        <v>0</v>
      </c>
      <c r="E28" s="29">
        <v>8.98637489998E-2</v>
      </c>
      <c r="F28" s="29">
        <v>1.8254983193400003E-2</v>
      </c>
      <c r="G28" s="24"/>
      <c r="H28" s="24">
        <v>0</v>
      </c>
      <c r="I28" s="24"/>
      <c r="J28" s="24"/>
      <c r="K28" s="25">
        <f t="shared" si="0"/>
        <v>0.10811873219320001</v>
      </c>
      <c r="L28" s="24"/>
      <c r="N28" s="34"/>
    </row>
    <row r="29" spans="2:14">
      <c r="B29" s="27">
        <v>25</v>
      </c>
      <c r="C29" s="30" t="s">
        <v>66</v>
      </c>
      <c r="D29" s="29">
        <v>1023.2907687484475</v>
      </c>
      <c r="E29" s="29">
        <v>1934.7008647520786</v>
      </c>
      <c r="F29" s="29">
        <v>193.23749904812354</v>
      </c>
      <c r="G29" s="24"/>
      <c r="H29" s="24">
        <v>2.4910164357696987</v>
      </c>
      <c r="I29" s="24"/>
      <c r="J29" s="24"/>
      <c r="K29" s="25">
        <f t="shared" si="0"/>
        <v>3153.7201489844192</v>
      </c>
      <c r="L29" s="24"/>
      <c r="N29" s="34"/>
    </row>
    <row r="30" spans="2:14">
      <c r="B30" s="27">
        <v>26</v>
      </c>
      <c r="C30" s="30" t="s">
        <v>67</v>
      </c>
      <c r="D30" s="29">
        <v>3.1579756935300005E-2</v>
      </c>
      <c r="E30" s="29">
        <v>6.1409537537377021</v>
      </c>
      <c r="F30" s="29">
        <v>3.6442433966366008</v>
      </c>
      <c r="G30" s="24"/>
      <c r="H30" s="24">
        <v>2.0689720741399999E-2</v>
      </c>
      <c r="I30" s="24"/>
      <c r="J30" s="24"/>
      <c r="K30" s="25">
        <f t="shared" si="0"/>
        <v>9.8374666280510024</v>
      </c>
      <c r="L30" s="24"/>
      <c r="N30" s="34"/>
    </row>
    <row r="31" spans="2:14">
      <c r="B31" s="27">
        <v>27</v>
      </c>
      <c r="C31" s="30" t="s">
        <v>17</v>
      </c>
      <c r="D31" s="29">
        <v>1.0300680258000001E-2</v>
      </c>
      <c r="E31" s="29">
        <v>16.498869409803298</v>
      </c>
      <c r="F31" s="29">
        <v>5.5652191867347982</v>
      </c>
      <c r="G31" s="24"/>
      <c r="H31" s="24">
        <v>4.18633101286E-2</v>
      </c>
      <c r="I31" s="24"/>
      <c r="J31" s="24"/>
      <c r="K31" s="25">
        <f t="shared" si="0"/>
        <v>22.116252586924695</v>
      </c>
      <c r="L31" s="24"/>
      <c r="N31" s="34"/>
    </row>
    <row r="32" spans="2:14">
      <c r="B32" s="27">
        <v>28</v>
      </c>
      <c r="C32" s="30" t="s">
        <v>68</v>
      </c>
      <c r="D32" s="29">
        <v>2.3353836128999998E-3</v>
      </c>
      <c r="E32" s="29">
        <v>5.2519498063865999</v>
      </c>
      <c r="F32" s="29">
        <v>0.23305802370880002</v>
      </c>
      <c r="G32" s="24"/>
      <c r="H32" s="24">
        <v>4.5008582419299996E-2</v>
      </c>
      <c r="I32" s="24"/>
      <c r="J32" s="24"/>
      <c r="K32" s="25">
        <f t="shared" si="0"/>
        <v>5.5323517961275996</v>
      </c>
      <c r="L32" s="24"/>
      <c r="N32" s="34"/>
    </row>
    <row r="33" spans="2:14">
      <c r="B33" s="27">
        <v>29</v>
      </c>
      <c r="C33" s="30" t="s">
        <v>69</v>
      </c>
      <c r="D33" s="29">
        <v>0.48889544038669996</v>
      </c>
      <c r="E33" s="29">
        <v>46.374731307858859</v>
      </c>
      <c r="F33" s="29">
        <v>25.954040444721976</v>
      </c>
      <c r="G33" s="24"/>
      <c r="H33" s="24">
        <v>0.56813281987039999</v>
      </c>
      <c r="I33" s="24"/>
      <c r="J33" s="24"/>
      <c r="K33" s="25">
        <f t="shared" si="0"/>
        <v>73.385800012837933</v>
      </c>
      <c r="L33" s="24"/>
      <c r="N33" s="34"/>
    </row>
    <row r="34" spans="2:14">
      <c r="B34" s="27">
        <v>30</v>
      </c>
      <c r="C34" s="30" t="s">
        <v>70</v>
      </c>
      <c r="D34" s="29">
        <v>109.87970287222402</v>
      </c>
      <c r="E34" s="29">
        <v>1056.6776662998589</v>
      </c>
      <c r="F34" s="29">
        <v>6.6258821364321907</v>
      </c>
      <c r="G34" s="24"/>
      <c r="H34" s="24">
        <v>4.0638266224799997E-2</v>
      </c>
      <c r="I34" s="24"/>
      <c r="J34" s="24"/>
      <c r="K34" s="25">
        <f t="shared" si="0"/>
        <v>1173.2238895747398</v>
      </c>
      <c r="L34" s="24"/>
      <c r="N34" s="34"/>
    </row>
    <row r="35" spans="2:14">
      <c r="B35" s="27">
        <v>31</v>
      </c>
      <c r="C35" s="28" t="s">
        <v>71</v>
      </c>
      <c r="D35" s="29">
        <v>0</v>
      </c>
      <c r="E35" s="29">
        <v>9.6294461611999994E-3</v>
      </c>
      <c r="F35" s="29">
        <v>0.1104624239998</v>
      </c>
      <c r="G35" s="24"/>
      <c r="H35" s="24">
        <v>0</v>
      </c>
      <c r="I35" s="24"/>
      <c r="J35" s="24"/>
      <c r="K35" s="25">
        <f t="shared" si="0"/>
        <v>0.12009187016099999</v>
      </c>
      <c r="L35" s="24"/>
      <c r="N35" s="34"/>
    </row>
    <row r="36" spans="2:14">
      <c r="B36" s="27">
        <v>32</v>
      </c>
      <c r="C36" s="30" t="s">
        <v>72</v>
      </c>
      <c r="D36" s="29">
        <v>600.47969164989831</v>
      </c>
      <c r="E36" s="29">
        <v>459.37208128606864</v>
      </c>
      <c r="F36" s="29">
        <v>51.173971321023252</v>
      </c>
      <c r="G36" s="24"/>
      <c r="H36" s="24">
        <v>2.3502362900255989</v>
      </c>
      <c r="I36" s="24"/>
      <c r="J36" s="24"/>
      <c r="K36" s="25">
        <f t="shared" si="0"/>
        <v>1113.3759805470156</v>
      </c>
      <c r="L36" s="24"/>
      <c r="N36" s="34"/>
    </row>
    <row r="37" spans="2:14">
      <c r="B37" s="27">
        <v>33</v>
      </c>
      <c r="C37" s="30" t="s">
        <v>103</v>
      </c>
      <c r="D37" s="29">
        <v>51.180157734804908</v>
      </c>
      <c r="E37" s="29">
        <v>179.5205466834835</v>
      </c>
      <c r="F37" s="29">
        <v>11.890897544386688</v>
      </c>
      <c r="G37" s="24"/>
      <c r="H37" s="24">
        <v>0.61972538170599978</v>
      </c>
      <c r="I37" s="24"/>
      <c r="J37" s="24"/>
      <c r="K37" s="25">
        <f t="shared" si="0"/>
        <v>243.21132734438109</v>
      </c>
      <c r="L37" s="24"/>
      <c r="N37" s="34"/>
    </row>
    <row r="38" spans="2:14">
      <c r="B38" s="27">
        <v>34</v>
      </c>
      <c r="C38" s="30" t="s">
        <v>73</v>
      </c>
      <c r="D38" s="29">
        <v>0</v>
      </c>
      <c r="E38" s="29">
        <v>0.1368486641934</v>
      </c>
      <c r="F38" s="29">
        <v>0.1519757529031</v>
      </c>
      <c r="G38" s="24"/>
      <c r="H38" s="24">
        <v>0</v>
      </c>
      <c r="I38" s="24"/>
      <c r="J38" s="24"/>
      <c r="K38" s="25">
        <f t="shared" si="0"/>
        <v>0.28882441709649997</v>
      </c>
      <c r="L38" s="24"/>
      <c r="N38" s="34"/>
    </row>
    <row r="39" spans="2:14">
      <c r="B39" s="27">
        <v>35</v>
      </c>
      <c r="C39" s="30" t="s">
        <v>74</v>
      </c>
      <c r="D39" s="29">
        <v>33.035218987901203</v>
      </c>
      <c r="E39" s="29">
        <v>150.6287378530605</v>
      </c>
      <c r="F39" s="29">
        <v>19.841995024264698</v>
      </c>
      <c r="G39" s="24"/>
      <c r="H39" s="24">
        <v>0.67791123938360054</v>
      </c>
      <c r="I39" s="24"/>
      <c r="J39" s="24"/>
      <c r="K39" s="25">
        <f t="shared" si="0"/>
        <v>204.18386310461</v>
      </c>
      <c r="L39" s="24"/>
      <c r="N39" s="34"/>
    </row>
    <row r="40" spans="2:14">
      <c r="B40" s="27">
        <v>36</v>
      </c>
      <c r="C40" s="30" t="s">
        <v>75</v>
      </c>
      <c r="D40" s="29">
        <v>3.0285929032000001E-3</v>
      </c>
      <c r="E40" s="29">
        <v>1.1722042908054</v>
      </c>
      <c r="F40" s="29">
        <v>0.18114237612699999</v>
      </c>
      <c r="G40" s="24"/>
      <c r="H40" s="24">
        <v>2.0578604193E-3</v>
      </c>
      <c r="I40" s="24"/>
      <c r="J40" s="24"/>
      <c r="K40" s="25">
        <f t="shared" si="0"/>
        <v>1.3584331202548998</v>
      </c>
      <c r="L40" s="24"/>
      <c r="N40" s="34"/>
    </row>
    <row r="41" spans="2:14">
      <c r="B41" s="27">
        <v>37</v>
      </c>
      <c r="C41" s="30" t="s">
        <v>76</v>
      </c>
      <c r="D41" s="29">
        <v>80.87366273451228</v>
      </c>
      <c r="E41" s="29">
        <v>487.33464175531697</v>
      </c>
      <c r="F41" s="29">
        <v>82.421701405309506</v>
      </c>
      <c r="G41" s="24"/>
      <c r="H41" s="24">
        <v>1.5656123755715996</v>
      </c>
      <c r="I41" s="24"/>
      <c r="J41" s="24"/>
      <c r="K41" s="25">
        <f t="shared" si="0"/>
        <v>652.19561827071038</v>
      </c>
      <c r="L41" s="24"/>
      <c r="N41" s="34"/>
    </row>
    <row r="42" spans="2:14">
      <c r="B42" s="23" t="s">
        <v>11</v>
      </c>
      <c r="C42" s="12"/>
      <c r="D42" s="88">
        <f>SUM(D5:D41)</f>
        <v>7645.2942439138869</v>
      </c>
      <c r="E42" s="88">
        <f>SUM(E5:E41)</f>
        <v>13038.579314736109</v>
      </c>
      <c r="F42" s="88">
        <f t="shared" ref="F42:H42" si="1">SUM(F5:F41)</f>
        <v>1318.072514879</v>
      </c>
      <c r="G42" s="88">
        <f t="shared" si="1"/>
        <v>0</v>
      </c>
      <c r="H42" s="89">
        <f t="shared" si="1"/>
        <v>36.405456610999998</v>
      </c>
      <c r="I42" s="33"/>
      <c r="J42" s="33">
        <f>SUM(J38:J41)</f>
        <v>0</v>
      </c>
      <c r="K42" s="32">
        <f>SUM(K5:K41)</f>
        <v>22038.351530139997</v>
      </c>
      <c r="L42" s="24"/>
      <c r="M42" s="26"/>
    </row>
    <row r="43" spans="2:14">
      <c r="E43" s="36"/>
    </row>
    <row r="44" spans="2:14">
      <c r="E44" s="56"/>
      <c r="F44" s="56"/>
      <c r="H44" s="56"/>
      <c r="K44" s="56"/>
    </row>
    <row r="46" spans="2:14">
      <c r="E46" s="26"/>
      <c r="H46" s="26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 Singh</dc:creator>
  <cp:lastModifiedBy>X178075</cp:lastModifiedBy>
  <dcterms:created xsi:type="dcterms:W3CDTF">2016-02-08T05:45:18Z</dcterms:created>
  <dcterms:modified xsi:type="dcterms:W3CDTF">2016-06-09T05:09:44Z</dcterms:modified>
</cp:coreProperties>
</file>