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0115" windowHeight="7995"/>
  </bookViews>
  <sheets>
    <sheet name="31.07.2017" sheetId="1" r:id="rId1"/>
  </sheets>
  <externalReferences>
    <externalReference r:id="rId2"/>
  </externalReferences>
  <definedNames>
    <definedName name="_xlnm.Print_Titles" localSheetId="0">'31.07.2017'!$1:$5</definedName>
  </definedNames>
  <calcPr calcId="124519"/>
</workbook>
</file>

<file path=xl/calcChain.xml><?xml version="1.0" encoding="utf-8"?>
<calcChain xmlns="http://schemas.openxmlformats.org/spreadsheetml/2006/main">
  <c r="H76" i="1"/>
  <c r="H77"/>
  <c r="H78"/>
  <c r="H79"/>
  <c r="H80"/>
  <c r="H81"/>
  <c r="H82"/>
  <c r="H83"/>
  <c r="H84"/>
  <c r="H75"/>
  <c r="G86"/>
  <c r="H86" l="1"/>
  <c r="G61"/>
  <c r="H61"/>
  <c r="H105"/>
  <c r="G64" l="1"/>
  <c r="G105"/>
  <c r="H64" l="1"/>
  <c r="H91"/>
  <c r="G91"/>
  <c r="G107" s="1"/>
  <c r="H107" l="1"/>
</calcChain>
</file>

<file path=xl/sharedStrings.xml><?xml version="1.0" encoding="utf-8"?>
<sst xmlns="http://schemas.openxmlformats.org/spreadsheetml/2006/main" count="318" uniqueCount="230">
  <si>
    <t> SHRIRAM EQUITY AND DEBT OPPORTUNITIES FUND</t>
  </si>
  <si>
    <t>ISIN</t>
  </si>
  <si>
    <t>Coupon (%)</t>
  </si>
  <si>
    <t>Name Of Instrument</t>
  </si>
  <si>
    <t>Industry+ /Rating</t>
  </si>
  <si>
    <t>Quantity</t>
  </si>
  <si>
    <t>Market/ Fair Value (Rs. in lacs)</t>
  </si>
  <si>
    <t>% to NAV</t>
  </si>
  <si>
    <t>EQUITY &amp; EQUITY RELATED</t>
  </si>
  <si>
    <t>(a) Listed / awaiting listing on Stock Exchanges</t>
  </si>
  <si>
    <t>Equity</t>
  </si>
  <si>
    <t>INE467B01029</t>
  </si>
  <si>
    <t>SOFTWARE</t>
  </si>
  <si>
    <t>INE040A01026</t>
  </si>
  <si>
    <t>BANKS</t>
  </si>
  <si>
    <t>INE001A01036</t>
  </si>
  <si>
    <t>FINANCE</t>
  </si>
  <si>
    <t>INE018A01030</t>
  </si>
  <si>
    <t>CONSTRUCTION PROJECT</t>
  </si>
  <si>
    <t>PHARMACEUTICALS</t>
  </si>
  <si>
    <t>INE860A01027</t>
  </si>
  <si>
    <t>INE585B01010</t>
  </si>
  <si>
    <t>AUTO</t>
  </si>
  <si>
    <t>PETROLEUM PRODUCTS</t>
  </si>
  <si>
    <t>CONSUMER NON DURABLES</t>
  </si>
  <si>
    <t>INE481G01011</t>
  </si>
  <si>
    <t>CEMENT</t>
  </si>
  <si>
    <t>INE029A01011</t>
  </si>
  <si>
    <t>INE101A01026</t>
  </si>
  <si>
    <t>INE044A01036</t>
  </si>
  <si>
    <t>INE326A01037</t>
  </si>
  <si>
    <t>INE009A01021</t>
  </si>
  <si>
    <t>INE021A01026</t>
  </si>
  <si>
    <t>INE066A01013</t>
  </si>
  <si>
    <t>INE070A01015</t>
  </si>
  <si>
    <t>INE885A01032</t>
  </si>
  <si>
    <t>AUTO ANCILLARIES</t>
  </si>
  <si>
    <t>INE095A01012</t>
  </si>
  <si>
    <t>INE115A01026</t>
  </si>
  <si>
    <t>INE216A01022</t>
  </si>
  <si>
    <t>INE237A01028</t>
  </si>
  <si>
    <t>INE628A01036</t>
  </si>
  <si>
    <t>PESTICIDES</t>
  </si>
  <si>
    <t>Sub Total</t>
  </si>
  <si>
    <t>(b) Unlisted</t>
  </si>
  <si>
    <t>Nil</t>
  </si>
  <si>
    <t>Total</t>
  </si>
  <si>
    <t>DEBT INSTRUMENTS</t>
  </si>
  <si>
    <t>(a) Listing/awating listing on stock exchange</t>
  </si>
  <si>
    <t>Non-Convertible debentures / Bonds</t>
  </si>
  <si>
    <t>Zero Coupon Bonds / Deep Discount Bonds</t>
  </si>
  <si>
    <t>(b) Privately Placed / Unlisted</t>
  </si>
  <si>
    <t>INE895D07396</t>
  </si>
  <si>
    <t xml:space="preserve"> TATASONS LTD **</t>
  </si>
  <si>
    <t>CRISIL - AAA</t>
  </si>
  <si>
    <t>LIC HOUSING FINANCE LTD.**</t>
  </si>
  <si>
    <t>(c) Securitized Debt Instruments</t>
  </si>
  <si>
    <t>MONEY MARKET INSTRUMENTS</t>
  </si>
  <si>
    <t>Bills Rediscounting</t>
  </si>
  <si>
    <t>Commercial Papers (CP) / Certificate Of Deposit (CD)</t>
  </si>
  <si>
    <t>Treasury Bills</t>
  </si>
  <si>
    <t>Collateralised Borrowing &amp; Lending Obligation</t>
  </si>
  <si>
    <t>OTHERS</t>
  </si>
  <si>
    <t>Cash,Cash Equivalents and Net Current Assets</t>
  </si>
  <si>
    <t>Grand Total</t>
  </si>
  <si>
    <t>+ Industry Classification as recommended by AMFI</t>
  </si>
  <si>
    <t>** Thinly Traded/ Non-Traded Securities</t>
  </si>
  <si>
    <t>Portfolio Classification by Asset Class(%)</t>
  </si>
  <si>
    <t>Auto</t>
  </si>
  <si>
    <t>Auto Ancillaries</t>
  </si>
  <si>
    <t>Banks</t>
  </si>
  <si>
    <t>Cement</t>
  </si>
  <si>
    <t>Construction Project</t>
  </si>
  <si>
    <t>Consumer Non Durables</t>
  </si>
  <si>
    <t>Finance</t>
  </si>
  <si>
    <t>Pesticides</t>
  </si>
  <si>
    <t>Petroleum Products</t>
  </si>
  <si>
    <t>Pharmaceuticals</t>
  </si>
  <si>
    <t>Software</t>
  </si>
  <si>
    <t>INE238A01034</t>
  </si>
  <si>
    <t>INDUSTRIAL CAPITAL GOODS</t>
  </si>
  <si>
    <t>HOUSING DEVELOPMENT FINANCE CORPORATION LTD.**</t>
  </si>
  <si>
    <t>Industrial Capital Goods</t>
  </si>
  <si>
    <t>INE406A01037</t>
  </si>
  <si>
    <t>INE494B01023</t>
  </si>
  <si>
    <t>INE090A01021</t>
  </si>
  <si>
    <t>INE761H01022</t>
  </si>
  <si>
    <t>TEXTILE PRODUCTS</t>
  </si>
  <si>
    <t>Textile Products</t>
  </si>
  <si>
    <t>Notes :</t>
  </si>
  <si>
    <t>1) Total NPAs provided for and its percentage to NAV : Nil</t>
  </si>
  <si>
    <t>2) Total value and percentage of Illiquid Equity Shares : Nil</t>
  </si>
  <si>
    <t>3) NAV History</t>
  </si>
  <si>
    <t>NAVs per unit (Rs.)</t>
  </si>
  <si>
    <t>Growth Option</t>
  </si>
  <si>
    <t>Dividend Option</t>
  </si>
  <si>
    <t>Growth Option - Direct Plan</t>
  </si>
  <si>
    <t>Dividend Option - Direct Plan</t>
  </si>
  <si>
    <t>Dividend History</t>
  </si>
  <si>
    <t xml:space="preserve">Dividend Per Unit (Rs) for </t>
  </si>
  <si>
    <t>Plan Name</t>
  </si>
  <si>
    <t>Record Date</t>
  </si>
  <si>
    <t>Nav as on Record Date</t>
  </si>
  <si>
    <t>Individuals and HUF</t>
  </si>
  <si>
    <t>Shriram Equity and Debt Opportunities Fund - Direct Plan - Dividend Option</t>
  </si>
  <si>
    <t>Shriram Equity and Debt Opportunities Fund - Regular Plan - Dividend Option</t>
  </si>
  <si>
    <t>6) Total investments in Foreign Securities / Overseas ETFs / ADRs / GDRs : Nil</t>
  </si>
  <si>
    <t>10) Repo in Corporate Debt : Nil</t>
  </si>
  <si>
    <t>INE001A07MG9</t>
  </si>
  <si>
    <t>INE987B01026</t>
  </si>
  <si>
    <t>INE115A07EU5</t>
  </si>
  <si>
    <t>CARE AAA</t>
  </si>
  <si>
    <t>INE115A07GK1</t>
  </si>
  <si>
    <t>INE387A01021</t>
  </si>
  <si>
    <t>Housing Development Finance Corporation Ltd.</t>
  </si>
  <si>
    <t>Infosys Ltd.</t>
  </si>
  <si>
    <t>Larsen &amp; Toubro Ltd.</t>
  </si>
  <si>
    <t>Asian Paints Ltd.</t>
  </si>
  <si>
    <t>Bharat Petroleum Corporation Ltd.</t>
  </si>
  <si>
    <t>HDFC Bank Ltd.</t>
  </si>
  <si>
    <t>Sun Pharmaceuticals Industries Ltd.</t>
  </si>
  <si>
    <t>Eicher Motors Ltd.</t>
  </si>
  <si>
    <t>Shree Cements Ltd.</t>
  </si>
  <si>
    <t>ICICI Bank Ltd.</t>
  </si>
  <si>
    <t>IndusInd Bank Ltd.</t>
  </si>
  <si>
    <t>Mahindra &amp; Mahindra Ltd.</t>
  </si>
  <si>
    <t>LIC Housing Finance Ltd.</t>
  </si>
  <si>
    <t>Britannia Industries Ltd.</t>
  </si>
  <si>
    <t>Kotak Mahindra Bank Ltd.</t>
  </si>
  <si>
    <t>Axis Bank Ltd.</t>
  </si>
  <si>
    <t>Bharat Electronics Ltd.</t>
  </si>
  <si>
    <t>Bajaj Finance Ltd.</t>
  </si>
  <si>
    <t>Lupin Ltd.</t>
  </si>
  <si>
    <t>Sundram Fasteners Ltd.</t>
  </si>
  <si>
    <t>Aurobindo Pharma Ltd.</t>
  </si>
  <si>
    <t>Tata Consultancy Services Ltd.</t>
  </si>
  <si>
    <t>Ultratech Cement Ltd.</t>
  </si>
  <si>
    <t>TVS Motor Company Ltd.</t>
  </si>
  <si>
    <t>Maruti Suzuki India Ltd.</t>
  </si>
  <si>
    <t>UPL Ltd.</t>
  </si>
  <si>
    <t>Page Industries Ltd.</t>
  </si>
  <si>
    <t>HCL Technologies Ltd.</t>
  </si>
  <si>
    <t>Amara Raja Batteries Ltd.</t>
  </si>
  <si>
    <t>Natco Pharma Ltd.</t>
  </si>
  <si>
    <t>INE134E07505</t>
  </si>
  <si>
    <t>INE020B07IZ5</t>
  </si>
  <si>
    <t>POWER FINANCE CORPORATION LTD.**</t>
  </si>
  <si>
    <t>POWER FINANCE CORPORATION LTD. **</t>
  </si>
  <si>
    <t>RURAL ELECTRIFICATION CORPORATION LTD. **</t>
  </si>
  <si>
    <t>INE196A01026</t>
  </si>
  <si>
    <t>Marico Ltd.</t>
  </si>
  <si>
    <t>INE528G01019</t>
  </si>
  <si>
    <t>Yes Bank Ltd.</t>
  </si>
  <si>
    <t>INE774D01024</t>
  </si>
  <si>
    <t>Mahindra &amp; Mahindra Financial Services Ltd.</t>
  </si>
  <si>
    <t>INE721A01013</t>
  </si>
  <si>
    <t>Shriram Transport Finance Company Ltd.</t>
  </si>
  <si>
    <t>INE318A01026</t>
  </si>
  <si>
    <t>INE256A01028</t>
  </si>
  <si>
    <t>CHEMICALS</t>
  </si>
  <si>
    <t>MEDIA &amp; ENTERTAINMENT</t>
  </si>
  <si>
    <t>Chemicals</t>
  </si>
  <si>
    <t>Media &amp; Entertainment</t>
  </si>
  <si>
    <t>INE296A01024</t>
  </si>
  <si>
    <t>INE669C01036</t>
  </si>
  <si>
    <t>Tech Mahindra Ltd.</t>
  </si>
  <si>
    <t>INE002A01018</t>
  </si>
  <si>
    <t>Reliance Industries Ltd.</t>
  </si>
  <si>
    <t>INE463A01038</t>
  </si>
  <si>
    <t>Berger Paints India Ltd</t>
  </si>
  <si>
    <t>INE129A01019</t>
  </si>
  <si>
    <t>INE002S01010</t>
  </si>
  <si>
    <t>Gail (India) Ltd (Ex Gas Authority Of India Ltd)</t>
  </si>
  <si>
    <t>Mahanagar Gas Limited</t>
  </si>
  <si>
    <t>GAS</t>
  </si>
  <si>
    <t>Gas</t>
  </si>
  <si>
    <t>INE094A01015</t>
  </si>
  <si>
    <t xml:space="preserve">Hindustan Petroleum Corpn. Ltd. </t>
  </si>
  <si>
    <t>INE134E08BE6</t>
  </si>
  <si>
    <t>IN9155A01020</t>
  </si>
  <si>
    <t>INE263A01024</t>
  </si>
  <si>
    <t>INE062A01020</t>
  </si>
  <si>
    <t>INE298A01020</t>
  </si>
  <si>
    <t>INE437A01024</t>
  </si>
  <si>
    <t>INE389H01022</t>
  </si>
  <si>
    <t>INE286K01024</t>
  </si>
  <si>
    <t>Pidilite Industries Ltd.</t>
  </si>
  <si>
    <t>Zee Entertainment Enterprises Ltd</t>
  </si>
  <si>
    <t>State Bank Of India</t>
  </si>
  <si>
    <t>Cummins India Ltd.</t>
  </si>
  <si>
    <t>Apollo Hospitals Enterprise Ltd.</t>
  </si>
  <si>
    <t>Kec International Limited</t>
  </si>
  <si>
    <t>Techno Electric &amp; Engineering Co. Ltd.</t>
  </si>
  <si>
    <t>INE020B08880</t>
  </si>
  <si>
    <t>INE001A07MH7</t>
  </si>
  <si>
    <t>INDUSTRIAL PRODUCTS</t>
  </si>
  <si>
    <t>HEALTHCARE SERVICES</t>
  </si>
  <si>
    <t>Healthcare Services</t>
  </si>
  <si>
    <t>Industrial Products</t>
  </si>
  <si>
    <t>Tata Motors Limited (DVR)</t>
  </si>
  <si>
    <t>INE134E01011</t>
  </si>
  <si>
    <t xml:space="preserve">Power Finance Corpn. Ltd  </t>
  </si>
  <si>
    <t>INE020B08591</t>
  </si>
  <si>
    <t>DERIVATIVES</t>
  </si>
  <si>
    <t>NON - FERROUS METALS</t>
  </si>
  <si>
    <t>FERROUS METALS</t>
  </si>
  <si>
    <t>Tata Steel Ltd August 2017 Future</t>
  </si>
  <si>
    <t>Hindalco Industries Ltd .August 2017 Future</t>
  </si>
  <si>
    <t>Infosys Limited August 2017 Future</t>
  </si>
  <si>
    <t>Put NIFTY August 10000 Option</t>
  </si>
  <si>
    <t>INDEX OPTIONS</t>
  </si>
  <si>
    <t>INE154A01025</t>
  </si>
  <si>
    <t>ITC LTD</t>
  </si>
  <si>
    <t>INE030A01027</t>
  </si>
  <si>
    <t xml:space="preserve">Hindustan Unilever Ltd. </t>
  </si>
  <si>
    <t>Portfolio as on July 31,2017</t>
  </si>
  <si>
    <t>4) No Bonus declared during the month ended Jul 31,2017.</t>
  </si>
  <si>
    <t>8) Funds Parked in Short Term Deposits as on July 31,2017: Rs.Nil</t>
  </si>
  <si>
    <t>9) Term Deposits placed as Margin for trading in Cash &amp; Derivative Market as on July 31,2017 : Nil.</t>
  </si>
  <si>
    <t>7) Portfolio Turnover Ratio: 33.91%</t>
  </si>
  <si>
    <t>b.    Other than hedging positions through Futures</t>
  </si>
  <si>
    <t>c.    Hedging positions through Option : Nil</t>
  </si>
  <si>
    <t>Underlying</t>
  </si>
  <si>
    <t>Sector</t>
  </si>
  <si>
    <t>Current Market Value (Rs. in lacs)</t>
  </si>
  <si>
    <t>Margin Maintained  (Rs. in lacs)</t>
  </si>
  <si>
    <t>a.    Hedging position through futures : Nil</t>
  </si>
  <si>
    <t>d.   Other than hedging positions through Option</t>
  </si>
  <si>
    <t>NA</t>
  </si>
  <si>
    <t>5) Total outstanding exposure in Derivative Instruments as on Jul 31,2017 : Rs. 42.92 Lacs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</si>
</sst>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000"/>
    <numFmt numFmtId="165" formatCode="[$-409]mmmm\ d\,\ yyyy;@"/>
    <numFmt numFmtId="166" formatCode="#,##0.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7"/>
      <color indexed="8"/>
      <name val="Tahoma"/>
      <family val="2"/>
    </font>
    <font>
      <b/>
      <sz val="10"/>
      <color theme="3"/>
      <name val="Tahoma"/>
      <family val="2"/>
    </font>
    <font>
      <b/>
      <sz val="10"/>
      <color rgb="FF00000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sz val="10"/>
      <name val="Tahoma"/>
      <family val="2"/>
    </font>
    <font>
      <sz val="10"/>
      <color rgb="FF00B0F0"/>
      <name val="Wingdings"/>
      <charset val="2"/>
    </font>
    <font>
      <sz val="10"/>
      <color rgb="FF000000"/>
      <name val="Tahoma"/>
      <family val="2"/>
    </font>
    <font>
      <sz val="7"/>
      <color rgb="FFFF0000"/>
      <name val="Wingdings"/>
      <charset val="2"/>
    </font>
    <font>
      <sz val="10"/>
      <color rgb="FFFF0000"/>
      <name val="Wingdings"/>
      <charset val="2"/>
    </font>
    <font>
      <b/>
      <sz val="10"/>
      <color rgb="FFFF0000"/>
      <name val="Wingdings"/>
      <charset val="2"/>
    </font>
    <font>
      <sz val="7"/>
      <color rgb="FF000000"/>
      <name val="Tahoma"/>
      <family val="2"/>
    </font>
    <font>
      <sz val="10"/>
      <name val="Arial Unicode MS"/>
      <family val="2"/>
    </font>
    <font>
      <b/>
      <sz val="12"/>
      <color rgb="FF000000"/>
      <name val="Arial Narrow"/>
      <family val="2"/>
    </font>
    <font>
      <sz val="11"/>
      <color rgb="FF000000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B2B2B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3" fillId="0" borderId="0" xfId="0" applyFont="1" applyAlignment="1"/>
    <xf numFmtId="4" fontId="0" fillId="0" borderId="0" xfId="0" applyNumberFormat="1" applyAlignment="1"/>
    <xf numFmtId="0" fontId="4" fillId="3" borderId="0" xfId="0" applyFont="1" applyFill="1" applyAlignment="1">
      <alignment horizontal="left"/>
    </xf>
    <xf numFmtId="4" fontId="4" fillId="3" borderId="0" xfId="0" applyNumberFormat="1" applyFont="1" applyFill="1" applyAlignment="1">
      <alignment horizontal="left"/>
    </xf>
    <xf numFmtId="4" fontId="4" fillId="3" borderId="0" xfId="0" applyNumberFormat="1" applyFont="1" applyFill="1" applyAlignment="1">
      <alignment horizontal="right"/>
    </xf>
    <xf numFmtId="4" fontId="4" fillId="3" borderId="0" xfId="0" applyNumberFormat="1" applyFont="1" applyFill="1" applyAlignment="1">
      <alignment horizontal="center" wrapText="1"/>
    </xf>
    <xf numFmtId="4" fontId="4" fillId="3" borderId="0" xfId="0" applyNumberFormat="1" applyFont="1" applyFill="1" applyAlignment="1">
      <alignment horizontal="center"/>
    </xf>
    <xf numFmtId="0" fontId="5" fillId="0" borderId="0" xfId="0" applyFont="1" applyAlignment="1"/>
    <xf numFmtId="4" fontId="5" fillId="0" borderId="0" xfId="0" applyNumberFormat="1" applyFont="1" applyAlignment="1">
      <alignment horizontal="right"/>
    </xf>
    <xf numFmtId="0" fontId="6" fillId="0" borderId="0" xfId="0" applyFont="1" applyAlignment="1"/>
    <xf numFmtId="0" fontId="7" fillId="0" borderId="0" xfId="0" applyFont="1" applyAlignment="1"/>
    <xf numFmtId="4" fontId="7" fillId="0" borderId="0" xfId="0" applyNumberFormat="1" applyFont="1" applyAlignment="1">
      <alignment horizontal="right"/>
    </xf>
    <xf numFmtId="0" fontId="8" fillId="0" borderId="0" xfId="0" applyFont="1" applyAlignment="1">
      <alignment horizontal="left"/>
    </xf>
    <xf numFmtId="0" fontId="9" fillId="0" borderId="0" xfId="0" applyFont="1"/>
    <xf numFmtId="4" fontId="9" fillId="0" borderId="0" xfId="0" applyNumberFormat="1" applyFont="1" applyAlignment="1">
      <alignment horizontal="right"/>
    </xf>
    <xf numFmtId="2" fontId="0" fillId="0" borderId="0" xfId="0" applyNumberFormat="1" applyAlignme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4" fontId="4" fillId="0" borderId="0" xfId="0" applyNumberFormat="1" applyFont="1" applyAlignment="1"/>
    <xf numFmtId="4" fontId="4" fillId="0" borderId="0" xfId="0" applyNumberFormat="1" applyFont="1" applyAlignment="1">
      <alignment horizontal="right"/>
    </xf>
    <xf numFmtId="4" fontId="9" fillId="0" borderId="0" xfId="0" applyNumberFormat="1" applyFont="1" applyAlignment="1">
      <alignment wrapText="1"/>
    </xf>
    <xf numFmtId="43" fontId="9" fillId="0" borderId="0" xfId="1" applyFont="1" applyAlignment="1"/>
    <xf numFmtId="0" fontId="13" fillId="0" borderId="0" xfId="0" applyFont="1" applyAlignment="1"/>
    <xf numFmtId="4" fontId="13" fillId="0" borderId="0" xfId="0" applyNumberFormat="1" applyFont="1" applyAlignment="1"/>
    <xf numFmtId="4" fontId="9" fillId="2" borderId="0" xfId="0" applyNumberFormat="1" applyFont="1" applyFill="1" applyAlignment="1">
      <alignment horizontal="right"/>
    </xf>
    <xf numFmtId="43" fontId="9" fillId="2" borderId="0" xfId="1" applyFont="1" applyFill="1" applyAlignment="1">
      <alignment horizontal="right"/>
    </xf>
    <xf numFmtId="43" fontId="4" fillId="0" borderId="0" xfId="1" applyFont="1" applyAlignment="1">
      <alignment horizontal="right"/>
    </xf>
    <xf numFmtId="0" fontId="13" fillId="0" borderId="0" xfId="0" applyFont="1" applyAlignment="1">
      <alignment wrapText="1"/>
    </xf>
    <xf numFmtId="0" fontId="3" fillId="0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5" fillId="4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9" fillId="4" borderId="0" xfId="0" applyFont="1" applyFill="1" applyAlignment="1">
      <alignment horizontal="left"/>
    </xf>
    <xf numFmtId="0" fontId="9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164" fontId="14" fillId="0" borderId="0" xfId="0" applyNumberFormat="1" applyFont="1" applyAlignment="1"/>
    <xf numFmtId="15" fontId="9" fillId="0" borderId="0" xfId="0" applyNumberFormat="1" applyFont="1" applyAlignment="1"/>
    <xf numFmtId="15" fontId="0" fillId="0" borderId="0" xfId="0" applyNumberFormat="1" applyAlignment="1"/>
    <xf numFmtId="0" fontId="4" fillId="4" borderId="0" xfId="0" applyFont="1" applyFill="1" applyAlignment="1">
      <alignment horizontal="center"/>
    </xf>
    <xf numFmtId="0" fontId="0" fillId="0" borderId="0" xfId="0" applyAlignment="1"/>
    <xf numFmtId="4" fontId="9" fillId="0" borderId="0" xfId="0" applyNumberFormat="1" applyFont="1" applyAlignment="1">
      <alignment horizontal="left"/>
    </xf>
    <xf numFmtId="0" fontId="15" fillId="0" borderId="0" xfId="0" applyFont="1" applyAlignment="1">
      <alignment wrapText="1"/>
    </xf>
    <xf numFmtId="165" fontId="5" fillId="4" borderId="0" xfId="0" applyNumberFormat="1" applyFont="1" applyFill="1" applyAlignment="1">
      <alignment horizontal="center"/>
    </xf>
    <xf numFmtId="0" fontId="9" fillId="0" borderId="0" xfId="0" applyFont="1" applyFill="1" applyAlignment="1"/>
    <xf numFmtId="0" fontId="16" fillId="0" borderId="0" xfId="0" applyFont="1" applyAlignment="1">
      <alignment wrapText="1"/>
    </xf>
    <xf numFmtId="43" fontId="0" fillId="0" borderId="0" xfId="1" applyFont="1" applyAlignment="1"/>
    <xf numFmtId="164" fontId="0" fillId="0" borderId="0" xfId="0" applyNumberFormat="1" applyAlignment="1">
      <alignment wrapText="1"/>
    </xf>
    <xf numFmtId="164" fontId="9" fillId="0" borderId="0" xfId="0" applyNumberFormat="1" applyFont="1" applyAlignment="1">
      <alignment wrapText="1"/>
    </xf>
    <xf numFmtId="43" fontId="1" fillId="0" borderId="0" xfId="1" applyFont="1" applyFill="1"/>
    <xf numFmtId="2" fontId="0" fillId="0" borderId="0" xfId="0" applyNumberFormat="1"/>
    <xf numFmtId="0" fontId="4" fillId="0" borderId="0" xfId="0" applyFont="1" applyAlignment="1"/>
    <xf numFmtId="0" fontId="5" fillId="0" borderId="0" xfId="0" applyFont="1" applyAlignment="1">
      <alignment horizontal="left"/>
    </xf>
    <xf numFmtId="0" fontId="9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14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17" fillId="0" borderId="0" xfId="0" applyFont="1" applyAlignment="1"/>
    <xf numFmtId="0" fontId="9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0" fillId="0" borderId="0" xfId="0" applyFill="1" applyAlignment="1"/>
    <xf numFmtId="0" fontId="6" fillId="0" borderId="0" xfId="0" applyFont="1" applyFill="1" applyAlignment="1"/>
    <xf numFmtId="166" fontId="0" fillId="0" borderId="0" xfId="0" applyNumberFormat="1" applyFill="1" applyAlignment="1"/>
    <xf numFmtId="4" fontId="0" fillId="0" borderId="0" xfId="0" applyNumberFormat="1" applyFill="1" applyAlignment="1"/>
    <xf numFmtId="43" fontId="5" fillId="0" borderId="0" xfId="1" applyFont="1" applyFill="1" applyAlignment="1">
      <alignment horizontal="right"/>
    </xf>
    <xf numFmtId="4" fontId="9" fillId="2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 applyAlignment="1"/>
    <xf numFmtId="0" fontId="4" fillId="2" borderId="0" xfId="0" applyFont="1" applyFill="1" applyAlignment="1">
      <alignment horizontal="left"/>
    </xf>
    <xf numFmtId="4" fontId="9" fillId="2" borderId="0" xfId="0" applyNumberFormat="1" applyFont="1" applyFill="1" applyAlignment="1">
      <alignment horizontal="left"/>
    </xf>
    <xf numFmtId="0" fontId="4" fillId="0" borderId="0" xfId="0" applyFont="1" applyAlignment="1"/>
    <xf numFmtId="0" fontId="5" fillId="0" borderId="0" xfId="0" applyFont="1" applyAlignment="1">
      <alignment horizontal="left"/>
    </xf>
    <xf numFmtId="0" fontId="14" fillId="0" borderId="0" xfId="0" applyFont="1" applyAlignment="1"/>
    <xf numFmtId="0" fontId="2" fillId="2" borderId="0" xfId="0" applyFont="1" applyFill="1" applyAlignment="1">
      <alignment horizontal="center"/>
    </xf>
    <xf numFmtId="10" fontId="17" fillId="0" borderId="0" xfId="0" applyNumberFormat="1" applyFont="1"/>
    <xf numFmtId="0" fontId="5" fillId="0" borderId="1" xfId="0" applyFont="1" applyBorder="1" applyAlignment="1">
      <alignment horizontal="left"/>
    </xf>
    <xf numFmtId="4" fontId="17" fillId="0" borderId="1" xfId="0" applyNumberFormat="1" applyFont="1" applyBorder="1" applyAlignment="1"/>
    <xf numFmtId="4" fontId="17" fillId="0" borderId="1" xfId="0" applyNumberFormat="1" applyFont="1" applyBorder="1" applyAlignment="1">
      <alignment horizontal="center"/>
    </xf>
    <xf numFmtId="4" fontId="17" fillId="0" borderId="1" xfId="0" applyNumberFormat="1" applyFont="1" applyBorder="1" applyAlignment="1">
      <alignment horizontal="center" wrapText="1"/>
    </xf>
    <xf numFmtId="0" fontId="9" fillId="0" borderId="1" xfId="0" applyFont="1" applyBorder="1"/>
    <xf numFmtId="4" fontId="9" fillId="0" borderId="1" xfId="0" applyNumberFormat="1" applyFont="1" applyBorder="1" applyAlignment="1">
      <alignment horizontal="left"/>
    </xf>
    <xf numFmtId="4" fontId="9" fillId="0" borderId="1" xfId="0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RTFOLIO%20HOLDING%20SYSTEM%203107201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LDING SYSTEM 310717"/>
      <sheetName val="NAV as on 31ST JULY 2017"/>
      <sheetName val="CHARTS"/>
      <sheetName val="PORTFOLIO -EQUITY"/>
      <sheetName val="AMFI INDUSTRY"/>
      <sheetName val="AUM"/>
      <sheetName val="PTR"/>
      <sheetName val="Sheet2"/>
      <sheetName val="DIVIDEND"/>
    </sheetNames>
    <sheetDataSet>
      <sheetData sheetId="0">
        <row r="6">
          <cell r="B6" t="str">
            <v>IsinCode</v>
          </cell>
          <cell r="C6" t="str">
            <v>SecurityName</v>
          </cell>
          <cell r="D6" t="str">
            <v>AssetType</v>
          </cell>
          <cell r="E6" t="str">
            <v>Industry</v>
          </cell>
          <cell r="F6" t="str">
            <v>Qty</v>
          </cell>
          <cell r="G6" t="str">
            <v>LTP</v>
          </cell>
          <cell r="H6" t="str">
            <v>Valuation</v>
          </cell>
          <cell r="I6" t="str">
            <v>Weigtage (%)</v>
          </cell>
        </row>
        <row r="7">
          <cell r="B7" t="str">
            <v>INE040A01026</v>
          </cell>
          <cell r="C7" t="str">
            <v>HDFC Bank Ltd.</v>
          </cell>
          <cell r="D7" t="str">
            <v>Ordinary Shares</v>
          </cell>
          <cell r="E7" t="str">
            <v>BANKS</v>
          </cell>
          <cell r="F7">
            <v>15616</v>
          </cell>
          <cell r="G7">
            <v>1784.4</v>
          </cell>
          <cell r="H7">
            <v>27865190.399999999</v>
          </cell>
          <cell r="I7">
            <v>6.4699999999999994E-2</v>
          </cell>
        </row>
        <row r="8">
          <cell r="B8" t="str">
            <v>INE001A01036</v>
          </cell>
          <cell r="C8" t="str">
            <v>Housing Development Finance Corporation Ltd.</v>
          </cell>
          <cell r="D8" t="str">
            <v>Ordinary Shares</v>
          </cell>
          <cell r="E8" t="str">
            <v>FINANCE</v>
          </cell>
          <cell r="F8">
            <v>7851</v>
          </cell>
          <cell r="G8">
            <v>1789.25</v>
          </cell>
          <cell r="H8">
            <v>14047401.75</v>
          </cell>
          <cell r="I8">
            <v>3.2599999999999997E-2</v>
          </cell>
        </row>
        <row r="9">
          <cell r="B9" t="str">
            <v>INE585B01010</v>
          </cell>
          <cell r="C9" t="str">
            <v>Maruti Suzuki India Ltd.</v>
          </cell>
          <cell r="D9" t="str">
            <v>Ordinary Shares</v>
          </cell>
          <cell r="E9" t="str">
            <v>AUTO</v>
          </cell>
          <cell r="F9">
            <v>1457</v>
          </cell>
          <cell r="G9">
            <v>7750.05</v>
          </cell>
          <cell r="H9">
            <v>11291822.85</v>
          </cell>
          <cell r="I9">
            <v>2.6200000000000001E-2</v>
          </cell>
        </row>
        <row r="10">
          <cell r="B10" t="str">
            <v>INE237A01028</v>
          </cell>
          <cell r="C10" t="str">
            <v>Kotak Mahindra Bank Ltd.</v>
          </cell>
          <cell r="D10" t="str">
            <v>Ordinary Shares</v>
          </cell>
          <cell r="E10" t="str">
            <v>BANKS</v>
          </cell>
          <cell r="F10">
            <v>10686</v>
          </cell>
          <cell r="G10">
            <v>1021.65</v>
          </cell>
          <cell r="H10">
            <v>10917351.9</v>
          </cell>
          <cell r="I10">
            <v>2.53E-2</v>
          </cell>
        </row>
        <row r="11">
          <cell r="B11" t="str">
            <v>INE528G01019</v>
          </cell>
          <cell r="C11" t="str">
            <v>Yes Bank Ltd.</v>
          </cell>
          <cell r="D11" t="str">
            <v>Ordinary Shares</v>
          </cell>
          <cell r="E11" t="str">
            <v>BANKS</v>
          </cell>
          <cell r="F11">
            <v>5646</v>
          </cell>
          <cell r="G11">
            <v>1809.5</v>
          </cell>
          <cell r="H11">
            <v>10216437</v>
          </cell>
          <cell r="I11">
            <v>2.3699999999999999E-2</v>
          </cell>
        </row>
        <row r="12">
          <cell r="B12" t="str">
            <v>INE095A01012</v>
          </cell>
          <cell r="C12" t="str">
            <v>IndusInd Bank Ltd.</v>
          </cell>
          <cell r="D12" t="str">
            <v>Ordinary Shares</v>
          </cell>
          <cell r="E12" t="str">
            <v>BANKS</v>
          </cell>
          <cell r="F12">
            <v>6186</v>
          </cell>
          <cell r="G12">
            <v>1645.75</v>
          </cell>
          <cell r="H12">
            <v>10180609.5</v>
          </cell>
          <cell r="I12">
            <v>2.3599999999999999E-2</v>
          </cell>
        </row>
        <row r="13">
          <cell r="B13" t="str">
            <v>INE029A01011</v>
          </cell>
          <cell r="C13" t="str">
            <v>Bharat Petroleum Corporation Ltd.</v>
          </cell>
          <cell r="D13" t="str">
            <v>Ordinary Shares</v>
          </cell>
          <cell r="E13" t="str">
            <v>PETROLEUM PRODUCTS</v>
          </cell>
          <cell r="F13">
            <v>21013</v>
          </cell>
          <cell r="G13">
            <v>471.15</v>
          </cell>
          <cell r="H13">
            <v>9900274.9499999993</v>
          </cell>
          <cell r="I13">
            <v>2.3E-2</v>
          </cell>
        </row>
        <row r="14">
          <cell r="B14" t="str">
            <v>INE002A01018</v>
          </cell>
          <cell r="C14" t="str">
            <v>Reliance Industries Ltd.</v>
          </cell>
          <cell r="D14" t="str">
            <v>Ordinary Shares</v>
          </cell>
          <cell r="E14" t="str">
            <v>PETROLEUM PRODUCTS</v>
          </cell>
          <cell r="F14">
            <v>5512</v>
          </cell>
          <cell r="G14">
            <v>1615.2</v>
          </cell>
          <cell r="H14">
            <v>8902982.4000000004</v>
          </cell>
          <cell r="I14">
            <v>2.07E-2</v>
          </cell>
        </row>
        <row r="15">
          <cell r="B15" t="str">
            <v>INE628A01036</v>
          </cell>
          <cell r="C15" t="str">
            <v>UPL Ltd.</v>
          </cell>
          <cell r="D15" t="str">
            <v>Ordinary Shares</v>
          </cell>
          <cell r="E15" t="str">
            <v>PESTICIDES</v>
          </cell>
          <cell r="F15">
            <v>9921</v>
          </cell>
          <cell r="G15">
            <v>877.15</v>
          </cell>
          <cell r="H15">
            <v>8702205.1500000004</v>
          </cell>
          <cell r="I15">
            <v>2.0199999999999999E-2</v>
          </cell>
        </row>
        <row r="16">
          <cell r="B16" t="str">
            <v>INE987B01026</v>
          </cell>
          <cell r="C16" t="str">
            <v>Natco Pharma Ltd.</v>
          </cell>
          <cell r="D16" t="str">
            <v>Ordinary Shares</v>
          </cell>
          <cell r="E16" t="str">
            <v>PHARMACEUTICALS</v>
          </cell>
          <cell r="F16">
            <v>8842</v>
          </cell>
          <cell r="G16">
            <v>972.85</v>
          </cell>
          <cell r="H16">
            <v>8601939.6999999993</v>
          </cell>
          <cell r="I16">
            <v>0.02</v>
          </cell>
        </row>
        <row r="17">
          <cell r="B17" t="str">
            <v>INE062A01020</v>
          </cell>
          <cell r="C17" t="str">
            <v>STATE BANK OF INDIA</v>
          </cell>
          <cell r="D17" t="str">
            <v>Ordinary Shares</v>
          </cell>
          <cell r="E17" t="str">
            <v>BANKS</v>
          </cell>
          <cell r="F17">
            <v>27120</v>
          </cell>
          <cell r="G17">
            <v>312.5</v>
          </cell>
          <cell r="H17">
            <v>8475000</v>
          </cell>
          <cell r="I17">
            <v>1.9699999999999999E-2</v>
          </cell>
        </row>
        <row r="18">
          <cell r="B18" t="str">
            <v>INE216A01022</v>
          </cell>
          <cell r="C18" t="str">
            <v>Britannia Industries Ltd.</v>
          </cell>
          <cell r="D18" t="str">
            <v>Ordinary Shares</v>
          </cell>
          <cell r="E18" t="str">
            <v>CONSUMER NON DURABLES</v>
          </cell>
          <cell r="F18">
            <v>2077</v>
          </cell>
          <cell r="G18">
            <v>3921.6</v>
          </cell>
          <cell r="H18">
            <v>8145163.2000000002</v>
          </cell>
          <cell r="I18">
            <v>1.89E-2</v>
          </cell>
        </row>
        <row r="19">
          <cell r="B19" t="str">
            <v>INE481G01011</v>
          </cell>
          <cell r="C19" t="str">
            <v>Ultratech Cement Ltd.</v>
          </cell>
          <cell r="D19" t="str">
            <v>Ordinary Shares</v>
          </cell>
          <cell r="E19" t="str">
            <v>CEMENT</v>
          </cell>
          <cell r="F19">
            <v>1938</v>
          </cell>
          <cell r="G19">
            <v>4056.9</v>
          </cell>
          <cell r="H19">
            <v>7862272.2000000002</v>
          </cell>
          <cell r="I19">
            <v>1.8200000000000001E-2</v>
          </cell>
        </row>
        <row r="20">
          <cell r="B20" t="str">
            <v>INE115A01026</v>
          </cell>
          <cell r="C20" t="str">
            <v>LIC Housing Finance Ltd.</v>
          </cell>
          <cell r="D20" t="str">
            <v>Ordinary Shares</v>
          </cell>
          <cell r="E20" t="str">
            <v>FINANCE</v>
          </cell>
          <cell r="F20">
            <v>10861</v>
          </cell>
          <cell r="G20">
            <v>690.45</v>
          </cell>
          <cell r="H20">
            <v>7498977.4500000002</v>
          </cell>
          <cell r="I20">
            <v>1.7399999999999999E-2</v>
          </cell>
        </row>
        <row r="21">
          <cell r="B21" t="str">
            <v>INE238A01034</v>
          </cell>
          <cell r="C21" t="str">
            <v>Axis Bank Ltd.</v>
          </cell>
          <cell r="D21" t="str">
            <v>Ordinary Shares</v>
          </cell>
          <cell r="E21" t="str">
            <v>BANKS</v>
          </cell>
          <cell r="F21">
            <v>14060</v>
          </cell>
          <cell r="G21">
            <v>519.79999999999995</v>
          </cell>
          <cell r="H21">
            <v>7308388</v>
          </cell>
          <cell r="I21">
            <v>1.7000000000000001E-2</v>
          </cell>
        </row>
        <row r="22">
          <cell r="B22" t="str">
            <v>INE070A01015</v>
          </cell>
          <cell r="C22" t="str">
            <v>Shree Cements Ltd.</v>
          </cell>
          <cell r="D22" t="str">
            <v>Ordinary Shares</v>
          </cell>
          <cell r="E22" t="str">
            <v>CEMENT</v>
          </cell>
          <cell r="F22">
            <v>391</v>
          </cell>
          <cell r="G22">
            <v>18601.7</v>
          </cell>
          <cell r="H22">
            <v>7273264.7000000002</v>
          </cell>
          <cell r="I22">
            <v>1.6899999999999998E-2</v>
          </cell>
        </row>
        <row r="23">
          <cell r="B23" t="str">
            <v>INE263A01024</v>
          </cell>
          <cell r="C23" t="str">
            <v>Bharat Electronics Ltd.</v>
          </cell>
          <cell r="D23" t="str">
            <v>Ordinary Shares</v>
          </cell>
          <cell r="E23" t="str">
            <v>INDUSTRIAL CAPITAL GOODS</v>
          </cell>
          <cell r="F23">
            <v>40050</v>
          </cell>
          <cell r="G23">
            <v>178.75</v>
          </cell>
          <cell r="H23">
            <v>7158937.5</v>
          </cell>
          <cell r="I23">
            <v>1.66E-2</v>
          </cell>
        </row>
        <row r="24">
          <cell r="B24" t="str">
            <v>INE154A01025</v>
          </cell>
          <cell r="C24" t="str">
            <v>ITC LTD</v>
          </cell>
          <cell r="D24" t="str">
            <v>Ordinary Shares</v>
          </cell>
          <cell r="E24" t="str">
            <v>CONSUMER NON DURABLES</v>
          </cell>
          <cell r="F24">
            <v>24200</v>
          </cell>
          <cell r="G24">
            <v>285.25</v>
          </cell>
          <cell r="H24">
            <v>6903050</v>
          </cell>
          <cell r="I24">
            <v>1.6E-2</v>
          </cell>
        </row>
        <row r="25">
          <cell r="B25" t="str">
            <v>INE018A01030</v>
          </cell>
          <cell r="C25" t="str">
            <v>Larsen &amp; Toubro Ltd.</v>
          </cell>
          <cell r="D25" t="str">
            <v>Ordinary Shares</v>
          </cell>
          <cell r="E25" t="str">
            <v>CONSTRUCTION PROJECT</v>
          </cell>
          <cell r="F25">
            <v>5575</v>
          </cell>
          <cell r="G25">
            <v>1193.95</v>
          </cell>
          <cell r="H25">
            <v>6656271.25</v>
          </cell>
          <cell r="I25">
            <v>1.54E-2</v>
          </cell>
        </row>
        <row r="26">
          <cell r="B26" t="str">
            <v>IN9155A01020</v>
          </cell>
          <cell r="C26" t="str">
            <v>TATA MOTORS LIMITED (DVR)</v>
          </cell>
          <cell r="D26" t="str">
            <v>Ordinary Shares</v>
          </cell>
          <cell r="E26" t="str">
            <v>AUTO</v>
          </cell>
          <cell r="F26">
            <v>25515</v>
          </cell>
          <cell r="G26">
            <v>260.5</v>
          </cell>
          <cell r="H26">
            <v>6646657.5</v>
          </cell>
          <cell r="I26">
            <v>1.54E-2</v>
          </cell>
        </row>
        <row r="27">
          <cell r="B27" t="str">
            <v>INE318A01026</v>
          </cell>
          <cell r="C27" t="str">
            <v>PIDILITE INDUSTRIES LTD.</v>
          </cell>
          <cell r="D27" t="str">
            <v>Ordinary Shares</v>
          </cell>
          <cell r="E27" t="str">
            <v>CHEMICALS</v>
          </cell>
          <cell r="F27">
            <v>7749</v>
          </cell>
          <cell r="G27">
            <v>795.85</v>
          </cell>
          <cell r="H27">
            <v>6167041.6500000004</v>
          </cell>
          <cell r="I27">
            <v>1.43E-2</v>
          </cell>
        </row>
        <row r="28">
          <cell r="B28" t="str">
            <v>INE196A01026</v>
          </cell>
          <cell r="C28" t="str">
            <v>Marico Ltd.</v>
          </cell>
          <cell r="D28" t="str">
            <v>Ordinary Shares</v>
          </cell>
          <cell r="E28" t="str">
            <v>CONSUMER NON DURABLES</v>
          </cell>
          <cell r="F28">
            <v>17176</v>
          </cell>
          <cell r="G28">
            <v>334.7</v>
          </cell>
          <cell r="H28">
            <v>5748807.2000000002</v>
          </cell>
          <cell r="I28">
            <v>1.3299999999999999E-2</v>
          </cell>
        </row>
        <row r="29">
          <cell r="B29" t="str">
            <v>INE406A01037</v>
          </cell>
          <cell r="C29" t="str">
            <v>Aurobindo Pharma Ltd.</v>
          </cell>
          <cell r="D29" t="str">
            <v>Ordinary Shares</v>
          </cell>
          <cell r="E29" t="str">
            <v>PHARMACEUTICALS</v>
          </cell>
          <cell r="F29">
            <v>7589</v>
          </cell>
          <cell r="G29">
            <v>718.6</v>
          </cell>
          <cell r="H29">
            <v>5453455.4000000004</v>
          </cell>
          <cell r="I29">
            <v>1.2699999999999999E-2</v>
          </cell>
        </row>
        <row r="30">
          <cell r="B30" t="str">
            <v>INE009A01021</v>
          </cell>
          <cell r="C30" t="str">
            <v>Infosys Ltd.</v>
          </cell>
          <cell r="D30" t="str">
            <v>Ordinary Shares</v>
          </cell>
          <cell r="E30" t="str">
            <v>SOFTWARE</v>
          </cell>
          <cell r="F30">
            <v>5250</v>
          </cell>
          <cell r="G30">
            <v>1011.2</v>
          </cell>
          <cell r="H30">
            <v>5308800</v>
          </cell>
          <cell r="I30">
            <v>1.23E-2</v>
          </cell>
        </row>
        <row r="31">
          <cell r="B31" t="str">
            <v>INE296A01024</v>
          </cell>
          <cell r="C31" t="str">
            <v>Bajaj Finance Ltd.</v>
          </cell>
          <cell r="D31" t="str">
            <v>Ordinary Shares</v>
          </cell>
          <cell r="E31" t="str">
            <v>FINANCE</v>
          </cell>
          <cell r="F31">
            <v>3050</v>
          </cell>
          <cell r="G31">
            <v>1703.1</v>
          </cell>
          <cell r="H31">
            <v>5194455</v>
          </cell>
          <cell r="I31">
            <v>1.21E-2</v>
          </cell>
        </row>
        <row r="32">
          <cell r="B32" t="str">
            <v>INE860A01027</v>
          </cell>
          <cell r="C32" t="str">
            <v>HCL Technologies Ltd.</v>
          </cell>
          <cell r="D32" t="str">
            <v>Ordinary Shares</v>
          </cell>
          <cell r="E32" t="str">
            <v>SOFTWARE</v>
          </cell>
          <cell r="F32">
            <v>5650</v>
          </cell>
          <cell r="G32">
            <v>892.9</v>
          </cell>
          <cell r="H32">
            <v>5044885</v>
          </cell>
          <cell r="I32">
            <v>1.17E-2</v>
          </cell>
        </row>
        <row r="33">
          <cell r="B33" t="str">
            <v>INE885A01032</v>
          </cell>
          <cell r="C33" t="str">
            <v>Amara Raja Batteries Ltd.</v>
          </cell>
          <cell r="D33" t="str">
            <v>Ordinary Shares</v>
          </cell>
          <cell r="E33" t="str">
            <v>AUTO ANCILLARIES</v>
          </cell>
          <cell r="F33">
            <v>5590</v>
          </cell>
          <cell r="G33">
            <v>834.4</v>
          </cell>
          <cell r="H33">
            <v>4664296</v>
          </cell>
          <cell r="I33">
            <v>1.0800000000000001E-2</v>
          </cell>
        </row>
        <row r="34">
          <cell r="B34" t="str">
            <v>INE090A01021</v>
          </cell>
          <cell r="C34" t="str">
            <v>ICICI Bank Ltd.</v>
          </cell>
          <cell r="D34" t="str">
            <v>Ordinary Shares</v>
          </cell>
          <cell r="E34" t="str">
            <v>BANKS</v>
          </cell>
          <cell r="F34">
            <v>15265</v>
          </cell>
          <cell r="G34">
            <v>302.60000000000002</v>
          </cell>
          <cell r="H34">
            <v>4619189</v>
          </cell>
          <cell r="I34">
            <v>1.0699999999999999E-2</v>
          </cell>
        </row>
        <row r="35">
          <cell r="B35" t="str">
            <v>INE066A01013</v>
          </cell>
          <cell r="C35" t="str">
            <v>Eicher Motors Ltd.</v>
          </cell>
          <cell r="D35" t="str">
            <v>Ordinary Shares</v>
          </cell>
          <cell r="E35" t="str">
            <v>AUTO</v>
          </cell>
          <cell r="F35">
            <v>150</v>
          </cell>
          <cell r="G35">
            <v>30081.200000000001</v>
          </cell>
          <cell r="H35">
            <v>4512180</v>
          </cell>
          <cell r="I35">
            <v>1.0500000000000001E-2</v>
          </cell>
        </row>
        <row r="36">
          <cell r="B36" t="str">
            <v>INE002S01010</v>
          </cell>
          <cell r="C36" t="str">
            <v>Mahanagar Gas Limited</v>
          </cell>
          <cell r="D36" t="str">
            <v>Ordinary Shares</v>
          </cell>
          <cell r="E36" t="str">
            <v>GAS</v>
          </cell>
          <cell r="F36">
            <v>4420</v>
          </cell>
          <cell r="G36">
            <v>999.3</v>
          </cell>
          <cell r="H36">
            <v>4416906</v>
          </cell>
          <cell r="I36">
            <v>1.03E-2</v>
          </cell>
        </row>
        <row r="37">
          <cell r="B37" t="str">
            <v>INE494B01023</v>
          </cell>
          <cell r="C37" t="str">
            <v>TVS Motor Company Ltd.</v>
          </cell>
          <cell r="D37" t="str">
            <v>Ordinary Shares</v>
          </cell>
          <cell r="E37" t="str">
            <v>AUTO</v>
          </cell>
          <cell r="F37">
            <v>6660</v>
          </cell>
          <cell r="G37">
            <v>582.1</v>
          </cell>
          <cell r="H37">
            <v>3876786</v>
          </cell>
          <cell r="I37">
            <v>8.9999999999999993E-3</v>
          </cell>
        </row>
        <row r="38">
          <cell r="B38" t="str">
            <v>INE021A01026</v>
          </cell>
          <cell r="C38" t="str">
            <v>Asian Paints Ltd.</v>
          </cell>
          <cell r="D38" t="str">
            <v>Ordinary Shares</v>
          </cell>
          <cell r="E38" t="str">
            <v>CONSUMER NON DURABLES</v>
          </cell>
          <cell r="F38">
            <v>3115</v>
          </cell>
          <cell r="G38">
            <v>1161.7</v>
          </cell>
          <cell r="H38">
            <v>3618695.5</v>
          </cell>
          <cell r="I38">
            <v>8.3999999999999995E-3</v>
          </cell>
        </row>
        <row r="39">
          <cell r="B39" t="str">
            <v>INE774D01024</v>
          </cell>
          <cell r="C39" t="str">
            <v>Mahindra &amp; Mahindra Financial Services Ltd.</v>
          </cell>
          <cell r="D39" t="str">
            <v>Ordinary Shares</v>
          </cell>
          <cell r="E39" t="str">
            <v>FINANCE</v>
          </cell>
          <cell r="F39">
            <v>8766</v>
          </cell>
          <cell r="G39">
            <v>401</v>
          </cell>
          <cell r="H39">
            <v>3515166</v>
          </cell>
          <cell r="I39">
            <v>8.2000000000000007E-3</v>
          </cell>
        </row>
        <row r="40">
          <cell r="B40" t="str">
            <v>INE256A01028</v>
          </cell>
          <cell r="C40" t="str">
            <v>ZEE ENTERTAINMENT ENTERPRISES LTD</v>
          </cell>
          <cell r="D40" t="str">
            <v>Ordinary Shares</v>
          </cell>
          <cell r="E40" t="str">
            <v>MEDIA &amp; ENTERTAINMENT</v>
          </cell>
          <cell r="F40">
            <v>6352</v>
          </cell>
          <cell r="G40">
            <v>541.75</v>
          </cell>
          <cell r="H40">
            <v>3441196</v>
          </cell>
          <cell r="I40">
            <v>8.0000000000000002E-3</v>
          </cell>
        </row>
        <row r="41">
          <cell r="B41" t="str">
            <v>INE101A01026</v>
          </cell>
          <cell r="C41" t="str">
            <v>Mahindra &amp; Mahindra Ltd.</v>
          </cell>
          <cell r="D41" t="str">
            <v>Ordinary Shares</v>
          </cell>
          <cell r="E41" t="str">
            <v>AUTO</v>
          </cell>
          <cell r="F41">
            <v>2060</v>
          </cell>
          <cell r="G41">
            <v>1403.3</v>
          </cell>
          <cell r="H41">
            <v>2890798</v>
          </cell>
          <cell r="I41">
            <v>6.7000000000000002E-3</v>
          </cell>
        </row>
        <row r="42">
          <cell r="B42" t="str">
            <v>INE467B01029</v>
          </cell>
          <cell r="C42" t="str">
            <v>Tata Consultancy Services Ltd.</v>
          </cell>
          <cell r="D42" t="str">
            <v>Ordinary Shares</v>
          </cell>
          <cell r="E42" t="str">
            <v>SOFTWARE</v>
          </cell>
          <cell r="F42">
            <v>1087</v>
          </cell>
          <cell r="G42">
            <v>2491.8000000000002</v>
          </cell>
          <cell r="H42">
            <v>2708586.6</v>
          </cell>
          <cell r="I42">
            <v>6.3E-3</v>
          </cell>
        </row>
        <row r="43">
          <cell r="B43" t="str">
            <v>INE721A01013</v>
          </cell>
          <cell r="C43" t="str">
            <v>Shriram Transport Finance Company Ltd.</v>
          </cell>
          <cell r="D43" t="str">
            <v>Ordinary Shares</v>
          </cell>
          <cell r="E43" t="str">
            <v>FINANCE</v>
          </cell>
          <cell r="F43">
            <v>2368</v>
          </cell>
          <cell r="G43">
            <v>1017</v>
          </cell>
          <cell r="H43">
            <v>2408256</v>
          </cell>
          <cell r="I43">
            <v>5.5999999999999999E-3</v>
          </cell>
        </row>
        <row r="44">
          <cell r="B44" t="str">
            <v>INE129A01019</v>
          </cell>
          <cell r="C44" t="str">
            <v>Gail (India) Ltd (Ex Gas Authority Of India Ltd)</v>
          </cell>
          <cell r="D44" t="str">
            <v>Ordinary Shares</v>
          </cell>
          <cell r="E44" t="str">
            <v>GAS</v>
          </cell>
          <cell r="F44">
            <v>5850</v>
          </cell>
          <cell r="G44">
            <v>376.75</v>
          </cell>
          <cell r="H44">
            <v>2203987.5</v>
          </cell>
          <cell r="I44">
            <v>5.1000000000000004E-3</v>
          </cell>
        </row>
        <row r="45">
          <cell r="B45" t="str">
            <v>INE298A01020</v>
          </cell>
          <cell r="C45" t="str">
            <v>CUMMINS INDIA LTD.</v>
          </cell>
          <cell r="D45" t="str">
            <v>Ordinary Shares</v>
          </cell>
          <cell r="E45" t="str">
            <v>INDUSTRIAL PRODUCTS</v>
          </cell>
          <cell r="F45">
            <v>2210</v>
          </cell>
          <cell r="G45">
            <v>987.75</v>
          </cell>
          <cell r="H45">
            <v>2182927.5</v>
          </cell>
          <cell r="I45">
            <v>5.1000000000000004E-3</v>
          </cell>
        </row>
        <row r="46">
          <cell r="B46" t="str">
            <v>INE030A01027</v>
          </cell>
          <cell r="C46" t="str">
            <v xml:space="preserve">Hindustan Unilever Ltd. </v>
          </cell>
          <cell r="D46" t="str">
            <v>Ordinary Shares</v>
          </cell>
          <cell r="E46" t="str">
            <v>CONSUMER NON DURABLES</v>
          </cell>
          <cell r="F46">
            <v>1760</v>
          </cell>
          <cell r="G46">
            <v>1155.75</v>
          </cell>
          <cell r="H46">
            <v>2034120</v>
          </cell>
          <cell r="I46">
            <v>4.7000000000000002E-3</v>
          </cell>
        </row>
        <row r="47">
          <cell r="B47" t="str">
            <v>INE044A01036</v>
          </cell>
          <cell r="C47" t="str">
            <v>Sun Pharmaceuticals Industries Ltd.</v>
          </cell>
          <cell r="D47" t="str">
            <v>Ordinary Shares</v>
          </cell>
          <cell r="E47" t="str">
            <v>PHARMACEUTICALS</v>
          </cell>
          <cell r="F47">
            <v>3797</v>
          </cell>
          <cell r="G47">
            <v>531.65</v>
          </cell>
          <cell r="H47">
            <v>2018675.05</v>
          </cell>
          <cell r="I47">
            <v>4.7000000000000002E-3</v>
          </cell>
        </row>
        <row r="48">
          <cell r="B48" t="str">
            <v>INE761H01022</v>
          </cell>
          <cell r="C48" t="str">
            <v>Page Industries Ltd.</v>
          </cell>
          <cell r="D48" t="str">
            <v>Ordinary Shares</v>
          </cell>
          <cell r="E48" t="str">
            <v>TEXTILE PRODUCTS</v>
          </cell>
          <cell r="F48">
            <v>116</v>
          </cell>
          <cell r="G48">
            <v>16378.45</v>
          </cell>
          <cell r="H48">
            <v>1899900.2</v>
          </cell>
          <cell r="I48">
            <v>4.4000000000000003E-3</v>
          </cell>
        </row>
        <row r="49">
          <cell r="B49" t="str">
            <v>INE437A01024</v>
          </cell>
          <cell r="C49" t="str">
            <v>APOLLO HOSPITALS ENTERPRISE LTD.</v>
          </cell>
          <cell r="D49" t="str">
            <v>Ordinary Shares</v>
          </cell>
          <cell r="E49" t="str">
            <v>HEALTHCARE SERVICES</v>
          </cell>
          <cell r="F49">
            <v>1320</v>
          </cell>
          <cell r="G49">
            <v>1259</v>
          </cell>
          <cell r="H49">
            <v>1661880</v>
          </cell>
          <cell r="I49">
            <v>3.8999999999999998E-3</v>
          </cell>
        </row>
        <row r="50">
          <cell r="B50" t="str">
            <v>INE463A01038</v>
          </cell>
          <cell r="C50" t="str">
            <v>Berger Paints India Ltd</v>
          </cell>
          <cell r="D50" t="str">
            <v>Ordinary Shares</v>
          </cell>
          <cell r="E50" t="str">
            <v>CONSUMER NON DURABLES</v>
          </cell>
          <cell r="F50">
            <v>6192</v>
          </cell>
          <cell r="G50">
            <v>247.8</v>
          </cell>
          <cell r="H50">
            <v>1534377.6</v>
          </cell>
          <cell r="I50">
            <v>3.5999999999999999E-3</v>
          </cell>
        </row>
        <row r="51">
          <cell r="B51" t="str">
            <v>INE387A01021</v>
          </cell>
          <cell r="C51" t="str">
            <v>Sundram Fasteners Ltd.</v>
          </cell>
          <cell r="D51" t="str">
            <v>Ordinary Shares</v>
          </cell>
          <cell r="E51" t="str">
            <v>AUTO ANCILLARIES</v>
          </cell>
          <cell r="F51">
            <v>3637</v>
          </cell>
          <cell r="G51">
            <v>414.5</v>
          </cell>
          <cell r="H51">
            <v>1507536.5</v>
          </cell>
          <cell r="I51">
            <v>3.5000000000000001E-3</v>
          </cell>
        </row>
        <row r="52">
          <cell r="B52" t="str">
            <v>INE669C01036</v>
          </cell>
          <cell r="C52" t="str">
            <v>Tech Mahindra Ltd.</v>
          </cell>
          <cell r="D52" t="str">
            <v>Ordinary Shares</v>
          </cell>
          <cell r="E52" t="str">
            <v>SOFTWARE</v>
          </cell>
          <cell r="F52">
            <v>3508</v>
          </cell>
          <cell r="G52">
            <v>385.85</v>
          </cell>
          <cell r="H52">
            <v>1353561.8</v>
          </cell>
          <cell r="I52">
            <v>3.0999999999999999E-3</v>
          </cell>
        </row>
        <row r="53">
          <cell r="B53" t="str">
            <v>INE286K01024</v>
          </cell>
          <cell r="C53" t="str">
            <v>TECHNO ELECTRIC &amp; ENGINEERING CO. LTD.</v>
          </cell>
          <cell r="D53" t="str">
            <v>Ordinary Shares</v>
          </cell>
          <cell r="E53" t="str">
            <v>CONSTRUCTION PROJECT</v>
          </cell>
          <cell r="F53">
            <v>3300</v>
          </cell>
          <cell r="G53">
            <v>367.55</v>
          </cell>
          <cell r="H53">
            <v>1212915</v>
          </cell>
          <cell r="I53">
            <v>2.8E-3</v>
          </cell>
        </row>
        <row r="54">
          <cell r="B54" t="str">
            <v>INE389H01022</v>
          </cell>
          <cell r="C54" t="str">
            <v>KEC INTERNATIONAL LIMITED</v>
          </cell>
          <cell r="D54" t="str">
            <v>Ordinary Shares</v>
          </cell>
          <cell r="E54" t="str">
            <v>CONSTRUCTION PROJECT</v>
          </cell>
          <cell r="F54">
            <v>3550</v>
          </cell>
          <cell r="G54">
            <v>304.60000000000002</v>
          </cell>
          <cell r="H54">
            <v>1081330</v>
          </cell>
          <cell r="I54">
            <v>2.5000000000000001E-3</v>
          </cell>
        </row>
        <row r="55">
          <cell r="B55" t="str">
            <v>INE094A01015</v>
          </cell>
          <cell r="C55" t="str">
            <v xml:space="preserve">Hindustan Petroleum Corpn. Ltd. </v>
          </cell>
          <cell r="D55" t="str">
            <v>Ordinary Shares</v>
          </cell>
          <cell r="E55" t="str">
            <v>PETROLEUM PRODUCTS</v>
          </cell>
          <cell r="F55">
            <v>2700</v>
          </cell>
          <cell r="G55">
            <v>383.2</v>
          </cell>
          <cell r="H55">
            <v>1034640</v>
          </cell>
          <cell r="I55">
            <v>2.3999999999999998E-3</v>
          </cell>
        </row>
        <row r="56">
          <cell r="B56" t="str">
            <v>INE134E01011</v>
          </cell>
          <cell r="C56" t="str">
            <v xml:space="preserve">Power Finance Corpn. Ltd  </v>
          </cell>
          <cell r="D56" t="str">
            <v>Ordinary Shares</v>
          </cell>
          <cell r="E56" t="str">
            <v>FINANCE</v>
          </cell>
          <cell r="F56">
            <v>6600</v>
          </cell>
          <cell r="G56">
            <v>124.4</v>
          </cell>
          <cell r="H56">
            <v>821040</v>
          </cell>
          <cell r="I56">
            <v>1.9E-3</v>
          </cell>
        </row>
        <row r="57">
          <cell r="B57" t="str">
            <v>INE326A01037</v>
          </cell>
          <cell r="C57" t="str">
            <v>Lupin Ltd.</v>
          </cell>
          <cell r="D57" t="str">
            <v>Ordinary Shares</v>
          </cell>
          <cell r="E57" t="str">
            <v>PHARMACEUTICALS</v>
          </cell>
          <cell r="F57">
            <v>569</v>
          </cell>
          <cell r="G57">
            <v>1032</v>
          </cell>
          <cell r="H57">
            <v>587208</v>
          </cell>
          <cell r="I57">
            <v>1.4E-3</v>
          </cell>
        </row>
        <row r="58">
          <cell r="C58" t="str">
            <v>Sub Total of Equities</v>
          </cell>
          <cell r="H58">
            <v>289277795.90000004</v>
          </cell>
          <cell r="I58">
            <v>0.67149999999999999</v>
          </cell>
        </row>
        <row r="59">
          <cell r="B59" t="str">
            <v>INF789F01XI3</v>
          </cell>
          <cell r="C59" t="str">
            <v>UTI TREASURY ADVANTAGE FUND  INSTITUTIONAL GROWTH</v>
          </cell>
          <cell r="D59" t="str">
            <v>MutualFund_DEBT</v>
          </cell>
          <cell r="F59">
            <v>267.12799999999999</v>
          </cell>
          <cell r="G59">
            <v>2311.1698999999999</v>
          </cell>
          <cell r="H59">
            <v>617378.18999999994</v>
          </cell>
          <cell r="I59">
            <v>1.4E-3</v>
          </cell>
        </row>
        <row r="60">
          <cell r="B60" t="str">
            <v>INF179KB1HP9</v>
          </cell>
          <cell r="C60" t="str">
            <v>HDFC LIQUID FUND GROWTH</v>
          </cell>
          <cell r="D60" t="str">
            <v>MutualFund_DEBT</v>
          </cell>
          <cell r="F60">
            <v>5444.1</v>
          </cell>
          <cell r="G60">
            <v>3278.3571999999999</v>
          </cell>
          <cell r="H60">
            <v>17847704.43</v>
          </cell>
          <cell r="I60">
            <v>4.1399999999999999E-2</v>
          </cell>
        </row>
        <row r="61">
          <cell r="C61" t="str">
            <v>Sub Total of Mutual Fund (Debt)</v>
          </cell>
          <cell r="H61">
            <v>18465082.620000001</v>
          </cell>
          <cell r="I61">
            <v>4.2799999999999998E-2</v>
          </cell>
        </row>
        <row r="62">
          <cell r="B62" t="str">
            <v>INE895D07396</v>
          </cell>
          <cell r="C62" t="str">
            <v>9.74% SECRD NCD TATASONS LTD 13JN24</v>
          </cell>
          <cell r="D62" t="str">
            <v>Debentures</v>
          </cell>
          <cell r="F62">
            <v>2</v>
          </cell>
          <cell r="G62">
            <v>109957243.19999999</v>
          </cell>
          <cell r="H62">
            <v>2199144.86</v>
          </cell>
          <cell r="I62">
            <v>5.1000000000000004E-3</v>
          </cell>
        </row>
        <row r="63">
          <cell r="B63" t="str">
            <v>INE001A07MG9</v>
          </cell>
          <cell r="C63" t="str">
            <v xml:space="preserve">9.65% HOUSING DEV FIN CORP LTD MAT - 17/01/2019  </v>
          </cell>
          <cell r="D63" t="str">
            <v>Debentures</v>
          </cell>
          <cell r="F63">
            <v>5</v>
          </cell>
          <cell r="G63">
            <v>103277183</v>
          </cell>
          <cell r="H63">
            <v>5163859.1500000004</v>
          </cell>
          <cell r="I63">
            <v>1.2E-2</v>
          </cell>
        </row>
        <row r="64">
          <cell r="B64" t="str">
            <v>INE115A07GK1</v>
          </cell>
          <cell r="C64" t="str">
            <v>8.61% LIC HOUSING FINANCE LTD. MD 11/12/2019</v>
          </cell>
          <cell r="D64" t="str">
            <v>Debentures</v>
          </cell>
          <cell r="F64">
            <v>20</v>
          </cell>
          <cell r="G64">
            <v>102831948.2</v>
          </cell>
          <cell r="H64">
            <v>20566389.640000001</v>
          </cell>
          <cell r="I64">
            <v>4.7699999999999999E-2</v>
          </cell>
        </row>
        <row r="65">
          <cell r="B65" t="str">
            <v>INE115A07EU5</v>
          </cell>
          <cell r="C65" t="str">
            <v>9.73% LIC HOUSING FINANCE LTD. MD 16/01/2019</v>
          </cell>
          <cell r="D65" t="str">
            <v>Debentures</v>
          </cell>
          <cell r="F65">
            <v>16</v>
          </cell>
          <cell r="G65">
            <v>103350069.19999999</v>
          </cell>
          <cell r="H65">
            <v>16536011.07</v>
          </cell>
          <cell r="I65">
            <v>3.8399999999999997E-2</v>
          </cell>
        </row>
        <row r="66">
          <cell r="B66" t="str">
            <v>INE134E07505</v>
          </cell>
          <cell r="C66" t="str">
            <v>9.70% POWER FINANCE CORPORATION LTD.  31/01/2021</v>
          </cell>
          <cell r="D66" t="str">
            <v>Debentures</v>
          </cell>
          <cell r="F66">
            <v>10</v>
          </cell>
          <cell r="G66">
            <v>107608311.40000001</v>
          </cell>
          <cell r="H66">
            <v>10760831.140000001</v>
          </cell>
          <cell r="I66">
            <v>2.5000000000000001E-2</v>
          </cell>
        </row>
        <row r="67">
          <cell r="B67" t="str">
            <v>INE020B07IZ5</v>
          </cell>
          <cell r="C67" t="str">
            <v>9.34% RURAL ELECTRIFICATION CORPORATION LTD 25/08/2024</v>
          </cell>
          <cell r="D67" t="str">
            <v>Debentures</v>
          </cell>
          <cell r="F67">
            <v>5</v>
          </cell>
          <cell r="G67">
            <v>110705871.2</v>
          </cell>
          <cell r="H67">
            <v>5535293.5599999996</v>
          </cell>
          <cell r="I67">
            <v>1.2800000000000001E-2</v>
          </cell>
        </row>
        <row r="68">
          <cell r="B68" t="str">
            <v>INE020B08591</v>
          </cell>
          <cell r="C68" t="str">
            <v>9.48% RURAL ELECTRIFICATION CORPORATION LTD 10/08/2021</v>
          </cell>
          <cell r="D68" t="str">
            <v>Debentures</v>
          </cell>
          <cell r="F68">
            <v>5</v>
          </cell>
          <cell r="G68">
            <v>108186077</v>
          </cell>
          <cell r="H68">
            <v>5409303.8499999996</v>
          </cell>
          <cell r="I68">
            <v>1.26E-2</v>
          </cell>
        </row>
        <row r="69">
          <cell r="B69" t="str">
            <v>INE134E08BE6</v>
          </cell>
          <cell r="C69" t="str">
            <v>11.00% POWER FINANCE CORPORATION LTD. MAT 15/09/2018</v>
          </cell>
          <cell r="D69" t="str">
            <v>Debentures</v>
          </cell>
          <cell r="F69">
            <v>10</v>
          </cell>
          <cell r="G69">
            <v>104382263.89999999</v>
          </cell>
          <cell r="H69">
            <v>10438226.390000001</v>
          </cell>
          <cell r="I69">
            <v>2.4199999999999999E-2</v>
          </cell>
        </row>
        <row r="70">
          <cell r="B70" t="str">
            <v>INE020B08880</v>
          </cell>
          <cell r="C70" t="str">
            <v>8.57% RURAL ELECTRIFICATION CORPORATION LTD. MAT 21/12/2024</v>
          </cell>
          <cell r="D70" t="str">
            <v>Debentures</v>
          </cell>
          <cell r="F70">
            <v>20</v>
          </cell>
          <cell r="G70">
            <v>106820847.09999999</v>
          </cell>
          <cell r="H70">
            <v>21364169.420000002</v>
          </cell>
          <cell r="I70">
            <v>4.9599999999999998E-2</v>
          </cell>
        </row>
        <row r="71">
          <cell r="B71" t="str">
            <v>INE001A07MH7</v>
          </cell>
          <cell r="C71" t="str">
            <v>9.65% HOUSING DEVELOPMENT FINANCE CORPORATION LTD. MD 19/01/2019</v>
          </cell>
          <cell r="D71" t="str">
            <v>Debentures</v>
          </cell>
          <cell r="F71">
            <v>15</v>
          </cell>
          <cell r="G71">
            <v>103289807.80000001</v>
          </cell>
          <cell r="H71">
            <v>15493471.17</v>
          </cell>
          <cell r="I71">
            <v>3.5999999999999997E-2</v>
          </cell>
        </row>
        <row r="72">
          <cell r="C72" t="str">
            <v>Sub Total of Non Convertible Debenture</v>
          </cell>
          <cell r="H72">
            <v>113466700.25</v>
          </cell>
          <cell r="I72">
            <v>0.26339999999999997</v>
          </cell>
        </row>
        <row r="73">
          <cell r="C73" t="str">
            <v>Cash and other Receivables</v>
          </cell>
          <cell r="D73" t="str">
            <v>Cash</v>
          </cell>
          <cell r="H73">
            <v>9629113.8500000201</v>
          </cell>
          <cell r="I73">
            <v>2.23E-2</v>
          </cell>
        </row>
        <row r="74">
          <cell r="C74" t="str">
            <v>Grand Total</v>
          </cell>
          <cell r="H74">
            <v>9629113.8500000201</v>
          </cell>
          <cell r="I74">
            <v>2.23E-2</v>
          </cell>
        </row>
        <row r="75">
          <cell r="H75">
            <v>430838692.62000006</v>
          </cell>
          <cell r="I75">
            <v>0.99999999999999989</v>
          </cell>
        </row>
        <row r="77">
          <cell r="E77" t="str">
            <v>Cash and Cashequivalent</v>
          </cell>
          <cell r="H77">
            <v>28094196.470000021</v>
          </cell>
          <cell r="I77">
            <v>6.5099999999999991E-2</v>
          </cell>
        </row>
        <row r="79">
          <cell r="H79">
            <v>280.9419647000002</v>
          </cell>
        </row>
        <row r="81">
          <cell r="B81" t="str">
            <v>a.    Hedging position through futures : Nil</v>
          </cell>
        </row>
        <row r="83">
          <cell r="B83" t="str">
            <v>b.    Other than hedging positions through Futures</v>
          </cell>
          <cell r="I83" t="str">
            <v>Margin Maintained</v>
          </cell>
        </row>
        <row r="84">
          <cell r="C84" t="str">
            <v>Hindalco Industries Ltd .August 2017 Future</v>
          </cell>
          <cell r="D84" t="str">
            <v>FUTURE</v>
          </cell>
          <cell r="E84" t="str">
            <v>NON - FERROUS METALS</v>
          </cell>
          <cell r="F84">
            <v>3500</v>
          </cell>
          <cell r="G84">
            <v>221.05</v>
          </cell>
          <cell r="H84">
            <v>773675</v>
          </cell>
          <cell r="I84">
            <v>58205</v>
          </cell>
        </row>
        <row r="85">
          <cell r="C85" t="str">
            <v>Infosys Limited August 2017 Future</v>
          </cell>
          <cell r="D85" t="str">
            <v>FUTURE</v>
          </cell>
          <cell r="E85" t="str">
            <v>SOFTWARE</v>
          </cell>
          <cell r="F85">
            <v>2000</v>
          </cell>
          <cell r="G85">
            <v>1015.1</v>
          </cell>
          <cell r="H85">
            <v>2030200</v>
          </cell>
          <cell r="I85">
            <v>152360</v>
          </cell>
        </row>
        <row r="86">
          <cell r="C86" t="str">
            <v>Tata Steel Ltd August 2017 Future</v>
          </cell>
          <cell r="D86" t="str">
            <v>FUTURE</v>
          </cell>
          <cell r="E86" t="str">
            <v>FERROUS METALS</v>
          </cell>
          <cell r="F86">
            <v>2000</v>
          </cell>
          <cell r="G86">
            <v>569.35</v>
          </cell>
          <cell r="H86">
            <v>1138700</v>
          </cell>
          <cell r="I86">
            <v>85640</v>
          </cell>
        </row>
        <row r="87">
          <cell r="H87">
            <v>3942575</v>
          </cell>
        </row>
        <row r="88">
          <cell r="B88" t="str">
            <v>c.    Hedging positions through Option : Nil</v>
          </cell>
        </row>
        <row r="90">
          <cell r="B90" t="str">
            <v>d.   Other than hedging positions through Option : Nil</v>
          </cell>
          <cell r="I90" t="str">
            <v>Margin Maintained</v>
          </cell>
        </row>
        <row r="91">
          <cell r="C91" t="str">
            <v>NIFTY August 10000 PE</v>
          </cell>
          <cell r="D91" t="str">
            <v>OPTION</v>
          </cell>
          <cell r="E91" t="str">
            <v>INDEX OPTIONS</v>
          </cell>
          <cell r="F91">
            <v>3975</v>
          </cell>
          <cell r="G91">
            <v>87.7</v>
          </cell>
          <cell r="H91">
            <v>348607.5</v>
          </cell>
          <cell r="I91" t="str">
            <v>NA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5"/>
  <sheetViews>
    <sheetView tabSelected="1" workbookViewId="0">
      <selection sqref="A1:H1"/>
    </sheetView>
  </sheetViews>
  <sheetFormatPr defaultRowHeight="15"/>
  <cols>
    <col min="1" max="1" width="3.28515625" style="45" bestFit="1" customWidth="1"/>
    <col min="2" max="2" width="13.85546875" style="45" bestFit="1" customWidth="1"/>
    <col min="3" max="3" width="7.28515625" style="45" customWidth="1"/>
    <col min="4" max="4" width="50.85546875" style="45" customWidth="1"/>
    <col min="5" max="5" width="25.7109375" style="2" bestFit="1" customWidth="1"/>
    <col min="6" max="6" width="30.42578125" style="2" bestFit="1" customWidth="1"/>
    <col min="7" max="7" width="18.5703125" style="2" bestFit="1" customWidth="1"/>
    <col min="8" max="8" width="24.7109375" style="2" customWidth="1"/>
    <col min="9" max="9" width="19" style="65" customWidth="1"/>
    <col min="10" max="16384" width="9.140625" style="45"/>
  </cols>
  <sheetData>
    <row r="1" spans="1:13" ht="21.75">
      <c r="A1" s="79" t="s">
        <v>0</v>
      </c>
      <c r="B1" s="79"/>
      <c r="C1" s="79"/>
      <c r="D1" s="79"/>
      <c r="E1" s="79"/>
      <c r="F1" s="79"/>
      <c r="G1" s="79"/>
      <c r="H1" s="79"/>
    </row>
    <row r="3" spans="1:13">
      <c r="B3" s="1"/>
      <c r="C3" s="1"/>
      <c r="D3" s="31" t="s">
        <v>215</v>
      </c>
      <c r="E3" s="45"/>
    </row>
    <row r="5" spans="1:13" ht="26.25">
      <c r="A5" s="3"/>
      <c r="B5" s="3" t="s">
        <v>1</v>
      </c>
      <c r="C5" s="4" t="s">
        <v>2</v>
      </c>
      <c r="D5" s="3" t="s">
        <v>3</v>
      </c>
      <c r="E5" s="4" t="s">
        <v>4</v>
      </c>
      <c r="F5" s="5" t="s">
        <v>5</v>
      </c>
      <c r="G5" s="6" t="s">
        <v>6</v>
      </c>
      <c r="H5" s="7" t="s">
        <v>7</v>
      </c>
    </row>
    <row r="6" spans="1:13" s="10" customFormat="1" ht="12.75">
      <c r="A6" s="8"/>
      <c r="B6" s="77" t="s">
        <v>8</v>
      </c>
      <c r="C6" s="77"/>
      <c r="D6" s="77"/>
      <c r="E6" s="9"/>
      <c r="F6" s="9"/>
      <c r="G6" s="9"/>
      <c r="H6" s="9"/>
      <c r="I6" s="66"/>
    </row>
    <row r="7" spans="1:13">
      <c r="A7" s="11"/>
      <c r="B7" s="77" t="s">
        <v>9</v>
      </c>
      <c r="C7" s="77"/>
      <c r="D7" s="77"/>
      <c r="E7" s="12"/>
      <c r="F7" s="12"/>
      <c r="G7" s="12"/>
      <c r="H7" s="12"/>
    </row>
    <row r="8" spans="1:13">
      <c r="A8" s="11"/>
      <c r="B8" s="77" t="s">
        <v>10</v>
      </c>
      <c r="C8" s="77"/>
      <c r="D8" s="77"/>
      <c r="E8" s="12"/>
      <c r="F8" s="12"/>
      <c r="G8" s="12"/>
      <c r="H8" s="12"/>
      <c r="M8" s="62"/>
    </row>
    <row r="9" spans="1:13">
      <c r="A9" s="13"/>
      <c r="B9" t="s">
        <v>13</v>
      </c>
      <c r="C9"/>
      <c r="D9" s="14" t="s">
        <v>119</v>
      </c>
      <c r="E9" s="46" t="s">
        <v>14</v>
      </c>
      <c r="F9" s="15">
        <v>15616</v>
      </c>
      <c r="G9" s="15">
        <v>278.64999999999998</v>
      </c>
      <c r="H9" s="54">
        <v>6.47</v>
      </c>
      <c r="I9" s="67"/>
      <c r="M9" s="46"/>
    </row>
    <row r="10" spans="1:13">
      <c r="A10" s="13"/>
      <c r="B10" t="s">
        <v>15</v>
      </c>
      <c r="C10"/>
      <c r="D10" s="14" t="s">
        <v>114</v>
      </c>
      <c r="E10" s="46" t="s">
        <v>16</v>
      </c>
      <c r="F10" s="15">
        <v>7851</v>
      </c>
      <c r="G10" s="15">
        <v>140.47</v>
      </c>
      <c r="H10" s="54">
        <v>3.26</v>
      </c>
      <c r="I10" s="67"/>
      <c r="M10" s="46"/>
    </row>
    <row r="11" spans="1:13">
      <c r="A11" s="13"/>
      <c r="B11" t="s">
        <v>21</v>
      </c>
      <c r="C11"/>
      <c r="D11" s="14" t="s">
        <v>138</v>
      </c>
      <c r="E11" s="46" t="s">
        <v>22</v>
      </c>
      <c r="F11" s="15">
        <v>1457</v>
      </c>
      <c r="G11" s="15">
        <v>112.92</v>
      </c>
      <c r="H11" s="54">
        <v>2.62</v>
      </c>
      <c r="I11" s="67"/>
      <c r="M11" s="46"/>
    </row>
    <row r="12" spans="1:13">
      <c r="A12" s="13"/>
      <c r="B12" t="s">
        <v>40</v>
      </c>
      <c r="C12"/>
      <c r="D12" s="14" t="s">
        <v>128</v>
      </c>
      <c r="E12" s="46" t="s">
        <v>14</v>
      </c>
      <c r="F12" s="15">
        <v>10686</v>
      </c>
      <c r="G12" s="15">
        <v>109.17</v>
      </c>
      <c r="H12" s="54">
        <v>2.5299999999999998</v>
      </c>
      <c r="I12" s="67"/>
      <c r="M12" s="46"/>
    </row>
    <row r="13" spans="1:13">
      <c r="A13" s="13"/>
      <c r="B13" t="s">
        <v>151</v>
      </c>
      <c r="C13"/>
      <c r="D13" s="14" t="s">
        <v>152</v>
      </c>
      <c r="E13" s="46" t="s">
        <v>14</v>
      </c>
      <c r="F13" s="15">
        <v>5646</v>
      </c>
      <c r="G13" s="15">
        <v>102.16</v>
      </c>
      <c r="H13" s="54">
        <v>2.37</v>
      </c>
      <c r="I13" s="67"/>
      <c r="M13" s="46"/>
    </row>
    <row r="14" spans="1:13">
      <c r="A14" s="13"/>
      <c r="B14" t="s">
        <v>37</v>
      </c>
      <c r="C14"/>
      <c r="D14" s="14" t="s">
        <v>124</v>
      </c>
      <c r="E14" s="46" t="s">
        <v>14</v>
      </c>
      <c r="F14" s="15">
        <v>6186</v>
      </c>
      <c r="G14" s="15">
        <v>101.81</v>
      </c>
      <c r="H14" s="54">
        <v>2.36</v>
      </c>
      <c r="I14" s="67"/>
      <c r="M14" s="46"/>
    </row>
    <row r="15" spans="1:13">
      <c r="A15" s="13"/>
      <c r="B15" t="s">
        <v>27</v>
      </c>
      <c r="C15"/>
      <c r="D15" s="14" t="s">
        <v>118</v>
      </c>
      <c r="E15" s="46" t="s">
        <v>23</v>
      </c>
      <c r="F15" s="15">
        <v>21013</v>
      </c>
      <c r="G15" s="15">
        <v>99</v>
      </c>
      <c r="H15" s="54">
        <v>2.2999999999999998</v>
      </c>
      <c r="I15" s="67"/>
      <c r="M15" s="46"/>
    </row>
    <row r="16" spans="1:13">
      <c r="A16" s="13"/>
      <c r="B16" t="s">
        <v>166</v>
      </c>
      <c r="C16"/>
      <c r="D16" s="14" t="s">
        <v>167</v>
      </c>
      <c r="E16" s="46" t="s">
        <v>23</v>
      </c>
      <c r="F16" s="15">
        <v>5512</v>
      </c>
      <c r="G16" s="15">
        <v>89.03</v>
      </c>
      <c r="H16" s="54">
        <v>2.0699999999999998</v>
      </c>
      <c r="I16" s="67"/>
      <c r="M16" s="46"/>
    </row>
    <row r="17" spans="1:13">
      <c r="A17" s="13"/>
      <c r="B17" t="s">
        <v>41</v>
      </c>
      <c r="C17"/>
      <c r="D17" s="14" t="s">
        <v>139</v>
      </c>
      <c r="E17" s="46" t="s">
        <v>42</v>
      </c>
      <c r="F17" s="15">
        <v>9921</v>
      </c>
      <c r="G17" s="15">
        <v>87.02</v>
      </c>
      <c r="H17" s="54">
        <v>2.02</v>
      </c>
      <c r="I17" s="67"/>
      <c r="M17" s="46"/>
    </row>
    <row r="18" spans="1:13">
      <c r="A18" s="17"/>
      <c r="B18" t="s">
        <v>109</v>
      </c>
      <c r="C18"/>
      <c r="D18" s="14" t="s">
        <v>143</v>
      </c>
      <c r="E18" s="46" t="s">
        <v>19</v>
      </c>
      <c r="F18" s="15">
        <v>8842</v>
      </c>
      <c r="G18" s="15">
        <v>86.02</v>
      </c>
      <c r="H18" s="54">
        <v>2</v>
      </c>
      <c r="I18" s="67"/>
      <c r="M18" s="46"/>
    </row>
    <row r="19" spans="1:13">
      <c r="A19" s="18"/>
      <c r="B19" t="s">
        <v>181</v>
      </c>
      <c r="C19"/>
      <c r="D19" s="14" t="s">
        <v>188</v>
      </c>
      <c r="E19" s="46" t="s">
        <v>14</v>
      </c>
      <c r="F19" s="15">
        <v>27120</v>
      </c>
      <c r="G19" s="15">
        <v>84.75</v>
      </c>
      <c r="H19" s="54">
        <v>1.97</v>
      </c>
      <c r="I19" s="67"/>
      <c r="M19" s="46"/>
    </row>
    <row r="20" spans="1:13">
      <c r="A20" s="13"/>
      <c r="B20" t="s">
        <v>39</v>
      </c>
      <c r="C20"/>
      <c r="D20" s="14" t="s">
        <v>127</v>
      </c>
      <c r="E20" s="46" t="s">
        <v>24</v>
      </c>
      <c r="F20" s="15">
        <v>2077</v>
      </c>
      <c r="G20" s="15">
        <v>81.45</v>
      </c>
      <c r="H20" s="54">
        <v>1.8900000000000001</v>
      </c>
      <c r="I20" s="67"/>
      <c r="M20" s="46"/>
    </row>
    <row r="21" spans="1:13">
      <c r="A21" s="18"/>
      <c r="B21" t="s">
        <v>25</v>
      </c>
      <c r="C21"/>
      <c r="D21" s="14" t="s">
        <v>136</v>
      </c>
      <c r="E21" s="46" t="s">
        <v>26</v>
      </c>
      <c r="F21" s="15">
        <v>1938</v>
      </c>
      <c r="G21" s="15">
        <v>78.62</v>
      </c>
      <c r="H21" s="54">
        <v>1.82</v>
      </c>
      <c r="I21" s="67"/>
      <c r="M21" s="46"/>
    </row>
    <row r="22" spans="1:13">
      <c r="A22" s="18"/>
      <c r="B22" t="s">
        <v>38</v>
      </c>
      <c r="C22"/>
      <c r="D22" s="14" t="s">
        <v>126</v>
      </c>
      <c r="E22" s="46" t="s">
        <v>16</v>
      </c>
      <c r="F22" s="15">
        <v>10861</v>
      </c>
      <c r="G22" s="15">
        <v>74.989999999999995</v>
      </c>
      <c r="H22" s="54">
        <v>1.7399999999999998</v>
      </c>
      <c r="I22" s="67"/>
      <c r="M22" s="46"/>
    </row>
    <row r="23" spans="1:13">
      <c r="A23" s="18"/>
      <c r="B23" t="s">
        <v>79</v>
      </c>
      <c r="C23"/>
      <c r="D23" s="14" t="s">
        <v>129</v>
      </c>
      <c r="E23" s="46" t="s">
        <v>14</v>
      </c>
      <c r="F23" s="15">
        <v>14060</v>
      </c>
      <c r="G23" s="15">
        <v>73.08</v>
      </c>
      <c r="H23" s="54">
        <v>1.7000000000000002</v>
      </c>
      <c r="I23" s="67"/>
      <c r="M23" s="46"/>
    </row>
    <row r="24" spans="1:13">
      <c r="A24" s="18"/>
      <c r="B24" t="s">
        <v>34</v>
      </c>
      <c r="C24"/>
      <c r="D24" s="14" t="s">
        <v>122</v>
      </c>
      <c r="E24" s="46" t="s">
        <v>26</v>
      </c>
      <c r="F24" s="15">
        <v>391</v>
      </c>
      <c r="G24" s="15">
        <v>72.73</v>
      </c>
      <c r="H24" s="54">
        <v>1.69</v>
      </c>
      <c r="I24" s="67"/>
      <c r="M24" s="46"/>
    </row>
    <row r="25" spans="1:13">
      <c r="A25" s="18"/>
      <c r="B25" t="s">
        <v>180</v>
      </c>
      <c r="C25"/>
      <c r="D25" s="14" t="s">
        <v>130</v>
      </c>
      <c r="E25" s="46" t="s">
        <v>80</v>
      </c>
      <c r="F25" s="15">
        <v>40050</v>
      </c>
      <c r="G25" s="15">
        <v>71.59</v>
      </c>
      <c r="H25" s="54">
        <v>1.66</v>
      </c>
      <c r="I25" s="67"/>
      <c r="M25" s="46"/>
    </row>
    <row r="26" spans="1:13">
      <c r="A26" s="18"/>
      <c r="B26" t="s">
        <v>211</v>
      </c>
      <c r="C26"/>
      <c r="D26" s="14" t="s">
        <v>212</v>
      </c>
      <c r="E26" s="46" t="s">
        <v>24</v>
      </c>
      <c r="F26" s="15">
        <v>24200</v>
      </c>
      <c r="G26" s="15">
        <v>69.03</v>
      </c>
      <c r="H26" s="54">
        <v>1.6</v>
      </c>
      <c r="I26" s="67"/>
      <c r="M26" s="46"/>
    </row>
    <row r="27" spans="1:13">
      <c r="A27" s="18"/>
      <c r="B27" t="s">
        <v>17</v>
      </c>
      <c r="C27"/>
      <c r="D27" s="14" t="s">
        <v>116</v>
      </c>
      <c r="E27" s="46" t="s">
        <v>18</v>
      </c>
      <c r="F27" s="15">
        <v>5575</v>
      </c>
      <c r="G27" s="15">
        <v>66.56</v>
      </c>
      <c r="H27" s="54">
        <v>1.54</v>
      </c>
      <c r="I27" s="67"/>
      <c r="M27" s="46"/>
    </row>
    <row r="28" spans="1:13">
      <c r="A28" s="18"/>
      <c r="B28" t="s">
        <v>179</v>
      </c>
      <c r="C28"/>
      <c r="D28" s="14" t="s">
        <v>199</v>
      </c>
      <c r="E28" s="46" t="s">
        <v>22</v>
      </c>
      <c r="F28" s="15">
        <v>25515</v>
      </c>
      <c r="G28" s="15">
        <v>66.47</v>
      </c>
      <c r="H28" s="54">
        <v>1.54</v>
      </c>
      <c r="I28" s="67"/>
      <c r="M28" s="46"/>
    </row>
    <row r="29" spans="1:13">
      <c r="A29" s="18"/>
      <c r="B29" t="s">
        <v>157</v>
      </c>
      <c r="C29"/>
      <c r="D29" s="14" t="s">
        <v>186</v>
      </c>
      <c r="E29" s="46" t="s">
        <v>159</v>
      </c>
      <c r="F29" s="15">
        <v>7749</v>
      </c>
      <c r="G29" s="15">
        <v>61.67</v>
      </c>
      <c r="H29" s="54">
        <v>1.43</v>
      </c>
      <c r="I29" s="67"/>
      <c r="M29" s="46"/>
    </row>
    <row r="30" spans="1:13">
      <c r="A30" s="18"/>
      <c r="B30" t="s">
        <v>149</v>
      </c>
      <c r="C30"/>
      <c r="D30" s="14" t="s">
        <v>150</v>
      </c>
      <c r="E30" s="46" t="s">
        <v>24</v>
      </c>
      <c r="F30" s="15">
        <v>17176</v>
      </c>
      <c r="G30" s="15">
        <v>57.49</v>
      </c>
      <c r="H30" s="54">
        <v>1.3299999999999998</v>
      </c>
      <c r="I30" s="67"/>
      <c r="M30" s="46"/>
    </row>
    <row r="31" spans="1:13">
      <c r="A31" s="18"/>
      <c r="B31" t="s">
        <v>83</v>
      </c>
      <c r="C31"/>
      <c r="D31" s="14" t="s">
        <v>134</v>
      </c>
      <c r="E31" s="46" t="s">
        <v>19</v>
      </c>
      <c r="F31" s="15">
        <v>7589</v>
      </c>
      <c r="G31" s="15">
        <v>54.54</v>
      </c>
      <c r="H31" s="54">
        <v>1.27</v>
      </c>
      <c r="I31" s="67"/>
      <c r="M31" s="46"/>
    </row>
    <row r="32" spans="1:13">
      <c r="A32" s="18"/>
      <c r="B32" t="s">
        <v>31</v>
      </c>
      <c r="C32"/>
      <c r="D32" s="14" t="s">
        <v>115</v>
      </c>
      <c r="E32" s="46" t="s">
        <v>12</v>
      </c>
      <c r="F32" s="15">
        <v>5250</v>
      </c>
      <c r="G32" s="15">
        <v>53.09</v>
      </c>
      <c r="H32" s="54">
        <v>1.23</v>
      </c>
      <c r="I32" s="67"/>
      <c r="M32" s="46"/>
    </row>
    <row r="33" spans="1:13">
      <c r="A33" s="18"/>
      <c r="B33" t="s">
        <v>163</v>
      </c>
      <c r="C33"/>
      <c r="D33" s="14" t="s">
        <v>131</v>
      </c>
      <c r="E33" s="46" t="s">
        <v>16</v>
      </c>
      <c r="F33" s="15">
        <v>3050</v>
      </c>
      <c r="G33" s="15">
        <v>51.95</v>
      </c>
      <c r="H33" s="54">
        <v>1.21</v>
      </c>
      <c r="I33" s="67"/>
      <c r="M33" s="46"/>
    </row>
    <row r="34" spans="1:13">
      <c r="A34" s="18"/>
      <c r="B34" t="s">
        <v>20</v>
      </c>
      <c r="C34"/>
      <c r="D34" s="14" t="s">
        <v>141</v>
      </c>
      <c r="E34" s="46" t="s">
        <v>12</v>
      </c>
      <c r="F34" s="15">
        <v>5650</v>
      </c>
      <c r="G34" s="15">
        <v>50.45</v>
      </c>
      <c r="H34" s="54">
        <v>1.17</v>
      </c>
      <c r="I34" s="67"/>
      <c r="M34" s="46"/>
    </row>
    <row r="35" spans="1:13">
      <c r="A35" s="18"/>
      <c r="B35" t="s">
        <v>35</v>
      </c>
      <c r="C35"/>
      <c r="D35" s="14" t="s">
        <v>142</v>
      </c>
      <c r="E35" s="46" t="s">
        <v>36</v>
      </c>
      <c r="F35" s="15">
        <v>5590</v>
      </c>
      <c r="G35" s="15">
        <v>46.64</v>
      </c>
      <c r="H35" s="54">
        <v>1.08</v>
      </c>
      <c r="I35" s="67"/>
      <c r="M35" s="46"/>
    </row>
    <row r="36" spans="1:13">
      <c r="A36" s="18"/>
      <c r="B36" t="s">
        <v>85</v>
      </c>
      <c r="C36"/>
      <c r="D36" s="14" t="s">
        <v>123</v>
      </c>
      <c r="E36" s="46" t="s">
        <v>14</v>
      </c>
      <c r="F36" s="15">
        <v>15265</v>
      </c>
      <c r="G36" s="15">
        <v>46.19</v>
      </c>
      <c r="H36" s="54">
        <v>1.0699999999999998</v>
      </c>
      <c r="I36" s="67"/>
      <c r="M36" s="46"/>
    </row>
    <row r="37" spans="1:13">
      <c r="A37" s="18"/>
      <c r="B37" t="s">
        <v>33</v>
      </c>
      <c r="C37"/>
      <c r="D37" s="14" t="s">
        <v>121</v>
      </c>
      <c r="E37" s="46" t="s">
        <v>22</v>
      </c>
      <c r="F37" s="15">
        <v>150</v>
      </c>
      <c r="G37" s="15">
        <v>45.12</v>
      </c>
      <c r="H37" s="54">
        <v>1.05</v>
      </c>
      <c r="I37" s="67"/>
      <c r="M37" s="46"/>
    </row>
    <row r="38" spans="1:13">
      <c r="A38" s="18"/>
      <c r="B38" t="s">
        <v>171</v>
      </c>
      <c r="C38"/>
      <c r="D38" s="14" t="s">
        <v>173</v>
      </c>
      <c r="E38" s="46" t="s">
        <v>174</v>
      </c>
      <c r="F38" s="15">
        <v>4420</v>
      </c>
      <c r="G38" s="15">
        <v>44.17</v>
      </c>
      <c r="H38" s="54">
        <v>1.03</v>
      </c>
      <c r="I38" s="67"/>
      <c r="M38" s="46"/>
    </row>
    <row r="39" spans="1:13">
      <c r="A39" s="18"/>
      <c r="B39" t="s">
        <v>84</v>
      </c>
      <c r="C39"/>
      <c r="D39" s="14" t="s">
        <v>137</v>
      </c>
      <c r="E39" s="46" t="s">
        <v>22</v>
      </c>
      <c r="F39" s="15">
        <v>6660</v>
      </c>
      <c r="G39" s="15">
        <v>38.770000000000003</v>
      </c>
      <c r="H39" s="54">
        <v>0.89999999999999991</v>
      </c>
      <c r="I39" s="67"/>
      <c r="M39" s="46"/>
    </row>
    <row r="40" spans="1:13">
      <c r="A40" s="18"/>
      <c r="B40" t="s">
        <v>32</v>
      </c>
      <c r="C40"/>
      <c r="D40" s="14" t="s">
        <v>117</v>
      </c>
      <c r="E40" s="46" t="s">
        <v>24</v>
      </c>
      <c r="F40" s="15">
        <v>3115</v>
      </c>
      <c r="G40" s="15">
        <v>36.19</v>
      </c>
      <c r="H40" s="54">
        <v>0.84</v>
      </c>
      <c r="I40" s="67"/>
      <c r="M40" s="46"/>
    </row>
    <row r="41" spans="1:13">
      <c r="A41" s="18"/>
      <c r="B41" t="s">
        <v>153</v>
      </c>
      <c r="C41"/>
      <c r="D41" s="14" t="s">
        <v>154</v>
      </c>
      <c r="E41" s="46" t="s">
        <v>16</v>
      </c>
      <c r="F41" s="15">
        <v>8766</v>
      </c>
      <c r="G41" s="15">
        <v>35.15</v>
      </c>
      <c r="H41" s="54">
        <v>0.82000000000000006</v>
      </c>
      <c r="I41" s="67"/>
      <c r="M41" s="46"/>
    </row>
    <row r="42" spans="1:13">
      <c r="A42" s="18"/>
      <c r="B42" t="s">
        <v>158</v>
      </c>
      <c r="C42"/>
      <c r="D42" s="14" t="s">
        <v>187</v>
      </c>
      <c r="E42" s="46" t="s">
        <v>160</v>
      </c>
      <c r="F42" s="15">
        <v>6352</v>
      </c>
      <c r="G42" s="15">
        <v>34.409999999999997</v>
      </c>
      <c r="H42" s="54">
        <v>0.8</v>
      </c>
      <c r="I42" s="67"/>
      <c r="M42" s="46"/>
    </row>
    <row r="43" spans="1:13">
      <c r="A43" s="18"/>
      <c r="B43" t="s">
        <v>28</v>
      </c>
      <c r="C43"/>
      <c r="D43" s="14" t="s">
        <v>125</v>
      </c>
      <c r="E43" s="46" t="s">
        <v>22</v>
      </c>
      <c r="F43" s="15">
        <v>2060</v>
      </c>
      <c r="G43" s="15">
        <v>28.91</v>
      </c>
      <c r="H43" s="54">
        <v>0.67</v>
      </c>
      <c r="I43" s="67"/>
      <c r="M43" s="46"/>
    </row>
    <row r="44" spans="1:13">
      <c r="A44" s="18"/>
      <c r="B44" t="s">
        <v>11</v>
      </c>
      <c r="C44"/>
      <c r="D44" s="14" t="s">
        <v>135</v>
      </c>
      <c r="E44" s="46" t="s">
        <v>12</v>
      </c>
      <c r="F44" s="15">
        <v>1087</v>
      </c>
      <c r="G44" s="15">
        <v>27.09</v>
      </c>
      <c r="H44" s="54">
        <v>0.63</v>
      </c>
      <c r="I44" s="67"/>
      <c r="M44" s="46"/>
    </row>
    <row r="45" spans="1:13">
      <c r="A45" s="18"/>
      <c r="B45" t="s">
        <v>155</v>
      </c>
      <c r="C45"/>
      <c r="D45" s="14" t="s">
        <v>156</v>
      </c>
      <c r="E45" s="46" t="s">
        <v>16</v>
      </c>
      <c r="F45" s="15">
        <v>2368</v>
      </c>
      <c r="G45" s="15">
        <v>24.08</v>
      </c>
      <c r="H45" s="54">
        <v>0.55999999999999994</v>
      </c>
      <c r="I45" s="67"/>
      <c r="M45" s="46"/>
    </row>
    <row r="46" spans="1:13">
      <c r="A46" s="18"/>
      <c r="B46" t="s">
        <v>170</v>
      </c>
      <c r="C46"/>
      <c r="D46" s="14" t="s">
        <v>172</v>
      </c>
      <c r="E46" s="46" t="s">
        <v>174</v>
      </c>
      <c r="F46" s="15">
        <v>5850</v>
      </c>
      <c r="G46" s="15">
        <v>22.04</v>
      </c>
      <c r="H46" s="54">
        <v>0.51</v>
      </c>
      <c r="I46" s="67"/>
      <c r="M46" s="46"/>
    </row>
    <row r="47" spans="1:13">
      <c r="A47" s="18"/>
      <c r="B47" t="s">
        <v>182</v>
      </c>
      <c r="C47"/>
      <c r="D47" s="14" t="s">
        <v>189</v>
      </c>
      <c r="E47" s="46" t="s">
        <v>195</v>
      </c>
      <c r="F47" s="15">
        <v>2210</v>
      </c>
      <c r="G47" s="15">
        <v>21.83</v>
      </c>
      <c r="H47" s="54">
        <v>0.51</v>
      </c>
      <c r="I47" s="67"/>
      <c r="M47" s="46"/>
    </row>
    <row r="48" spans="1:13">
      <c r="A48" s="18"/>
      <c r="B48" t="s">
        <v>213</v>
      </c>
      <c r="C48"/>
      <c r="D48" s="14" t="s">
        <v>214</v>
      </c>
      <c r="E48" s="46" t="s">
        <v>24</v>
      </c>
      <c r="F48" s="15">
        <v>1760</v>
      </c>
      <c r="G48" s="15">
        <v>20.34</v>
      </c>
      <c r="H48" s="54">
        <v>0.47000000000000003</v>
      </c>
      <c r="I48" s="67"/>
      <c r="M48" s="46"/>
    </row>
    <row r="49" spans="1:13">
      <c r="A49" s="18"/>
      <c r="B49" t="s">
        <v>29</v>
      </c>
      <c r="C49"/>
      <c r="D49" s="14" t="s">
        <v>120</v>
      </c>
      <c r="E49" s="46" t="s">
        <v>19</v>
      </c>
      <c r="F49" s="15">
        <v>3797</v>
      </c>
      <c r="G49" s="15">
        <v>20.190000000000001</v>
      </c>
      <c r="H49" s="54">
        <v>0.47000000000000003</v>
      </c>
      <c r="I49" s="67"/>
      <c r="M49" s="46"/>
    </row>
    <row r="50" spans="1:13">
      <c r="A50" s="18"/>
      <c r="B50" t="s">
        <v>86</v>
      </c>
      <c r="C50"/>
      <c r="D50" s="14" t="s">
        <v>140</v>
      </c>
      <c r="E50" s="46" t="s">
        <v>87</v>
      </c>
      <c r="F50" s="15">
        <v>116</v>
      </c>
      <c r="G50" s="15">
        <v>19</v>
      </c>
      <c r="H50" s="54">
        <v>0.44</v>
      </c>
      <c r="I50" s="67"/>
      <c r="M50" s="46"/>
    </row>
    <row r="51" spans="1:13">
      <c r="A51" s="18"/>
      <c r="B51" t="s">
        <v>183</v>
      </c>
      <c r="C51"/>
      <c r="D51" s="14" t="s">
        <v>190</v>
      </c>
      <c r="E51" s="46" t="s">
        <v>196</v>
      </c>
      <c r="F51" s="15">
        <v>1320</v>
      </c>
      <c r="G51" s="15">
        <v>16.62</v>
      </c>
      <c r="H51" s="54">
        <v>0.38999999999999996</v>
      </c>
      <c r="I51" s="67"/>
      <c r="M51" s="46"/>
    </row>
    <row r="52" spans="1:13">
      <c r="A52" s="18"/>
      <c r="B52" t="s">
        <v>168</v>
      </c>
      <c r="C52"/>
      <c r="D52" s="14" t="s">
        <v>169</v>
      </c>
      <c r="E52" s="46" t="s">
        <v>24</v>
      </c>
      <c r="F52" s="15">
        <v>6192</v>
      </c>
      <c r="G52" s="15">
        <v>15.34</v>
      </c>
      <c r="H52" s="54">
        <v>0.36</v>
      </c>
      <c r="I52" s="67"/>
      <c r="M52" s="46"/>
    </row>
    <row r="53" spans="1:13">
      <c r="A53" s="18"/>
      <c r="B53" t="s">
        <v>113</v>
      </c>
      <c r="C53"/>
      <c r="D53" s="14" t="s">
        <v>133</v>
      </c>
      <c r="E53" s="46" t="s">
        <v>36</v>
      </c>
      <c r="F53" s="15">
        <v>3637</v>
      </c>
      <c r="G53" s="15">
        <v>15.08</v>
      </c>
      <c r="H53" s="54">
        <v>0.35000000000000003</v>
      </c>
      <c r="I53" s="67"/>
      <c r="M53" s="46"/>
    </row>
    <row r="54" spans="1:13">
      <c r="A54" s="18"/>
      <c r="B54" t="s">
        <v>164</v>
      </c>
      <c r="C54"/>
      <c r="D54" s="14" t="s">
        <v>165</v>
      </c>
      <c r="E54" s="46" t="s">
        <v>12</v>
      </c>
      <c r="F54" s="15">
        <v>3508</v>
      </c>
      <c r="G54" s="15">
        <v>13.54</v>
      </c>
      <c r="H54" s="54">
        <v>0.31</v>
      </c>
      <c r="I54" s="67"/>
      <c r="M54" s="46"/>
    </row>
    <row r="55" spans="1:13">
      <c r="A55" s="18"/>
      <c r="B55" t="s">
        <v>185</v>
      </c>
      <c r="C55"/>
      <c r="D55" s="14" t="s">
        <v>192</v>
      </c>
      <c r="E55" s="46" t="s">
        <v>18</v>
      </c>
      <c r="F55" s="15">
        <v>3300</v>
      </c>
      <c r="G55" s="15">
        <v>12.13</v>
      </c>
      <c r="H55" s="54">
        <v>0.27999999999999997</v>
      </c>
      <c r="I55" s="67"/>
      <c r="M55" s="46"/>
    </row>
    <row r="56" spans="1:13">
      <c r="A56" s="18"/>
      <c r="B56" t="s">
        <v>184</v>
      </c>
      <c r="C56"/>
      <c r="D56" s="14" t="s">
        <v>191</v>
      </c>
      <c r="E56" s="46" t="s">
        <v>18</v>
      </c>
      <c r="F56" s="15">
        <v>3550</v>
      </c>
      <c r="G56" s="15">
        <v>10.81</v>
      </c>
      <c r="H56" s="54">
        <v>0.25</v>
      </c>
      <c r="I56" s="67"/>
      <c r="M56" s="46"/>
    </row>
    <row r="57" spans="1:13">
      <c r="A57" s="18"/>
      <c r="B57" t="s">
        <v>176</v>
      </c>
      <c r="C57"/>
      <c r="D57" s="14" t="s">
        <v>177</v>
      </c>
      <c r="E57" s="46" t="s">
        <v>23</v>
      </c>
      <c r="F57" s="15">
        <v>2700</v>
      </c>
      <c r="G57" s="15">
        <v>10.35</v>
      </c>
      <c r="H57" s="54">
        <v>0.24</v>
      </c>
      <c r="I57" s="67"/>
      <c r="M57" s="46"/>
    </row>
    <row r="58" spans="1:13">
      <c r="A58" s="18"/>
      <c r="B58" t="s">
        <v>200</v>
      </c>
      <c r="C58"/>
      <c r="D58" s="14" t="s">
        <v>201</v>
      </c>
      <c r="E58" s="46" t="s">
        <v>16</v>
      </c>
      <c r="F58" s="15">
        <v>6600</v>
      </c>
      <c r="G58" s="15">
        <v>8.2100000000000009</v>
      </c>
      <c r="H58" s="54">
        <v>0.19</v>
      </c>
      <c r="I58" s="67"/>
      <c r="M58" s="46"/>
    </row>
    <row r="59" spans="1:13">
      <c r="A59" s="18"/>
      <c r="B59" t="s">
        <v>30</v>
      </c>
      <c r="C59"/>
      <c r="D59" s="14" t="s">
        <v>132</v>
      </c>
      <c r="E59" s="46" t="s">
        <v>19</v>
      </c>
      <c r="F59" s="15">
        <v>569</v>
      </c>
      <c r="G59" s="15">
        <v>5.87</v>
      </c>
      <c r="H59" s="54">
        <v>0.13999999999999999</v>
      </c>
      <c r="I59" s="67"/>
      <c r="M59" s="46"/>
    </row>
    <row r="60" spans="1:13">
      <c r="A60" s="18"/>
      <c r="B60"/>
      <c r="C60"/>
      <c r="D60" s="14"/>
      <c r="E60" s="46"/>
      <c r="F60" s="15"/>
      <c r="G60" s="15"/>
      <c r="H60" s="54"/>
      <c r="I60" s="67"/>
      <c r="M60" s="46"/>
    </row>
    <row r="61" spans="1:13">
      <c r="A61" s="19"/>
      <c r="B61" s="57" t="s">
        <v>43</v>
      </c>
      <c r="C61" s="57"/>
      <c r="D61" s="19"/>
      <c r="E61" s="12"/>
      <c r="F61" s="12"/>
      <c r="G61" s="9">
        <f>SUM(G9:G59)</f>
        <v>2892.7799999999988</v>
      </c>
      <c r="H61" s="9">
        <f>SUM(H9:H59)</f>
        <v>67.149999999999991</v>
      </c>
      <c r="I61" s="69"/>
      <c r="M61" s="2"/>
    </row>
    <row r="62" spans="1:13">
      <c r="A62" s="20"/>
      <c r="B62" s="76" t="s">
        <v>44</v>
      </c>
      <c r="C62" s="76"/>
      <c r="D62" s="76"/>
      <c r="E62" s="21"/>
      <c r="F62" s="22"/>
      <c r="G62" s="22" t="s">
        <v>45</v>
      </c>
      <c r="H62" s="22" t="s">
        <v>45</v>
      </c>
    </row>
    <row r="63" spans="1:13" s="10" customFormat="1" ht="12.75">
      <c r="A63" s="19"/>
      <c r="B63" s="57" t="s">
        <v>43</v>
      </c>
      <c r="C63" s="57"/>
      <c r="D63" s="19"/>
      <c r="E63" s="12"/>
      <c r="F63" s="12"/>
      <c r="G63" s="9">
        <v>0</v>
      </c>
      <c r="H63" s="9">
        <v>0</v>
      </c>
      <c r="I63" s="66"/>
    </row>
    <row r="64" spans="1:13">
      <c r="A64" s="19"/>
      <c r="B64" s="57" t="s">
        <v>46</v>
      </c>
      <c r="C64" s="57"/>
      <c r="D64" s="19"/>
      <c r="E64" s="12"/>
      <c r="F64" s="12"/>
      <c r="G64" s="9">
        <f>+G61</f>
        <v>2892.7799999999988</v>
      </c>
      <c r="H64" s="9">
        <f>+H61</f>
        <v>67.149999999999991</v>
      </c>
    </row>
    <row r="65" spans="1:13">
      <c r="A65" s="19"/>
      <c r="B65" s="71"/>
      <c r="C65" s="71"/>
      <c r="D65" s="19"/>
      <c r="E65" s="12"/>
      <c r="F65" s="12"/>
      <c r="G65" s="9"/>
      <c r="H65" s="9"/>
    </row>
    <row r="66" spans="1:13">
      <c r="A66" s="11"/>
      <c r="B66" s="77" t="s">
        <v>47</v>
      </c>
      <c r="C66" s="77"/>
      <c r="D66" s="77"/>
      <c r="E66" s="12"/>
      <c r="F66" s="12"/>
      <c r="G66" s="12"/>
      <c r="H66" s="12"/>
    </row>
    <row r="67" spans="1:13">
      <c r="A67" s="11"/>
      <c r="B67" s="77" t="s">
        <v>48</v>
      </c>
      <c r="C67" s="77"/>
      <c r="D67" s="77"/>
      <c r="E67" s="12"/>
      <c r="F67" s="12"/>
      <c r="G67" s="22" t="s">
        <v>45</v>
      </c>
      <c r="H67" s="22" t="s">
        <v>45</v>
      </c>
    </row>
    <row r="68" spans="1:13">
      <c r="A68" s="19"/>
      <c r="B68" s="57" t="s">
        <v>43</v>
      </c>
      <c r="C68" s="57"/>
      <c r="D68" s="19"/>
      <c r="E68" s="12"/>
      <c r="F68" s="12"/>
      <c r="G68" s="9">
        <v>0</v>
      </c>
      <c r="H68" s="9">
        <v>0</v>
      </c>
    </row>
    <row r="69" spans="1:13">
      <c r="A69" s="11"/>
      <c r="B69" s="77" t="s">
        <v>49</v>
      </c>
      <c r="C69" s="77"/>
      <c r="D69" s="77"/>
      <c r="E69" s="12"/>
      <c r="F69" s="12"/>
      <c r="G69" s="22" t="s">
        <v>45</v>
      </c>
      <c r="H69" s="22" t="s">
        <v>45</v>
      </c>
    </row>
    <row r="70" spans="1:13">
      <c r="A70" s="19"/>
      <c r="B70" s="57" t="s">
        <v>43</v>
      </c>
      <c r="C70" s="57"/>
      <c r="D70" s="19"/>
      <c r="E70" s="12"/>
      <c r="F70" s="12"/>
      <c r="G70" s="9">
        <v>0</v>
      </c>
      <c r="H70" s="9">
        <v>0</v>
      </c>
    </row>
    <row r="71" spans="1:13">
      <c r="A71" s="20"/>
      <c r="B71" s="76" t="s">
        <v>50</v>
      </c>
      <c r="C71" s="76"/>
      <c r="D71" s="76"/>
      <c r="E71" s="21"/>
      <c r="F71" s="22"/>
      <c r="G71" s="22" t="s">
        <v>45</v>
      </c>
      <c r="H71" s="22" t="s">
        <v>45</v>
      </c>
    </row>
    <row r="72" spans="1:13" s="10" customFormat="1" ht="12.75">
      <c r="A72" s="19"/>
      <c r="B72" s="57" t="s">
        <v>43</v>
      </c>
      <c r="C72" s="57"/>
      <c r="D72" s="19"/>
      <c r="E72" s="12"/>
      <c r="F72" s="12"/>
      <c r="G72" s="9">
        <v>0</v>
      </c>
      <c r="H72" s="9">
        <v>0</v>
      </c>
      <c r="I72" s="66"/>
    </row>
    <row r="73" spans="1:13">
      <c r="A73" s="11"/>
      <c r="B73" s="77" t="s">
        <v>51</v>
      </c>
      <c r="C73" s="77"/>
      <c r="D73" s="77"/>
      <c r="E73" s="12"/>
      <c r="F73" s="12"/>
      <c r="G73" s="12"/>
      <c r="H73" s="12"/>
    </row>
    <row r="74" spans="1:13">
      <c r="A74" s="11"/>
      <c r="B74" s="77" t="s">
        <v>49</v>
      </c>
      <c r="C74" s="77"/>
      <c r="D74" s="77"/>
      <c r="E74" s="12"/>
      <c r="F74" s="12"/>
      <c r="G74" s="22"/>
      <c r="H74" s="22"/>
    </row>
    <row r="75" spans="1:13">
      <c r="A75" s="11"/>
      <c r="B75" t="s">
        <v>52</v>
      </c>
      <c r="C75" s="45">
        <v>9.74</v>
      </c>
      <c r="D75" t="s">
        <v>53</v>
      </c>
      <c r="E75" s="23" t="s">
        <v>54</v>
      </c>
      <c r="F75" s="15">
        <v>2</v>
      </c>
      <c r="G75" s="15">
        <v>21.99</v>
      </c>
      <c r="H75" s="54">
        <f>VLOOKUP(B75,'[1]HOLDING SYSTEM 310717'!$B$6:$I$91,8,0)*100</f>
        <v>0.51</v>
      </c>
      <c r="I75" s="67"/>
      <c r="M75" s="46"/>
    </row>
    <row r="76" spans="1:13">
      <c r="A76" s="11"/>
      <c r="B76" t="s">
        <v>108</v>
      </c>
      <c r="C76" s="45">
        <v>9.65</v>
      </c>
      <c r="D76" t="s">
        <v>81</v>
      </c>
      <c r="E76" s="23" t="s">
        <v>54</v>
      </c>
      <c r="F76" s="15">
        <v>5</v>
      </c>
      <c r="G76" s="15">
        <v>51.64</v>
      </c>
      <c r="H76" s="54">
        <f>VLOOKUP(B76,'[1]HOLDING SYSTEM 310717'!$B$6:$I$91,8,0)*100</f>
        <v>1.2</v>
      </c>
      <c r="I76" s="67"/>
      <c r="M76" s="46"/>
    </row>
    <row r="77" spans="1:13">
      <c r="A77" s="11"/>
      <c r="B77" t="s">
        <v>112</v>
      </c>
      <c r="C77" s="45">
        <v>8.61</v>
      </c>
      <c r="D77" t="s">
        <v>55</v>
      </c>
      <c r="E77" s="23" t="s">
        <v>111</v>
      </c>
      <c r="F77" s="15">
        <v>20</v>
      </c>
      <c r="G77" s="15">
        <v>205.66</v>
      </c>
      <c r="H77" s="54">
        <f>VLOOKUP(B77,'[1]HOLDING SYSTEM 310717'!$B$6:$I$91,8,0)*100</f>
        <v>4.7699999999999996</v>
      </c>
      <c r="I77" s="67"/>
      <c r="M77" s="46"/>
    </row>
    <row r="78" spans="1:13">
      <c r="A78" s="11"/>
      <c r="B78" t="s">
        <v>110</v>
      </c>
      <c r="C78" s="45">
        <v>9.73</v>
      </c>
      <c r="D78" t="s">
        <v>55</v>
      </c>
      <c r="E78" s="23" t="s">
        <v>111</v>
      </c>
      <c r="F78" s="15">
        <v>16</v>
      </c>
      <c r="G78" s="15">
        <v>165.36</v>
      </c>
      <c r="H78" s="54">
        <f>VLOOKUP(B78,'[1]HOLDING SYSTEM 310717'!$B$6:$I$91,8,0)*100</f>
        <v>3.84</v>
      </c>
      <c r="I78" s="67"/>
      <c r="M78" s="46"/>
    </row>
    <row r="79" spans="1:13">
      <c r="A79" s="11"/>
      <c r="B79" t="s">
        <v>144</v>
      </c>
      <c r="C79" s="16">
        <v>9.6999999999999993</v>
      </c>
      <c r="D79" t="s">
        <v>146</v>
      </c>
      <c r="E79" s="23" t="s">
        <v>54</v>
      </c>
      <c r="F79" s="15">
        <v>10</v>
      </c>
      <c r="G79" s="15">
        <v>107.61</v>
      </c>
      <c r="H79" s="54">
        <f>VLOOKUP(B79,'[1]HOLDING SYSTEM 310717'!$B$6:$I$91,8,0)*100</f>
        <v>2.5</v>
      </c>
      <c r="I79" s="67"/>
      <c r="M79" s="46"/>
    </row>
    <row r="80" spans="1:13">
      <c r="A80" s="11"/>
      <c r="B80" t="s">
        <v>145</v>
      </c>
      <c r="C80" s="16">
        <v>9.34</v>
      </c>
      <c r="D80" t="s">
        <v>148</v>
      </c>
      <c r="E80" s="23" t="s">
        <v>54</v>
      </c>
      <c r="F80" s="15">
        <v>5</v>
      </c>
      <c r="G80" s="15">
        <v>55.35</v>
      </c>
      <c r="H80" s="54">
        <f>VLOOKUP(B80,'[1]HOLDING SYSTEM 310717'!$B$6:$I$91,8,0)*100</f>
        <v>1.28</v>
      </c>
      <c r="I80" s="67"/>
      <c r="M80" s="46"/>
    </row>
    <row r="81" spans="1:13">
      <c r="A81" s="11"/>
      <c r="B81" t="s">
        <v>202</v>
      </c>
      <c r="C81" s="16">
        <v>9.48</v>
      </c>
      <c r="D81" t="s">
        <v>148</v>
      </c>
      <c r="E81" s="23" t="s">
        <v>54</v>
      </c>
      <c r="F81" s="15">
        <v>5</v>
      </c>
      <c r="G81" s="15">
        <v>54.09</v>
      </c>
      <c r="H81" s="54">
        <f>VLOOKUP(B81,'[1]HOLDING SYSTEM 310717'!$B$6:$I$91,8,0)*100</f>
        <v>1.26</v>
      </c>
      <c r="I81" s="67"/>
      <c r="M81" s="46"/>
    </row>
    <row r="82" spans="1:13">
      <c r="A82" s="11"/>
      <c r="B82" t="s">
        <v>178</v>
      </c>
      <c r="C82" s="16">
        <v>11</v>
      </c>
      <c r="D82" t="s">
        <v>147</v>
      </c>
      <c r="E82" s="23" t="s">
        <v>54</v>
      </c>
      <c r="F82" s="15">
        <v>10</v>
      </c>
      <c r="G82" s="15">
        <v>104.38</v>
      </c>
      <c r="H82" s="54">
        <f>VLOOKUP(B82,'[1]HOLDING SYSTEM 310717'!$B$6:$I$91,8,0)*100</f>
        <v>2.42</v>
      </c>
      <c r="I82" s="67"/>
      <c r="M82" s="46"/>
    </row>
    <row r="83" spans="1:13">
      <c r="A83" s="11"/>
      <c r="B83" t="s">
        <v>193</v>
      </c>
      <c r="C83" s="16">
        <v>8.57</v>
      </c>
      <c r="D83" t="s">
        <v>148</v>
      </c>
      <c r="E83" s="23" t="s">
        <v>54</v>
      </c>
      <c r="F83" s="15">
        <v>20</v>
      </c>
      <c r="G83" s="15">
        <v>213.64</v>
      </c>
      <c r="H83" s="54">
        <f>VLOOKUP(B83,'[1]HOLDING SYSTEM 310717'!$B$6:$I$91,8,0)*100</f>
        <v>4.96</v>
      </c>
      <c r="I83" s="67"/>
      <c r="M83" s="46"/>
    </row>
    <row r="84" spans="1:13">
      <c r="A84" s="11"/>
      <c r="B84" t="s">
        <v>194</v>
      </c>
      <c r="C84" s="16">
        <v>9.65</v>
      </c>
      <c r="D84" t="s">
        <v>81</v>
      </c>
      <c r="E84" s="23" t="s">
        <v>54</v>
      </c>
      <c r="F84" s="15">
        <v>15</v>
      </c>
      <c r="G84" s="15">
        <v>154.94</v>
      </c>
      <c r="H84" s="54">
        <f>VLOOKUP(B84,'[1]HOLDING SYSTEM 310717'!$B$6:$I$91,8,0)*100</f>
        <v>3.5999999999999996</v>
      </c>
      <c r="I84" s="67"/>
      <c r="M84" s="46"/>
    </row>
    <row r="85" spans="1:13">
      <c r="A85" s="11"/>
      <c r="B85"/>
      <c r="C85" s="16"/>
      <c r="D85"/>
      <c r="E85" s="23"/>
      <c r="F85" s="15"/>
      <c r="G85" s="15"/>
      <c r="H85" s="54"/>
      <c r="I85" s="67"/>
      <c r="M85" s="46"/>
    </row>
    <row r="86" spans="1:13">
      <c r="A86" s="19"/>
      <c r="B86" s="57" t="s">
        <v>43</v>
      </c>
      <c r="C86" s="57"/>
      <c r="D86" s="19"/>
      <c r="E86" s="12"/>
      <c r="F86" s="12"/>
      <c r="G86" s="9">
        <f>SUM(G75:G84)</f>
        <v>1134.6600000000001</v>
      </c>
      <c r="H86" s="9">
        <f>SUM(H75:H84)</f>
        <v>26.340000000000003</v>
      </c>
      <c r="I86" s="68"/>
    </row>
    <row r="87" spans="1:13">
      <c r="A87" s="20"/>
      <c r="B87" s="76" t="s">
        <v>50</v>
      </c>
      <c r="C87" s="76"/>
      <c r="D87" s="76"/>
      <c r="E87" s="21"/>
      <c r="F87" s="22"/>
      <c r="G87" s="22" t="s">
        <v>45</v>
      </c>
      <c r="H87" s="22" t="s">
        <v>45</v>
      </c>
    </row>
    <row r="88" spans="1:13" s="10" customFormat="1" ht="12.75">
      <c r="A88" s="19"/>
      <c r="B88" s="57" t="s">
        <v>43</v>
      </c>
      <c r="C88" s="57"/>
      <c r="D88" s="19"/>
      <c r="E88" s="12"/>
      <c r="F88" s="12"/>
      <c r="G88" s="9">
        <v>0</v>
      </c>
      <c r="H88" s="9">
        <v>0</v>
      </c>
      <c r="I88" s="66"/>
    </row>
    <row r="89" spans="1:13">
      <c r="A89" s="11"/>
      <c r="B89" s="77" t="s">
        <v>56</v>
      </c>
      <c r="C89" s="77"/>
      <c r="D89" s="77"/>
      <c r="E89" s="12"/>
      <c r="F89" s="12"/>
      <c r="G89" s="12"/>
      <c r="H89" s="12"/>
    </row>
    <row r="90" spans="1:13">
      <c r="A90" s="19"/>
      <c r="B90" s="57" t="s">
        <v>43</v>
      </c>
      <c r="C90" s="57"/>
      <c r="D90" s="19"/>
      <c r="E90" s="12"/>
      <c r="F90" s="12"/>
      <c r="G90" s="9">
        <v>0</v>
      </c>
      <c r="H90" s="9">
        <v>0</v>
      </c>
    </row>
    <row r="91" spans="1:13">
      <c r="A91" s="19"/>
      <c r="B91" s="57" t="s">
        <v>46</v>
      </c>
      <c r="C91" s="57"/>
      <c r="D91" s="19"/>
      <c r="E91" s="12"/>
      <c r="F91" s="12"/>
      <c r="G91" s="9">
        <f>+G86</f>
        <v>1134.6600000000001</v>
      </c>
      <c r="H91" s="9">
        <f>+H86</f>
        <v>26.340000000000003</v>
      </c>
    </row>
    <row r="92" spans="1:13">
      <c r="A92" s="11"/>
      <c r="B92" s="77" t="s">
        <v>57</v>
      </c>
      <c r="C92" s="77"/>
      <c r="D92" s="77"/>
      <c r="E92" s="12"/>
      <c r="F92" s="12"/>
      <c r="G92" s="12"/>
      <c r="H92" s="12"/>
    </row>
    <row r="93" spans="1:13">
      <c r="A93" s="20"/>
      <c r="B93" s="76" t="s">
        <v>58</v>
      </c>
      <c r="C93" s="76"/>
      <c r="D93" s="76"/>
      <c r="E93" s="21"/>
      <c r="F93" s="22"/>
      <c r="G93" s="22" t="s">
        <v>45</v>
      </c>
      <c r="H93" s="22" t="s">
        <v>45</v>
      </c>
    </row>
    <row r="94" spans="1:13" s="10" customFormat="1" ht="12.75">
      <c r="A94" s="19"/>
      <c r="B94" s="57" t="s">
        <v>43</v>
      </c>
      <c r="C94" s="57"/>
      <c r="D94" s="19"/>
      <c r="E94" s="12"/>
      <c r="F94" s="12"/>
      <c r="G94" s="9">
        <v>0</v>
      </c>
      <c r="H94" s="9">
        <v>0</v>
      </c>
      <c r="I94" s="66"/>
    </row>
    <row r="95" spans="1:13">
      <c r="A95" s="20"/>
      <c r="B95" s="76" t="s">
        <v>59</v>
      </c>
      <c r="C95" s="76"/>
      <c r="D95" s="76"/>
      <c r="E95" s="21"/>
      <c r="F95" s="22"/>
      <c r="G95" s="22"/>
      <c r="H95" s="22"/>
    </row>
    <row r="96" spans="1:13" s="10" customFormat="1">
      <c r="A96" s="20"/>
      <c r="B96"/>
      <c r="D96"/>
      <c r="E96" s="23"/>
      <c r="F96"/>
      <c r="G96" s="15"/>
      <c r="H96" s="51"/>
      <c r="I96" s="66"/>
    </row>
    <row r="97" spans="1:13" s="10" customFormat="1" ht="12.75">
      <c r="A97" s="19"/>
      <c r="B97" s="57" t="s">
        <v>43</v>
      </c>
      <c r="C97" s="57"/>
      <c r="D97" s="19"/>
      <c r="E97" s="12"/>
      <c r="F97" s="12"/>
      <c r="G97" s="9">
        <v>0</v>
      </c>
      <c r="H97" s="9">
        <v>0</v>
      </c>
      <c r="I97" s="66"/>
    </row>
    <row r="98" spans="1:13">
      <c r="A98" s="20"/>
      <c r="B98" s="76" t="s">
        <v>60</v>
      </c>
      <c r="C98" s="76"/>
      <c r="D98" s="76"/>
      <c r="E98" s="21"/>
      <c r="F98" s="22"/>
      <c r="G98" s="22" t="s">
        <v>45</v>
      </c>
      <c r="H98" s="22" t="s">
        <v>45</v>
      </c>
    </row>
    <row r="99" spans="1:13" s="10" customFormat="1" ht="12.75">
      <c r="A99" s="19"/>
      <c r="B99" s="57" t="s">
        <v>43</v>
      </c>
      <c r="C99" s="57"/>
      <c r="D99" s="19"/>
      <c r="E99" s="12"/>
      <c r="F99" s="12"/>
      <c r="G99" s="9">
        <v>0</v>
      </c>
      <c r="H99" s="9">
        <v>0</v>
      </c>
      <c r="I99" s="66"/>
    </row>
    <row r="100" spans="1:13">
      <c r="A100" s="20"/>
      <c r="B100" s="76" t="s">
        <v>61</v>
      </c>
      <c r="C100" s="76"/>
      <c r="D100" s="76"/>
      <c r="E100" s="21"/>
      <c r="F100" s="22"/>
      <c r="G100" s="22" t="s">
        <v>45</v>
      </c>
      <c r="H100" s="22" t="s">
        <v>45</v>
      </c>
    </row>
    <row r="101" spans="1:13" s="10" customFormat="1" ht="12.75">
      <c r="A101" s="19"/>
      <c r="B101" s="57" t="s">
        <v>43</v>
      </c>
      <c r="C101" s="57"/>
      <c r="D101" s="19"/>
      <c r="E101" s="12"/>
      <c r="F101" s="12"/>
      <c r="G101" s="9">
        <v>0</v>
      </c>
      <c r="H101" s="9">
        <v>0</v>
      </c>
      <c r="I101" s="66"/>
    </row>
    <row r="102" spans="1:13">
      <c r="A102" s="19"/>
      <c r="B102" s="57" t="s">
        <v>46</v>
      </c>
      <c r="C102" s="57"/>
      <c r="D102" s="19"/>
      <c r="E102" s="12"/>
      <c r="F102" s="12"/>
      <c r="G102" s="9">
        <v>0</v>
      </c>
      <c r="H102" s="9">
        <v>0</v>
      </c>
    </row>
    <row r="103" spans="1:13">
      <c r="A103" s="11"/>
      <c r="B103" s="77" t="s">
        <v>62</v>
      </c>
      <c r="C103" s="77"/>
      <c r="D103" s="77"/>
      <c r="E103" s="12"/>
      <c r="F103" s="12"/>
      <c r="G103" s="22"/>
      <c r="H103" s="15"/>
    </row>
    <row r="104" spans="1:13">
      <c r="A104" s="11"/>
      <c r="B104" s="57" t="s">
        <v>63</v>
      </c>
      <c r="C104" s="57"/>
      <c r="D104" s="57"/>
      <c r="E104" s="12"/>
      <c r="F104" s="12"/>
      <c r="G104" s="55">
        <v>280.94</v>
      </c>
      <c r="H104" s="24">
        <v>6.51</v>
      </c>
      <c r="M104" s="46"/>
    </row>
    <row r="105" spans="1:13">
      <c r="A105" s="19"/>
      <c r="B105" s="57" t="s">
        <v>43</v>
      </c>
      <c r="C105" s="57"/>
      <c r="D105" s="19"/>
      <c r="E105" s="12"/>
      <c r="F105" s="12"/>
      <c r="G105" s="22">
        <f>G104</f>
        <v>280.94</v>
      </c>
      <c r="H105" s="29">
        <f>H104</f>
        <v>6.51</v>
      </c>
    </row>
    <row r="106" spans="1:13">
      <c r="A106" s="19"/>
      <c r="B106" s="57" t="s">
        <v>46</v>
      </c>
      <c r="C106" s="57"/>
      <c r="D106" s="19"/>
      <c r="E106" s="12"/>
      <c r="F106" s="12"/>
      <c r="G106" s="22">
        <v>0</v>
      </c>
      <c r="H106" s="15">
        <v>0</v>
      </c>
    </row>
    <row r="107" spans="1:13">
      <c r="A107" s="56"/>
      <c r="B107" s="56" t="s">
        <v>64</v>
      </c>
      <c r="C107" s="56"/>
      <c r="D107" s="56"/>
      <c r="E107" s="21"/>
      <c r="F107" s="21"/>
      <c r="G107" s="22">
        <f>+G64+G91+G105</f>
        <v>4308.3799999999983</v>
      </c>
      <c r="H107" s="22">
        <f>+H64+H91+H105</f>
        <v>100</v>
      </c>
    </row>
    <row r="108" spans="1:13" s="10" customFormat="1">
      <c r="A108" s="58"/>
      <c r="B108" s="45"/>
      <c r="C108" s="45"/>
      <c r="D108" s="25" t="s">
        <v>65</v>
      </c>
      <c r="E108" s="25"/>
      <c r="F108" s="25"/>
      <c r="G108" s="26"/>
      <c r="H108" s="26"/>
      <c r="I108" s="66"/>
    </row>
    <row r="109" spans="1:13" ht="15.75">
      <c r="A109" s="58"/>
      <c r="D109" s="30" t="s">
        <v>66</v>
      </c>
      <c r="E109" s="30"/>
      <c r="F109" s="30"/>
      <c r="G109" s="47"/>
      <c r="H109" s="50"/>
    </row>
    <row r="110" spans="1:13">
      <c r="A110" s="58"/>
      <c r="D110" s="30"/>
      <c r="E110" s="30"/>
      <c r="F110" s="30"/>
      <c r="G110" s="30"/>
      <c r="H110" s="30"/>
    </row>
    <row r="111" spans="1:13">
      <c r="A111" s="63"/>
      <c r="D111" s="30"/>
      <c r="E111" s="30"/>
      <c r="F111" s="30"/>
      <c r="G111" s="30"/>
      <c r="H111" s="30"/>
    </row>
    <row r="112" spans="1:13">
      <c r="A112" s="73"/>
      <c r="B112" s="74" t="s">
        <v>67</v>
      </c>
      <c r="C112" s="74"/>
      <c r="D112" s="74"/>
      <c r="E112" s="27"/>
      <c r="F112" s="27"/>
      <c r="G112" s="27"/>
      <c r="H112" s="27"/>
    </row>
    <row r="113" spans="1:8">
      <c r="A113" s="73"/>
      <c r="B113" s="75" t="s">
        <v>68</v>
      </c>
      <c r="C113" s="75"/>
      <c r="D113" s="75"/>
      <c r="E113" s="27"/>
      <c r="F113" s="27"/>
      <c r="G113" s="27"/>
      <c r="H113" s="28">
        <v>6.78</v>
      </c>
    </row>
    <row r="114" spans="1:8">
      <c r="A114" s="73"/>
      <c r="B114" s="75" t="s">
        <v>69</v>
      </c>
      <c r="C114" s="75"/>
      <c r="D114" s="75"/>
      <c r="E114" s="27"/>
      <c r="F114" s="27"/>
      <c r="G114" s="27"/>
      <c r="H114" s="28">
        <v>1.43</v>
      </c>
    </row>
    <row r="115" spans="1:8">
      <c r="A115" s="73"/>
      <c r="B115" s="75" t="s">
        <v>70</v>
      </c>
      <c r="C115" s="75"/>
      <c r="D115" s="75"/>
      <c r="E115" s="27"/>
      <c r="F115" s="27"/>
      <c r="G115" s="27"/>
      <c r="H115" s="28">
        <v>18.47</v>
      </c>
    </row>
    <row r="116" spans="1:8">
      <c r="A116" s="73"/>
      <c r="B116" s="75" t="s">
        <v>71</v>
      </c>
      <c r="C116" s="75"/>
      <c r="D116" s="75"/>
      <c r="E116" s="27"/>
      <c r="F116" s="27"/>
      <c r="G116" s="27"/>
      <c r="H116" s="28">
        <v>3.51</v>
      </c>
    </row>
    <row r="117" spans="1:8">
      <c r="A117" s="73"/>
      <c r="B117" s="61" t="s">
        <v>161</v>
      </c>
      <c r="C117" s="61"/>
      <c r="D117" s="61"/>
      <c r="E117" s="27"/>
      <c r="F117" s="27"/>
      <c r="G117" s="27"/>
      <c r="H117" s="28">
        <v>1.43</v>
      </c>
    </row>
    <row r="118" spans="1:8">
      <c r="A118" s="73"/>
      <c r="B118" s="75" t="s">
        <v>72</v>
      </c>
      <c r="C118" s="75"/>
      <c r="D118" s="75"/>
      <c r="E118" s="27"/>
      <c r="F118" s="27"/>
      <c r="G118" s="27"/>
      <c r="H118" s="28">
        <v>2.0699999999999998</v>
      </c>
    </row>
    <row r="119" spans="1:8">
      <c r="A119" s="73"/>
      <c r="B119" s="75" t="s">
        <v>73</v>
      </c>
      <c r="C119" s="75"/>
      <c r="D119" s="75"/>
      <c r="E119" s="27"/>
      <c r="F119" s="27"/>
      <c r="G119" s="27"/>
      <c r="H119" s="28">
        <v>6.49</v>
      </c>
    </row>
    <row r="120" spans="1:8">
      <c r="A120" s="73"/>
      <c r="B120" s="75" t="s">
        <v>74</v>
      </c>
      <c r="C120" s="75"/>
      <c r="D120" s="75"/>
      <c r="E120" s="27"/>
      <c r="F120" s="27"/>
      <c r="G120" s="27"/>
      <c r="H120" s="28">
        <v>7.7799999999999994</v>
      </c>
    </row>
    <row r="121" spans="1:8">
      <c r="A121" s="73"/>
      <c r="B121" s="64" t="s">
        <v>175</v>
      </c>
      <c r="C121" s="64"/>
      <c r="D121" s="64"/>
      <c r="E121" s="27"/>
      <c r="F121" s="27"/>
      <c r="G121" s="27"/>
      <c r="H121" s="28">
        <v>1.54</v>
      </c>
    </row>
    <row r="122" spans="1:8">
      <c r="A122" s="73"/>
      <c r="B122" s="70" t="s">
        <v>197</v>
      </c>
      <c r="C122" s="70"/>
      <c r="D122" s="70"/>
      <c r="E122" s="27"/>
      <c r="F122" s="27"/>
      <c r="G122" s="27"/>
      <c r="H122" s="28">
        <v>0.38999999999999996</v>
      </c>
    </row>
    <row r="123" spans="1:8">
      <c r="A123" s="73"/>
      <c r="B123" s="75" t="s">
        <v>82</v>
      </c>
      <c r="C123" s="75"/>
      <c r="D123" s="75"/>
      <c r="E123" s="27"/>
      <c r="F123" s="27"/>
      <c r="G123" s="27"/>
      <c r="H123" s="28">
        <v>1.66</v>
      </c>
    </row>
    <row r="124" spans="1:8">
      <c r="A124" s="73"/>
      <c r="B124" s="70" t="s">
        <v>198</v>
      </c>
      <c r="C124" s="70"/>
      <c r="D124" s="70"/>
      <c r="E124" s="27"/>
      <c r="F124" s="27"/>
      <c r="G124" s="27"/>
      <c r="H124" s="28">
        <v>0.51</v>
      </c>
    </row>
    <row r="125" spans="1:8">
      <c r="A125" s="73"/>
      <c r="B125" s="61" t="s">
        <v>162</v>
      </c>
      <c r="C125" s="61"/>
      <c r="D125" s="61"/>
      <c r="E125" s="27"/>
      <c r="F125" s="27"/>
      <c r="G125" s="27"/>
      <c r="H125" s="28">
        <v>0.8</v>
      </c>
    </row>
    <row r="126" spans="1:8">
      <c r="A126" s="73"/>
      <c r="B126" s="59" t="s">
        <v>75</v>
      </c>
      <c r="C126" s="59"/>
      <c r="D126" s="59"/>
      <c r="E126" s="27"/>
      <c r="F126" s="27"/>
      <c r="G126" s="27"/>
      <c r="H126" s="28">
        <v>2.02</v>
      </c>
    </row>
    <row r="127" spans="1:8">
      <c r="B127" s="75" t="s">
        <v>76</v>
      </c>
      <c r="C127" s="75"/>
      <c r="D127" s="75"/>
      <c r="E127" s="27"/>
      <c r="F127" s="27"/>
      <c r="G127" s="27"/>
      <c r="H127" s="28">
        <v>4.6100000000000003</v>
      </c>
    </row>
    <row r="128" spans="1:8">
      <c r="B128" s="75" t="s">
        <v>77</v>
      </c>
      <c r="C128" s="75"/>
      <c r="D128" s="75"/>
      <c r="E128" s="27"/>
      <c r="F128" s="27"/>
      <c r="G128" s="27"/>
      <c r="H128" s="28">
        <v>3.88</v>
      </c>
    </row>
    <row r="129" spans="1:8">
      <c r="B129" s="75" t="s">
        <v>78</v>
      </c>
      <c r="C129" s="75"/>
      <c r="D129" s="75"/>
      <c r="E129" s="27"/>
      <c r="F129" s="27"/>
      <c r="G129" s="27"/>
      <c r="H129" s="28">
        <v>3.34</v>
      </c>
    </row>
    <row r="130" spans="1:8">
      <c r="B130" s="75" t="s">
        <v>88</v>
      </c>
      <c r="C130" s="75"/>
      <c r="D130" s="75"/>
      <c r="E130" s="27"/>
      <c r="F130" s="27"/>
      <c r="G130" s="27"/>
      <c r="H130" s="28">
        <v>0.44</v>
      </c>
    </row>
    <row r="131" spans="1:8">
      <c r="E131" s="45"/>
      <c r="F131" s="45"/>
      <c r="G131" s="45"/>
      <c r="H131" s="45"/>
    </row>
    <row r="134" spans="1:8">
      <c r="A134" s="19"/>
      <c r="B134" s="72" t="s">
        <v>203</v>
      </c>
      <c r="C134" s="72"/>
      <c r="D134" s="19"/>
      <c r="E134" s="12"/>
      <c r="F134" s="12"/>
      <c r="G134" s="9"/>
      <c r="H134" s="9"/>
    </row>
    <row r="135" spans="1:8">
      <c r="A135" s="19"/>
      <c r="B135" s="77" t="s">
        <v>226</v>
      </c>
      <c r="C135" s="77"/>
      <c r="D135" s="77"/>
      <c r="E135" s="12"/>
      <c r="F135" s="12"/>
      <c r="G135" s="9"/>
      <c r="H135" s="9"/>
    </row>
    <row r="136" spans="1:8">
      <c r="A136" s="19"/>
      <c r="B136" s="72"/>
      <c r="C136" s="72"/>
      <c r="D136" s="72"/>
      <c r="E136" s="12"/>
      <c r="F136" s="12"/>
      <c r="G136" s="9"/>
      <c r="H136" s="9"/>
    </row>
    <row r="137" spans="1:8">
      <c r="A137" s="19"/>
      <c r="B137" s="80" t="s">
        <v>220</v>
      </c>
      <c r="C137" s="72"/>
      <c r="D137" s="72"/>
      <c r="E137" s="12"/>
      <c r="F137" s="12"/>
      <c r="G137" s="9"/>
      <c r="H137" s="9"/>
    </row>
    <row r="138" spans="1:8" ht="30">
      <c r="A138" s="19"/>
      <c r="B138" s="80"/>
      <c r="C138" s="72"/>
      <c r="D138" s="81" t="s">
        <v>222</v>
      </c>
      <c r="E138" s="82" t="s">
        <v>223</v>
      </c>
      <c r="F138" s="83" t="s">
        <v>5</v>
      </c>
      <c r="G138" s="84" t="s">
        <v>224</v>
      </c>
      <c r="H138" s="84" t="s">
        <v>225</v>
      </c>
    </row>
    <row r="139" spans="1:8">
      <c r="A139" s="19"/>
      <c r="B139" s="71"/>
      <c r="C139" s="71"/>
      <c r="D139" s="85" t="s">
        <v>207</v>
      </c>
      <c r="E139" s="86" t="s">
        <v>204</v>
      </c>
      <c r="F139" s="87">
        <v>3500</v>
      </c>
      <c r="G139" s="87">
        <v>7.74</v>
      </c>
      <c r="H139" s="87">
        <v>0.57999999999999996</v>
      </c>
    </row>
    <row r="140" spans="1:8">
      <c r="A140" s="19"/>
      <c r="B140" s="71"/>
      <c r="C140" s="71"/>
      <c r="D140" s="85" t="s">
        <v>208</v>
      </c>
      <c r="E140" s="86" t="s">
        <v>12</v>
      </c>
      <c r="F140" s="87">
        <v>2000</v>
      </c>
      <c r="G140" s="87">
        <v>20.3</v>
      </c>
      <c r="H140" s="87">
        <v>1.52</v>
      </c>
    </row>
    <row r="141" spans="1:8">
      <c r="A141" s="19"/>
      <c r="B141" s="71"/>
      <c r="C141" s="71"/>
      <c r="D141" s="85" t="s">
        <v>206</v>
      </c>
      <c r="E141" s="86" t="s">
        <v>205</v>
      </c>
      <c r="F141" s="87">
        <v>2000</v>
      </c>
      <c r="G141" s="87">
        <v>11.39</v>
      </c>
      <c r="H141" s="87">
        <v>0.86</v>
      </c>
    </row>
    <row r="142" spans="1:8">
      <c r="A142" s="19"/>
      <c r="B142" s="71"/>
      <c r="C142" s="71"/>
      <c r="D142" s="14"/>
      <c r="E142" s="46"/>
      <c r="F142" s="15"/>
      <c r="G142" s="15"/>
      <c r="H142" s="15"/>
    </row>
    <row r="143" spans="1:8">
      <c r="A143" s="19"/>
      <c r="B143" s="80" t="s">
        <v>221</v>
      </c>
      <c r="C143" s="72"/>
      <c r="D143" s="14"/>
      <c r="E143" s="46"/>
      <c r="F143" s="15"/>
      <c r="G143" s="15"/>
      <c r="H143" s="15"/>
    </row>
    <row r="144" spans="1:8">
      <c r="A144" s="19"/>
      <c r="B144" s="72"/>
      <c r="C144" s="72"/>
      <c r="D144" s="14"/>
      <c r="E144" s="46"/>
      <c r="F144" s="15"/>
      <c r="G144" s="15"/>
      <c r="H144" s="15"/>
    </row>
    <row r="145" spans="1:8">
      <c r="A145" s="19"/>
      <c r="B145" s="77" t="s">
        <v>227</v>
      </c>
      <c r="C145" s="77"/>
      <c r="D145" s="77"/>
      <c r="E145" s="46"/>
      <c r="F145" s="15"/>
      <c r="G145" s="15"/>
      <c r="H145" s="15"/>
    </row>
    <row r="146" spans="1:8" ht="30">
      <c r="A146" s="19"/>
      <c r="B146" s="72"/>
      <c r="C146" s="72"/>
      <c r="D146" s="81" t="s">
        <v>222</v>
      </c>
      <c r="E146" s="82" t="s">
        <v>223</v>
      </c>
      <c r="F146" s="83" t="s">
        <v>5</v>
      </c>
      <c r="G146" s="84" t="s">
        <v>224</v>
      </c>
      <c r="H146" s="84" t="s">
        <v>225</v>
      </c>
    </row>
    <row r="147" spans="1:8">
      <c r="A147" s="19"/>
      <c r="B147" s="71"/>
      <c r="C147" s="71"/>
      <c r="D147" s="85" t="s">
        <v>209</v>
      </c>
      <c r="E147" s="86" t="s">
        <v>210</v>
      </c>
      <c r="F147" s="87">
        <v>3975</v>
      </c>
      <c r="G147" s="87">
        <v>3.49</v>
      </c>
      <c r="H147" s="87" t="s">
        <v>228</v>
      </c>
    </row>
    <row r="149" spans="1:8" ht="15.75">
      <c r="D149" s="78" t="s">
        <v>89</v>
      </c>
      <c r="E149" s="78"/>
      <c r="F149" s="78"/>
      <c r="G149" s="78"/>
      <c r="H149" s="78"/>
    </row>
    <row r="150" spans="1:8">
      <c r="D150" s="73" t="s">
        <v>90</v>
      </c>
      <c r="E150" s="73"/>
      <c r="F150" s="73"/>
      <c r="G150" s="73"/>
      <c r="H150" s="73"/>
    </row>
    <row r="151" spans="1:8">
      <c r="D151" s="73" t="s">
        <v>91</v>
      </c>
      <c r="E151" s="73"/>
      <c r="F151" s="73"/>
      <c r="G151" s="73"/>
      <c r="H151" s="73"/>
    </row>
    <row r="152" spans="1:8">
      <c r="D152" s="73" t="s">
        <v>92</v>
      </c>
      <c r="E152" s="73"/>
      <c r="F152" s="73"/>
      <c r="G152" s="73"/>
      <c r="H152" s="73"/>
    </row>
    <row r="153" spans="1:8">
      <c r="D153" s="32" t="s">
        <v>93</v>
      </c>
      <c r="E153" s="48">
        <v>42947</v>
      </c>
      <c r="F153" s="48">
        <v>42916</v>
      </c>
      <c r="G153" s="34"/>
      <c r="H153" s="45"/>
    </row>
    <row r="154" spans="1:8" ht="15.75">
      <c r="D154" s="60" t="s">
        <v>94</v>
      </c>
      <c r="E154" s="41">
        <v>15.580299999999999</v>
      </c>
      <c r="F154" s="41">
        <v>14.924799999999999</v>
      </c>
      <c r="G154" s="34"/>
      <c r="H154" s="45"/>
    </row>
    <row r="155" spans="1:8" ht="15.75">
      <c r="D155" s="60" t="s">
        <v>95</v>
      </c>
      <c r="E155" s="41">
        <v>12.455399999999999</v>
      </c>
      <c r="F155" s="41">
        <v>11.9314</v>
      </c>
      <c r="G155" s="34"/>
      <c r="H155" s="45"/>
    </row>
    <row r="156" spans="1:8" ht="15.75">
      <c r="D156" s="60" t="s">
        <v>96</v>
      </c>
      <c r="E156" s="41">
        <v>15.919600000000001</v>
      </c>
      <c r="F156" s="41">
        <v>15.2415</v>
      </c>
      <c r="G156" s="34"/>
      <c r="H156" s="45"/>
    </row>
    <row r="157" spans="1:8" ht="15.75">
      <c r="D157" s="60" t="s">
        <v>97</v>
      </c>
      <c r="E157" s="41">
        <v>12.669499999999999</v>
      </c>
      <c r="F157" s="41">
        <v>12.1318</v>
      </c>
      <c r="G157" s="34"/>
      <c r="H157" s="45"/>
    </row>
    <row r="158" spans="1:8">
      <c r="F158" s="34"/>
      <c r="G158" s="34"/>
      <c r="H158" s="45"/>
    </row>
    <row r="159" spans="1:8">
      <c r="D159" s="35" t="s">
        <v>98</v>
      </c>
      <c r="E159" s="58"/>
      <c r="F159" s="36"/>
      <c r="G159" s="36"/>
      <c r="H159" s="58"/>
    </row>
    <row r="160" spans="1:8" ht="26.25">
      <c r="D160" s="37"/>
      <c r="E160" s="37"/>
      <c r="F160" s="38"/>
      <c r="G160" s="39"/>
      <c r="H160" s="40" t="s">
        <v>99</v>
      </c>
    </row>
    <row r="161" spans="4:8" ht="26.25">
      <c r="D161" s="44" t="s">
        <v>100</v>
      </c>
      <c r="E161" s="44"/>
      <c r="F161" s="44" t="s">
        <v>101</v>
      </c>
      <c r="G161" s="40" t="s">
        <v>102</v>
      </c>
      <c r="H161" s="33" t="s">
        <v>103</v>
      </c>
    </row>
    <row r="162" spans="4:8">
      <c r="D162" s="45" t="s">
        <v>104</v>
      </c>
      <c r="E162" s="45"/>
      <c r="F162" s="42">
        <v>41717</v>
      </c>
      <c r="G162" s="36">
        <v>10.4657</v>
      </c>
      <c r="H162" s="36">
        <v>0.25</v>
      </c>
    </row>
    <row r="163" spans="4:8">
      <c r="D163" s="45" t="s">
        <v>104</v>
      </c>
      <c r="E163" s="45"/>
      <c r="F163" s="43">
        <v>41939</v>
      </c>
      <c r="G163" s="34">
        <v>11.9236</v>
      </c>
      <c r="H163" s="34">
        <v>1.05</v>
      </c>
    </row>
    <row r="164" spans="4:8">
      <c r="D164" s="45" t="s">
        <v>104</v>
      </c>
      <c r="E164" s="45"/>
      <c r="F164" s="43">
        <v>42322</v>
      </c>
      <c r="G164" s="52">
        <v>11.41</v>
      </c>
      <c r="H164" s="34">
        <v>1.1499999999999999</v>
      </c>
    </row>
    <row r="165" spans="4:8">
      <c r="D165" s="45" t="s">
        <v>105</v>
      </c>
      <c r="E165" s="45"/>
      <c r="F165" s="42">
        <v>41717</v>
      </c>
      <c r="G165" s="53">
        <v>10.4529</v>
      </c>
      <c r="H165" s="34">
        <v>0.25</v>
      </c>
    </row>
    <row r="166" spans="4:8">
      <c r="D166" s="45" t="s">
        <v>105</v>
      </c>
      <c r="E166" s="45"/>
      <c r="F166" s="43">
        <v>41939</v>
      </c>
      <c r="G166" s="52">
        <v>11.8794</v>
      </c>
      <c r="H166" s="34">
        <v>1.05</v>
      </c>
    </row>
    <row r="167" spans="4:8">
      <c r="D167" s="45" t="s">
        <v>105</v>
      </c>
      <c r="E167" s="45"/>
      <c r="F167" s="43">
        <v>42322</v>
      </c>
      <c r="G167" s="52">
        <v>11.313000000000001</v>
      </c>
      <c r="H167" s="34">
        <v>1.1499999999999999</v>
      </c>
    </row>
    <row r="168" spans="4:8">
      <c r="E168" s="45"/>
      <c r="F168" s="34"/>
      <c r="G168" s="34"/>
      <c r="H168" s="45"/>
    </row>
    <row r="169" spans="4:8">
      <c r="D169" s="49" t="s">
        <v>216</v>
      </c>
      <c r="E169" s="45"/>
      <c r="F169" s="34"/>
      <c r="G169" s="34"/>
      <c r="H169" s="45"/>
    </row>
    <row r="170" spans="4:8">
      <c r="D170" s="49" t="s">
        <v>229</v>
      </c>
      <c r="E170" s="58"/>
      <c r="F170" s="58"/>
      <c r="G170" s="58"/>
      <c r="H170" s="45"/>
    </row>
    <row r="171" spans="4:8">
      <c r="D171" s="58" t="s">
        <v>106</v>
      </c>
      <c r="E171" s="58"/>
      <c r="F171" s="58"/>
      <c r="G171" s="58"/>
      <c r="H171" s="45"/>
    </row>
    <row r="172" spans="4:8">
      <c r="D172" s="49" t="s">
        <v>219</v>
      </c>
      <c r="E172" s="58"/>
      <c r="F172" s="58"/>
      <c r="G172" s="58"/>
      <c r="H172" s="45"/>
    </row>
    <row r="173" spans="4:8">
      <c r="D173" s="49" t="s">
        <v>217</v>
      </c>
    </row>
    <row r="174" spans="4:8">
      <c r="D174" s="49" t="s">
        <v>218</v>
      </c>
    </row>
    <row r="175" spans="4:8">
      <c r="D175" s="58" t="s">
        <v>107</v>
      </c>
    </row>
  </sheetData>
  <sheetProtection sheet="1" objects="1" scenarios="1" deleteColumns="0" deleteRows="0"/>
  <sortState ref="B9:H59">
    <sortCondition descending="1" ref="G9:G59"/>
  </sortState>
  <mergeCells count="39">
    <mergeCell ref="B98:D98"/>
    <mergeCell ref="B103:D103"/>
    <mergeCell ref="A1:H1"/>
    <mergeCell ref="B6:D6"/>
    <mergeCell ref="B7:D7"/>
    <mergeCell ref="B8:D8"/>
    <mergeCell ref="B69:D69"/>
    <mergeCell ref="B135:D135"/>
    <mergeCell ref="B145:D145"/>
    <mergeCell ref="D152:H152"/>
    <mergeCell ref="B115:D115"/>
    <mergeCell ref="B116:D116"/>
    <mergeCell ref="B118:D118"/>
    <mergeCell ref="B120:D120"/>
    <mergeCell ref="B123:D123"/>
    <mergeCell ref="D149:H149"/>
    <mergeCell ref="D150:H150"/>
    <mergeCell ref="D151:H151"/>
    <mergeCell ref="B119:D119"/>
    <mergeCell ref="B130:D130"/>
    <mergeCell ref="B129:D129"/>
    <mergeCell ref="B127:D127"/>
    <mergeCell ref="B128:D128"/>
    <mergeCell ref="A112:A126"/>
    <mergeCell ref="B112:D112"/>
    <mergeCell ref="B113:D113"/>
    <mergeCell ref="B95:D95"/>
    <mergeCell ref="B62:D62"/>
    <mergeCell ref="B66:D66"/>
    <mergeCell ref="B67:D67"/>
    <mergeCell ref="B74:D74"/>
    <mergeCell ref="B87:D87"/>
    <mergeCell ref="B71:D71"/>
    <mergeCell ref="B73:D73"/>
    <mergeCell ref="B89:D89"/>
    <mergeCell ref="B100:D100"/>
    <mergeCell ref="B114:D114"/>
    <mergeCell ref="B92:D92"/>
    <mergeCell ref="B93:D93"/>
  </mergeCells>
  <pageMargins left="0.2" right="0" top="0.75" bottom="0.75" header="0.3" footer="0.3"/>
  <pageSetup paperSize="9" scale="5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31.07.2017</vt:lpstr>
      <vt:lpstr>'31.07.2017'!Print_Titles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Debabrata</dc:creator>
  <cp:lastModifiedBy>debasish</cp:lastModifiedBy>
  <cp:lastPrinted>2015-06-10T10:47:37Z</cp:lastPrinted>
  <dcterms:created xsi:type="dcterms:W3CDTF">2014-07-05T08:25:15Z</dcterms:created>
  <dcterms:modified xsi:type="dcterms:W3CDTF">2017-10-09T11:10:45Z</dcterms:modified>
</cp:coreProperties>
</file>