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ssupport\Desktop\"/>
    </mc:Choice>
  </mc:AlternateContent>
  <bookViews>
    <workbookView xWindow="0" yWindow="0" windowWidth="21600" windowHeight="9600" firstSheet="1" activeTab="4"/>
  </bookViews>
  <sheets>
    <sheet name="Equity Fund" sheetId="1" r:id="rId1"/>
    <sheet name="Liquid Fund" sheetId="2" r:id="rId2"/>
    <sheet name="Tax Saver Scheme" sheetId="3" r:id="rId3"/>
    <sheet name="Dynamic Bond Fund" sheetId="4" r:id="rId4"/>
    <sheet name="Short Term Fund" sheetId="5" r:id="rId5"/>
    <sheet name="Asset Allocation" sheetId="6" r:id="rId6"/>
    <sheet name="Small Cap Fund" sheetId="7" r:id="rId7"/>
    <sheet name="CPOF - Series 6" sheetId="8" r:id="rId8"/>
    <sheet name="CPOF - Series 7" sheetId="9" r:id="rId9"/>
    <sheet name="Largecap Fund" sheetId="10" r:id="rId10"/>
    <sheet name="CPOF - Series 8" sheetId="11" r:id="rId11"/>
    <sheet name="Balanced Advantage Fund" sheetId="13" r:id="rId12"/>
  </sheets>
  <definedNames>
    <definedName name="_xlnm._FilterDatabase" localSheetId="5" hidden="1">'Asset Allocation'!$A$8:$BG$8</definedName>
    <definedName name="_xlnm._FilterDatabase" localSheetId="11" hidden="1">'Balanced Advantage Fund'!$A$8:$BF$8</definedName>
    <definedName name="_xlnm._FilterDatabase" localSheetId="10" hidden="1">'CPOF - Series 8'!$A$13:$BG$24</definedName>
    <definedName name="_xlnm._FilterDatabase" localSheetId="3" hidden="1">'Dynamic Bond Fund'!$A$6:$BG$84</definedName>
    <definedName name="_xlnm._FilterDatabase" localSheetId="0" hidden="1">'Equity Fund'!$A$4:$G$83</definedName>
    <definedName name="_xlnm._FilterDatabase" localSheetId="1" hidden="1">'Liquid Fund'!$A$8:$BG$84</definedName>
    <definedName name="_xlnm._FilterDatabase" localSheetId="6" hidden="1">'Small Cap Fund'!$L$10:$M$10</definedName>
    <definedName name="_xlnm.Print_Area" localSheetId="0">'Equity Fund'!$A$1:$M$84</definedName>
    <definedName name="_xlnm.Print_Area" localSheetId="1">'Liquid Fund'!$A$1:$M$80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1" l="1"/>
  <c r="N13" i="11"/>
  <c r="M10" i="9"/>
  <c r="M26" i="7" l="1"/>
  <c r="M12" i="4"/>
  <c r="M25" i="3"/>
  <c r="M13" i="2"/>
  <c r="M21" i="1"/>
  <c r="M23" i="13" l="1"/>
  <c r="J9" i="13"/>
  <c r="J8" i="13"/>
  <c r="J30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1" i="13"/>
  <c r="M23" i="10"/>
  <c r="J16" i="10"/>
  <c r="J34" i="7"/>
  <c r="J33" i="7"/>
  <c r="N11" i="5"/>
  <c r="K11" i="5"/>
  <c r="K9" i="5"/>
  <c r="K10" i="5"/>
  <c r="J10" i="4"/>
  <c r="J8" i="4"/>
  <c r="J9" i="4"/>
  <c r="J11" i="4"/>
  <c r="J30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F45" i="10"/>
  <c r="F41" i="10"/>
  <c r="F38" i="10"/>
  <c r="F46" i="10" s="1"/>
  <c r="A10" i="10"/>
  <c r="A9" i="10"/>
  <c r="F12" i="8"/>
  <c r="F8" i="8"/>
  <c r="F64" i="6"/>
  <c r="F60" i="6"/>
  <c r="F57" i="6"/>
  <c r="F52" i="6"/>
  <c r="F44" i="6"/>
  <c r="F38" i="6"/>
  <c r="F32" i="6"/>
  <c r="A9" i="6"/>
  <c r="J12" i="2"/>
  <c r="J15" i="2"/>
  <c r="J11" i="2"/>
  <c r="J13" i="2"/>
  <c r="J14" i="2"/>
  <c r="J27" i="1"/>
  <c r="F65" i="6" l="1"/>
  <c r="G36" i="6" s="1"/>
  <c r="G35" i="10"/>
  <c r="G33" i="10"/>
  <c r="G31" i="10"/>
  <c r="G29" i="10"/>
  <c r="G27" i="10"/>
  <c r="G25" i="10"/>
  <c r="G23" i="10"/>
  <c r="G21" i="10"/>
  <c r="G19" i="10"/>
  <c r="G17" i="10"/>
  <c r="G15" i="10"/>
  <c r="G13" i="10"/>
  <c r="G11" i="10"/>
  <c r="G9" i="10"/>
  <c r="G36" i="10"/>
  <c r="G34" i="10"/>
  <c r="G32" i="10"/>
  <c r="G30" i="10"/>
  <c r="G28" i="10"/>
  <c r="G26" i="10"/>
  <c r="G24" i="10"/>
  <c r="G22" i="10"/>
  <c r="G20" i="10"/>
  <c r="G18" i="10"/>
  <c r="G16" i="10"/>
  <c r="G14" i="10"/>
  <c r="G12" i="10"/>
  <c r="G10" i="10"/>
  <c r="G40" i="10"/>
  <c r="G41" i="10" s="1"/>
  <c r="A11" i="10"/>
  <c r="A10" i="6"/>
  <c r="A11" i="6" s="1"/>
  <c r="G38" i="6" l="1"/>
  <c r="J26" i="6"/>
  <c r="G59" i="6"/>
  <c r="G60" i="6" s="1"/>
  <c r="G15" i="6"/>
  <c r="G23" i="6"/>
  <c r="G42" i="6"/>
  <c r="G10" i="6"/>
  <c r="G18" i="6"/>
  <c r="G26" i="6"/>
  <c r="G41" i="6"/>
  <c r="G9" i="6"/>
  <c r="G17" i="6"/>
  <c r="G25" i="6"/>
  <c r="G48" i="6"/>
  <c r="G12" i="6"/>
  <c r="G20" i="6"/>
  <c r="G28" i="6"/>
  <c r="G49" i="6"/>
  <c r="G11" i="6"/>
  <c r="G19" i="6"/>
  <c r="J23" i="6" s="1"/>
  <c r="G27" i="6"/>
  <c r="G50" i="6"/>
  <c r="G14" i="6"/>
  <c r="G22" i="6"/>
  <c r="G30" i="6"/>
  <c r="G13" i="6"/>
  <c r="J21" i="6" s="1"/>
  <c r="G21" i="6"/>
  <c r="G29" i="6"/>
  <c r="G55" i="6"/>
  <c r="G16" i="6"/>
  <c r="G24" i="6"/>
  <c r="A12" i="10"/>
  <c r="G38" i="10"/>
  <c r="A12" i="6"/>
  <c r="A13" i="6" s="1"/>
  <c r="J31" i="7"/>
  <c r="J30" i="7"/>
  <c r="J27" i="7"/>
  <c r="J26" i="7"/>
  <c r="J32" i="7"/>
  <c r="J29" i="7"/>
  <c r="J28" i="7"/>
  <c r="J25" i="7"/>
  <c r="J17" i="6" l="1"/>
  <c r="J16" i="6"/>
  <c r="G52" i="6"/>
  <c r="J13" i="6"/>
  <c r="G57" i="6"/>
  <c r="J12" i="6"/>
  <c r="J22" i="6"/>
  <c r="J18" i="6"/>
  <c r="G32" i="6"/>
  <c r="G63" i="6" s="1"/>
  <c r="G64" i="6" s="1"/>
  <c r="G65" i="6" s="1"/>
  <c r="J25" i="6"/>
  <c r="G44" i="6"/>
  <c r="J24" i="6"/>
  <c r="J20" i="6"/>
  <c r="J19" i="6"/>
  <c r="J15" i="6"/>
  <c r="J14" i="6"/>
  <c r="G44" i="10"/>
  <c r="G45" i="10" s="1"/>
  <c r="G46" i="10" s="1"/>
  <c r="A13" i="10"/>
  <c r="J18" i="7"/>
  <c r="A14" i="6"/>
  <c r="J22" i="7"/>
  <c r="J17" i="7"/>
  <c r="J15" i="7"/>
  <c r="J19" i="7"/>
  <c r="J16" i="7"/>
  <c r="J24" i="7"/>
  <c r="J12" i="7"/>
  <c r="J13" i="7"/>
  <c r="J21" i="7"/>
  <c r="J10" i="7"/>
  <c r="J14" i="7"/>
  <c r="J11" i="7"/>
  <c r="J20" i="7"/>
  <c r="J23" i="7"/>
  <c r="M22" i="6" l="1"/>
  <c r="A14" i="10"/>
  <c r="A15" i="6"/>
  <c r="A15" i="10" l="1"/>
  <c r="A16" i="6"/>
  <c r="A16" i="10" l="1"/>
  <c r="A17" i="6"/>
  <c r="A17" i="10" l="1"/>
  <c r="A18" i="10" s="1"/>
  <c r="A18" i="6"/>
  <c r="A19" i="10" l="1"/>
  <c r="A20" i="10" s="1"/>
  <c r="A21" i="10" s="1"/>
  <c r="A22" i="10" s="1"/>
  <c r="A23" i="10" s="1"/>
  <c r="A24" i="10" s="1"/>
  <c r="A25" i="10" s="1"/>
  <c r="A26" i="10" s="1"/>
  <c r="A19" i="6"/>
  <c r="A20" i="6" s="1"/>
  <c r="A21" i="6" s="1"/>
  <c r="A22" i="6" l="1"/>
  <c r="A23" i="6" s="1"/>
  <c r="A24" i="6" s="1"/>
  <c r="A25" i="6" s="1"/>
  <c r="A26" i="6" s="1"/>
  <c r="A27" i="6" s="1"/>
  <c r="A28" i="6" s="1"/>
  <c r="A29" i="6" s="1"/>
  <c r="A30" i="6" s="1"/>
  <c r="A36" i="6" s="1"/>
  <c r="A41" i="6" s="1"/>
  <c r="A42" i="6" s="1"/>
  <c r="A48" i="6" s="1"/>
  <c r="A49" i="6" s="1"/>
  <c r="A50" i="6" s="1"/>
  <c r="A55" i="6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J23" i="10" l="1"/>
  <c r="J24" i="10"/>
  <c r="J21" i="10"/>
  <c r="J20" i="10"/>
  <c r="J19" i="10"/>
  <c r="J15" i="10"/>
  <c r="J18" i="10"/>
  <c r="J25" i="10"/>
  <c r="J22" i="10"/>
  <c r="J17" i="10"/>
  <c r="J26" i="1"/>
  <c r="J22" i="1"/>
  <c r="J23" i="1"/>
  <c r="J24" i="1"/>
  <c r="J16" i="1"/>
  <c r="J25" i="1"/>
  <c r="J20" i="1"/>
  <c r="J11" i="1"/>
  <c r="J11" i="6" l="1"/>
  <c r="J9" i="9"/>
  <c r="J13" i="10"/>
  <c r="K11" i="11"/>
  <c r="K13" i="11"/>
  <c r="J10" i="9"/>
  <c r="J14" i="10"/>
  <c r="J18" i="1"/>
  <c r="J13" i="1"/>
  <c r="J15" i="1"/>
  <c r="K12" i="11"/>
  <c r="J9" i="10"/>
  <c r="J12" i="10"/>
  <c r="J10" i="10"/>
  <c r="J11" i="10"/>
  <c r="J8" i="9"/>
  <c r="K8" i="5"/>
  <c r="J7" i="4"/>
  <c r="J12" i="4" s="1"/>
  <c r="J11" i="3"/>
  <c r="J10" i="2"/>
  <c r="J8" i="1"/>
  <c r="J9" i="1"/>
  <c r="J19" i="1"/>
  <c r="J14" i="1"/>
  <c r="J10" i="1"/>
  <c r="J17" i="1"/>
  <c r="J21" i="1"/>
  <c r="J12" i="1"/>
  <c r="J32" i="13" l="1"/>
  <c r="J33" i="13" s="1"/>
  <c r="K14" i="11" l="1"/>
  <c r="J26" i="10"/>
  <c r="J11" i="9"/>
  <c r="J27" i="6"/>
  <c r="J28" i="6" s="1"/>
  <c r="K12" i="5"/>
  <c r="K13" i="5" s="1"/>
  <c r="J16" i="2"/>
  <c r="F13" i="8" l="1"/>
  <c r="G7" i="8" s="1"/>
  <c r="G8" i="8" s="1"/>
  <c r="G11" i="8" l="1"/>
  <c r="J8" i="8" l="1"/>
  <c r="G12" i="8"/>
  <c r="G13" i="8" s="1"/>
</calcChain>
</file>

<file path=xl/sharedStrings.xml><?xml version="1.0" encoding="utf-8"?>
<sst xmlns="http://schemas.openxmlformats.org/spreadsheetml/2006/main" count="1766" uniqueCount="562">
  <si>
    <t>Union Equity Fund</t>
  </si>
  <si>
    <t xml:space="preserve">  </t>
  </si>
  <si>
    <t>Sr. No.</t>
  </si>
  <si>
    <t>ISIN</t>
  </si>
  <si>
    <t>Name of Instrument</t>
  </si>
  <si>
    <t>Rating / Industry</t>
  </si>
  <si>
    <t>Quantity</t>
  </si>
  <si>
    <t>Market value (Rs. In lakhs)</t>
  </si>
  <si>
    <t>% to Net Assets</t>
  </si>
  <si>
    <t>EQUITY &amp; EQUITY RELATED</t>
  </si>
  <si>
    <t>Listed / awaiting listing on the stock exchanges</t>
  </si>
  <si>
    <t>INE040A01026</t>
  </si>
  <si>
    <t>HDFC Bank Ltd.</t>
  </si>
  <si>
    <t>Banks</t>
  </si>
  <si>
    <t>INE018A01030</t>
  </si>
  <si>
    <t>Larsen &amp; Toubro Ltd.</t>
  </si>
  <si>
    <t>Construction Project</t>
  </si>
  <si>
    <t>Percent</t>
  </si>
  <si>
    <t>INE002A01018</t>
  </si>
  <si>
    <t>Reliance Industries Ltd.</t>
  </si>
  <si>
    <t>Petroleum Products</t>
  </si>
  <si>
    <t>INE090A01021</t>
  </si>
  <si>
    <t>ICICI Bank Ltd.</t>
  </si>
  <si>
    <t>Finance</t>
  </si>
  <si>
    <t>INE001A01036</t>
  </si>
  <si>
    <t>Housing Development Finance Corporation Ltd.</t>
  </si>
  <si>
    <t>INE237A01028</t>
  </si>
  <si>
    <t>Kotak Mahindra Bank Ltd.</t>
  </si>
  <si>
    <t>Consumer Non Durables</t>
  </si>
  <si>
    <t>INE585B01010</t>
  </si>
  <si>
    <t>Maruti Suzuki India Ltd.</t>
  </si>
  <si>
    <t>Auto</t>
  </si>
  <si>
    <t>INE154A01025</t>
  </si>
  <si>
    <t>ITC Ltd.</t>
  </si>
  <si>
    <t>INE310A01015</t>
  </si>
  <si>
    <t>Nilkamal Ltd.</t>
  </si>
  <si>
    <t>Industrial Products</t>
  </si>
  <si>
    <t>Software</t>
  </si>
  <si>
    <t>INE868B01028</t>
  </si>
  <si>
    <t>NCC Ltd.</t>
  </si>
  <si>
    <t>Gas</t>
  </si>
  <si>
    <t>INE200A01026</t>
  </si>
  <si>
    <t>GE T&amp;D India Ltd.</t>
  </si>
  <si>
    <t>Industrial Capital Goods</t>
  </si>
  <si>
    <t>INE347G01014</t>
  </si>
  <si>
    <t>Petronet LNG Ltd.</t>
  </si>
  <si>
    <t>INE918I01018</t>
  </si>
  <si>
    <t>Bajaj Finserv Ltd.</t>
  </si>
  <si>
    <t>Auto Ancillaries</t>
  </si>
  <si>
    <t>INE009A01021</t>
  </si>
  <si>
    <t>Infosys Ltd.</t>
  </si>
  <si>
    <t>Pharmaceuticals</t>
  </si>
  <si>
    <t>INE095A01012</t>
  </si>
  <si>
    <t>IndusInd Bank Ltd.</t>
  </si>
  <si>
    <t>Cement</t>
  </si>
  <si>
    <t>INE860A01027</t>
  </si>
  <si>
    <t>HCL Technologies Ltd.</t>
  </si>
  <si>
    <t>Pesticides</t>
  </si>
  <si>
    <t>INE775A01035</t>
  </si>
  <si>
    <t>Motherson Sumi Systems Ltd.</t>
  </si>
  <si>
    <t>Power</t>
  </si>
  <si>
    <t>INE129A01019</t>
  </si>
  <si>
    <t>GAIL (India) Ltd.</t>
  </si>
  <si>
    <t>Ferrous Metals</t>
  </si>
  <si>
    <t>INE102D01028</t>
  </si>
  <si>
    <t>Godrej Consumer Products Ltd.</t>
  </si>
  <si>
    <t>Non - Ferrous Metals</t>
  </si>
  <si>
    <t>INE242A01010</t>
  </si>
  <si>
    <t>Indian Oil Corporation Ltd.</t>
  </si>
  <si>
    <t>Chemicals</t>
  </si>
  <si>
    <t>INE114A01011</t>
  </si>
  <si>
    <t>Steel Authority of India Ltd.</t>
  </si>
  <si>
    <t>Consumer Durables</t>
  </si>
  <si>
    <t>INE267A01025</t>
  </si>
  <si>
    <t>Hindustan Zinc Ltd.</t>
  </si>
  <si>
    <t>Cash &amp; Equivalent</t>
  </si>
  <si>
    <t>INE628A01036</t>
  </si>
  <si>
    <t>UPL Ltd.</t>
  </si>
  <si>
    <t>INE171A01029</t>
  </si>
  <si>
    <t>The Federal Bank Ltd.</t>
  </si>
  <si>
    <t>INE481G01011</t>
  </si>
  <si>
    <t>Ultratech Cement Ltd.</t>
  </si>
  <si>
    <t>INE148I01020</t>
  </si>
  <si>
    <t>Indiabulls Housing Finance Ltd.</t>
  </si>
  <si>
    <t>INE155A01022</t>
  </si>
  <si>
    <t>Tata Motors Ltd.</t>
  </si>
  <si>
    <t>INE414G01012</t>
  </si>
  <si>
    <t>Muthoot Finance Ltd.</t>
  </si>
  <si>
    <t>INE103A01014</t>
  </si>
  <si>
    <t>Mangalore Refinery and Petrochemicals Ltd.</t>
  </si>
  <si>
    <t>INE769A01020</t>
  </si>
  <si>
    <t>Aarti Industries Ltd.</t>
  </si>
  <si>
    <t>INE021A01026</t>
  </si>
  <si>
    <t>Asian Paints Ltd.</t>
  </si>
  <si>
    <t>INE372A01015</t>
  </si>
  <si>
    <t>Apar Industries Ltd.</t>
  </si>
  <si>
    <t>INE323A01026</t>
  </si>
  <si>
    <t>Bosch Ltd.</t>
  </si>
  <si>
    <t>INE220B01022</t>
  </si>
  <si>
    <t>Kalpataru Power Transmission Ltd.</t>
  </si>
  <si>
    <t>INE208A01029</t>
  </si>
  <si>
    <t>Ashok Leyland Ltd.</t>
  </si>
  <si>
    <t>INE216A01022</t>
  </si>
  <si>
    <t>Britannia Industries Ltd.</t>
  </si>
  <si>
    <t>INE331A01037</t>
  </si>
  <si>
    <t>The Ramco Cements Ltd.</t>
  </si>
  <si>
    <t>INE245A01021</t>
  </si>
  <si>
    <t>Tata Power Company Ltd.</t>
  </si>
  <si>
    <t>INE066A01013</t>
  </si>
  <si>
    <t>Eicher Motors Ltd.</t>
  </si>
  <si>
    <t>INE044A01036</t>
  </si>
  <si>
    <t>Sun Pharmaceutical Industries Ltd.</t>
  </si>
  <si>
    <t>INE461C01038</t>
  </si>
  <si>
    <t>Greenply Industries Ltd.</t>
  </si>
  <si>
    <t>INE183A01016</t>
  </si>
  <si>
    <t>Finolex Industries Ltd.</t>
  </si>
  <si>
    <t>INE603J01030</t>
  </si>
  <si>
    <t>PI Industries Ltd.</t>
  </si>
  <si>
    <t>INE685A01028</t>
  </si>
  <si>
    <t>Torrent Pharmaceuticals Ltd.</t>
  </si>
  <si>
    <t>INE406A01037</t>
  </si>
  <si>
    <t>Aurobindo Pharma Ltd.</t>
  </si>
  <si>
    <t>INE262H01013</t>
  </si>
  <si>
    <t>Persistent Systems Ltd.</t>
  </si>
  <si>
    <t>INE326A01037</t>
  </si>
  <si>
    <t>Lupin Ltd.</t>
  </si>
  <si>
    <t>Total</t>
  </si>
  <si>
    <t>CBLO / Reverse Repo Investments</t>
  </si>
  <si>
    <t>Cash &amp; Cash Equivalents</t>
  </si>
  <si>
    <t>Net Receivable/Payable</t>
  </si>
  <si>
    <t>Grand Total</t>
  </si>
  <si>
    <r>
      <t xml:space="preserve">MUTUAL FUND INVESTMENTS ARE SUBJECT TO MARKET RISKS, READ ALL SCHEME RELATED DOCUMENTS CAREFULLY.
Statutory Details: </t>
    </r>
    <r>
      <rPr>
        <sz val="10"/>
        <rFont val="Helvetica-Narrow-Bold"/>
      </rPr>
      <t>Constitution: Union Mutual Fund (formerly Union KBC Mutual Fund) has been set up as a Trust under the Indian Trusts Act, 1882; Sponsor: Union Bank of India; Trustee: Union Trustee Company Private Limited (formerly Union KBC Trustee Company Private Limited), [Corporate Identity Number (CIN): U65923MH2009PTC198198], a company incorporated under the Companies Act, 1956 with a limited liability; Investment Manager: Union Asset Management Company Private Limited (formerly Union KBC Asset Management Company Private Limited), [Corporate Identity Number (CIN): U65923MH2009PTC198201], a company incorporated under the Companies Act, 1956 with a limited liability. Registered Office: Unit 503, 5th Floor, Leela Business Park, Andheri Kurla Road, Andheri (East), Mumbai - 400059.Toll Free No. 18002002268 • Non Toll Free. 022-67483333 • Fax No: 022-67483401 • Website: www.unionmf.com • Email: investorcare@unionmf.com</t>
    </r>
    <r>
      <rPr>
        <b/>
        <sz val="10"/>
        <rFont val="Helvetica-Narrow-Bold"/>
      </rPr>
      <t xml:space="preserve">
</t>
    </r>
  </si>
  <si>
    <t>Note: Pursuant to SEBI circular SEBI/HO/IMD/DF2/CIR/P/2017/109 dated September 27, 2017, kindly note that investment in interest rate derivatives is nil.</t>
  </si>
  <si>
    <t>Sector*</t>
  </si>
  <si>
    <t>% Net Assets</t>
  </si>
  <si>
    <t>FINANCIAL SERVICES</t>
  </si>
  <si>
    <t>ENERGY</t>
  </si>
  <si>
    <t>AUTOMOBILE</t>
  </si>
  <si>
    <t>INDUSTRIAL MANUFACTURING</t>
  </si>
  <si>
    <t>CONSTRUCTION</t>
  </si>
  <si>
    <t>CONSUMER GOODS</t>
  </si>
  <si>
    <t>IT</t>
  </si>
  <si>
    <t>CEMENT &amp; CEMENT PRODUCTS</t>
  </si>
  <si>
    <t>PHARMA</t>
  </si>
  <si>
    <t>FERTILISERS &amp; PESTICIDES</t>
  </si>
  <si>
    <t>CHEMICALS</t>
  </si>
  <si>
    <t>METALS</t>
  </si>
  <si>
    <t>Union Liquid Fund</t>
  </si>
  <si>
    <t>MONEY MARKET INSTRUMENT</t>
  </si>
  <si>
    <t>CARE A1+</t>
  </si>
  <si>
    <t>IND A1+</t>
  </si>
  <si>
    <t>CRISIL A1+</t>
  </si>
  <si>
    <t>[ICRA]A1+</t>
  </si>
  <si>
    <t>Unrated</t>
  </si>
  <si>
    <t>Sovereign</t>
  </si>
  <si>
    <t>Supreme Industries Ltd.</t>
  </si>
  <si>
    <t>Fixed Deposit</t>
  </si>
  <si>
    <t>RBL Bank Ltd.</t>
  </si>
  <si>
    <t>The South Indian Bank Ltd.</t>
  </si>
  <si>
    <t>The Jammu &amp; Kashmir Bank Ltd.</t>
  </si>
  <si>
    <t>** Non Traded / Thinly Traded in accordance with SEBI Regulations</t>
  </si>
  <si>
    <t>All corporate ratings are assigned by rating agencies like CRISIL; CARE; ICRA; IND; BRW.</t>
  </si>
  <si>
    <t>SERVICES</t>
  </si>
  <si>
    <t>Union Tax Saver Scheme</t>
  </si>
  <si>
    <t>INE101A01026</t>
  </si>
  <si>
    <t>Mahindra &amp; Mahindra Ltd.</t>
  </si>
  <si>
    <t>INE976G01028</t>
  </si>
  <si>
    <t>INE584A01023</t>
  </si>
  <si>
    <t>NMDC Ltd.</t>
  </si>
  <si>
    <t>Minerals/Mining</t>
  </si>
  <si>
    <t>INE510A01028</t>
  </si>
  <si>
    <t>Engineers India Ltd.</t>
  </si>
  <si>
    <t>INE688I01017</t>
  </si>
  <si>
    <t>Capital First Ltd.</t>
  </si>
  <si>
    <t>INE178A01016</t>
  </si>
  <si>
    <t>Chennai Petroleum Corporation Ltd.</t>
  </si>
  <si>
    <t>INE092A01019</t>
  </si>
  <si>
    <t>Tata Chemicals Ltd.</t>
  </si>
  <si>
    <t>Media &amp; Entertainment</t>
  </si>
  <si>
    <t>Paper</t>
  </si>
  <si>
    <t>INE557A01011</t>
  </si>
  <si>
    <t>HIL Ltd.</t>
  </si>
  <si>
    <t>Hardware</t>
  </si>
  <si>
    <t>INE614B01018</t>
  </si>
  <si>
    <t>The Karnataka Bank Ltd.</t>
  </si>
  <si>
    <t>INE363M01019</t>
  </si>
  <si>
    <t>Shemaroo Entertainment Ltd.</t>
  </si>
  <si>
    <t>INE901L01018</t>
  </si>
  <si>
    <t>Alembic Pharmaceuticals Ltd.</t>
  </si>
  <si>
    <t>INE338D01028</t>
  </si>
  <si>
    <t>Bodal Chemicals Ltd.</t>
  </si>
  <si>
    <t>INE235A01022</t>
  </si>
  <si>
    <t>Finolex Cables Ltd.</t>
  </si>
  <si>
    <t>INE342J01019</t>
  </si>
  <si>
    <t>WABCO India Ltd.</t>
  </si>
  <si>
    <t>INE277A01016</t>
  </si>
  <si>
    <t>Swaraj Engines Ltd.</t>
  </si>
  <si>
    <t>INE107A01015</t>
  </si>
  <si>
    <t>Tamil Nadu Newsprint &amp; Papers Ltd.</t>
  </si>
  <si>
    <t>INE883N01014</t>
  </si>
  <si>
    <t>Parag Milk Foods Ltd.</t>
  </si>
  <si>
    <t>INE389H01022</t>
  </si>
  <si>
    <t>KEC International Ltd.</t>
  </si>
  <si>
    <t>INE764D01017</t>
  </si>
  <si>
    <t>V.S.T Tillers Tractors Ltd.</t>
  </si>
  <si>
    <t>INE663B01015</t>
  </si>
  <si>
    <t>Control Print Ltd.</t>
  </si>
  <si>
    <t>INE238A01034</t>
  </si>
  <si>
    <t>Axis Bank Ltd.</t>
  </si>
  <si>
    <t>Union Dynamic Bond Fund</t>
  </si>
  <si>
    <t>CENTRAL GOVERNMENT SECURITIES</t>
  </si>
  <si>
    <t>IN0020170042</t>
  </si>
  <si>
    <t>GOI 06.68% 2031</t>
  </si>
  <si>
    <t>CRISIL AAA</t>
  </si>
  <si>
    <t>IN0020140045</t>
  </si>
  <si>
    <t>GOI 08.40% 2024</t>
  </si>
  <si>
    <t>IN0020150036</t>
  </si>
  <si>
    <t>GOI 07.72% 2025</t>
  </si>
  <si>
    <t>CRISIL AA+</t>
  </si>
  <si>
    <t>IN0020090034</t>
  </si>
  <si>
    <t>GOI 07.35% 2024</t>
  </si>
  <si>
    <t>IN0020150069</t>
  </si>
  <si>
    <t>GOI 07.59% 2029</t>
  </si>
  <si>
    <t>STATE GOVERNMENT SECURITIES</t>
  </si>
  <si>
    <t>IN3120170078</t>
  </si>
  <si>
    <t>SDL Tamilnadu 07.18% 2027</t>
  </si>
  <si>
    <t>BONDS &amp; NCDs</t>
  </si>
  <si>
    <t>INE115A07HR4</t>
  </si>
  <si>
    <t>INE062A08157</t>
  </si>
  <si>
    <t>INE752E07MG9</t>
  </si>
  <si>
    <t>Power Grid Corporation of India Ltd.</t>
  </si>
  <si>
    <t>INE134E08IC5</t>
  </si>
  <si>
    <t>INE752E07OE0</t>
  </si>
  <si>
    <t>INE134E08IJ0</t>
  </si>
  <si>
    <t>Power Finance Corporation Ltd.</t>
  </si>
  <si>
    <t>INE134E08IS1</t>
  </si>
  <si>
    <t>INE020B08AB1</t>
  </si>
  <si>
    <t>INE020B08AA3</t>
  </si>
  <si>
    <t>INE053F09FU0</t>
  </si>
  <si>
    <t>INE020B08963</t>
  </si>
  <si>
    <t>IN0020020171</t>
  </si>
  <si>
    <t>GOI 06.35% 2020</t>
  </si>
  <si>
    <t>Listed / awaiting listing on the stock exchanges **</t>
  </si>
  <si>
    <t>INE001A07QY3</t>
  </si>
  <si>
    <t>INE752E07JT8</t>
  </si>
  <si>
    <t>LIC Housing Finance Ltd.</t>
  </si>
  <si>
    <t>Certificate of Deposit **</t>
  </si>
  <si>
    <t>IN0020140029</t>
  </si>
  <si>
    <t>GOI 08.27% 2020</t>
  </si>
  <si>
    <t>INE522F01014</t>
  </si>
  <si>
    <t>Coal India Ltd.</t>
  </si>
  <si>
    <t>INE296A01024</t>
  </si>
  <si>
    <t>Bajaj Finance Ltd.</t>
  </si>
  <si>
    <t>IN0020120054</t>
  </si>
  <si>
    <t>GOI 08.12% 2020</t>
  </si>
  <si>
    <t>INVESTMENT FUNDS/MUTUAL FUNDS</t>
  </si>
  <si>
    <t>INF732E01102</t>
  </si>
  <si>
    <t>Reliance Mutual Fund R Shares Gold Benchmark ETF</t>
  </si>
  <si>
    <t>INE731H01025</t>
  </si>
  <si>
    <t>Action Construction Equipment Ltd.</t>
  </si>
  <si>
    <t>INE039C01032</t>
  </si>
  <si>
    <t>Jamna Auto Industries Ltd.</t>
  </si>
  <si>
    <t>INE392A01013</t>
  </si>
  <si>
    <t>Visaka Industries Ltd.</t>
  </si>
  <si>
    <t>INE387A01021</t>
  </si>
  <si>
    <t>Sundram Fasteners Ltd.</t>
  </si>
  <si>
    <t>Construction</t>
  </si>
  <si>
    <t>INE038F01029</t>
  </si>
  <si>
    <t>TV Today Network Ltd.</t>
  </si>
  <si>
    <t>INE634I01029</t>
  </si>
  <si>
    <t>Knr Constructions Ltd.</t>
  </si>
  <si>
    <t>INE491A01021</t>
  </si>
  <si>
    <t>City Union Bank Ltd.</t>
  </si>
  <si>
    <t>INE348B01021</t>
  </si>
  <si>
    <t>Century Plyboards (India) Ltd.</t>
  </si>
  <si>
    <t>INE288B01029</t>
  </si>
  <si>
    <t>Deepak Nitrite Ltd.</t>
  </si>
  <si>
    <t>Retailing</t>
  </si>
  <si>
    <t>INE121A01016</t>
  </si>
  <si>
    <t>Cholamandalam Investment and Finance Company Ltd.</t>
  </si>
  <si>
    <t>INE919H01018</t>
  </si>
  <si>
    <t>Indian Metals &amp; Ferro Alloys Ltd.</t>
  </si>
  <si>
    <t>Textiles - Cotton</t>
  </si>
  <si>
    <t>INE893J01029</t>
  </si>
  <si>
    <t>Mold-Tek Packaging Ltd.</t>
  </si>
  <si>
    <t>INE686A01026</t>
  </si>
  <si>
    <t>ITD Cementation India Ltd.</t>
  </si>
  <si>
    <t>INE289B01019</t>
  </si>
  <si>
    <t>GIC Housing Finance Ltd.</t>
  </si>
  <si>
    <t>INE226A01021</t>
  </si>
  <si>
    <t>Voltas Ltd.</t>
  </si>
  <si>
    <t>INE527H01019</t>
  </si>
  <si>
    <t>UFO Moviez India Ltd.</t>
  </si>
  <si>
    <t>INE225D01027</t>
  </si>
  <si>
    <t>Symphony Ltd.</t>
  </si>
  <si>
    <t>INE978A01027</t>
  </si>
  <si>
    <t>Heritage Foods Ltd.</t>
  </si>
  <si>
    <t>INE945H01013</t>
  </si>
  <si>
    <t>V2 Retail Ltd.</t>
  </si>
  <si>
    <t>INE999B01013</t>
  </si>
  <si>
    <t>Sanghi Industries Ltd.</t>
  </si>
  <si>
    <t>INE127I01024</t>
  </si>
  <si>
    <t>Goodluck India Ltd.</t>
  </si>
  <si>
    <t>INE131B01039</t>
  </si>
  <si>
    <t>Relaxo Footwears Ltd.</t>
  </si>
  <si>
    <t>INE612J01015</t>
  </si>
  <si>
    <t>Repco Home Finance Ltd.</t>
  </si>
  <si>
    <t>INE435G01025</t>
  </si>
  <si>
    <t>Dhanuka Agritech Ltd.</t>
  </si>
  <si>
    <t>INE195A01028</t>
  </si>
  <si>
    <t>INE670A01012</t>
  </si>
  <si>
    <t>Tata Elxsi Ltd.</t>
  </si>
  <si>
    <t>INE531A01024</t>
  </si>
  <si>
    <t>Kansai Nerolac Paints Ltd.</t>
  </si>
  <si>
    <t>INE399C01030</t>
  </si>
  <si>
    <t>Suprajit Engineering Ltd.</t>
  </si>
  <si>
    <t>INE503A01015</t>
  </si>
  <si>
    <t>DCB Bank Ltd.</t>
  </si>
  <si>
    <t>INE204A01010</t>
  </si>
  <si>
    <t>IG Petrochemicals Ltd.</t>
  </si>
  <si>
    <t>INE201K01015</t>
  </si>
  <si>
    <t>SQS India BFSI Ltd.</t>
  </si>
  <si>
    <t>INE168A01041</t>
  </si>
  <si>
    <t>INE483B01026</t>
  </si>
  <si>
    <t>Indo Count Industries Ltd.</t>
  </si>
  <si>
    <t>Union Capital Protection Oriented Fund - Series 6</t>
  </si>
  <si>
    <t>Export-Import Bank of India</t>
  </si>
  <si>
    <t>National Bank for Agriculture and Rural Development</t>
  </si>
  <si>
    <t>Rural Electrification Corporation Ltd.</t>
  </si>
  <si>
    <t>Union Capital Protection Oriented Fund - Series 7</t>
  </si>
  <si>
    <t>DERIVATIVES</t>
  </si>
  <si>
    <t>OPTIDXNIFTY26-DEC-2019CE8900</t>
  </si>
  <si>
    <t>NIFTY DEC 2019 CALL 8900</t>
  </si>
  <si>
    <t>Index Option</t>
  </si>
  <si>
    <t>IND AAA</t>
  </si>
  <si>
    <t>INE134E08GX5</t>
  </si>
  <si>
    <t>INE752E07ME4</t>
  </si>
  <si>
    <t>INE115A07KC0</t>
  </si>
  <si>
    <t>INE514E08FK7</t>
  </si>
  <si>
    <t>INE206D08113</t>
  </si>
  <si>
    <t>Nuclear Power Corporation of India Ltd.</t>
  </si>
  <si>
    <t>INE020B08864</t>
  </si>
  <si>
    <t>INE261F08451</t>
  </si>
  <si>
    <t>INE053F07975</t>
  </si>
  <si>
    <t>Indian Railway Finance Corporation Ltd.</t>
  </si>
  <si>
    <t>INE848E07682</t>
  </si>
  <si>
    <t>NHPC Ltd.</t>
  </si>
  <si>
    <t>INE001A07PY5</t>
  </si>
  <si>
    <t>INE001A07NH5</t>
  </si>
  <si>
    <t>INE020B08799</t>
  </si>
  <si>
    <t>INE261F08444</t>
  </si>
  <si>
    <t>INE239A01016</t>
  </si>
  <si>
    <t>Nestle India Ltd.</t>
  </si>
  <si>
    <t>INE465A01025</t>
  </si>
  <si>
    <t>Bharat Forge Ltd.</t>
  </si>
  <si>
    <t>Transportation</t>
  </si>
  <si>
    <t>Textile Products</t>
  </si>
  <si>
    <t>Telecom - Services</t>
  </si>
  <si>
    <t>INE111A01017</t>
  </si>
  <si>
    <t>Container Corporation of India Ltd.</t>
  </si>
  <si>
    <t>INE761H01022</t>
  </si>
  <si>
    <t>Page Industries Ltd.</t>
  </si>
  <si>
    <t>INE424H01027</t>
  </si>
  <si>
    <t>Sun TV Network Ltd.</t>
  </si>
  <si>
    <t>INE028A01039</t>
  </si>
  <si>
    <t>Bank of Baroda</t>
  </si>
  <si>
    <t>INE397D01024</t>
  </si>
  <si>
    <t>Bharti Airtel Ltd.</t>
  </si>
  <si>
    <t>INE498L01015</t>
  </si>
  <si>
    <t>L&amp;T Finance Holdings Ltd.</t>
  </si>
  <si>
    <t>Union Capital Protection Oriented Fund - Series 8</t>
  </si>
  <si>
    <t>OPTIDXNIFTY25-JUN-2020CE10000</t>
  </si>
  <si>
    <t>NIFTY JUN 2020 CALL 10000</t>
  </si>
  <si>
    <t>INE001A07NZ7</t>
  </si>
  <si>
    <t>INE752E07IQ6</t>
  </si>
  <si>
    <t>INE514E08803</t>
  </si>
  <si>
    <t>INE020B08948</t>
  </si>
  <si>
    <t>INE261F08527</t>
  </si>
  <si>
    <t>INE053F07991</t>
  </si>
  <si>
    <t>INE296A07PM6</t>
  </si>
  <si>
    <t>INE756I07BP5</t>
  </si>
  <si>
    <t>INE733E07CF2</t>
  </si>
  <si>
    <t>INE848E07807</t>
  </si>
  <si>
    <t>INE263A01024</t>
  </si>
  <si>
    <t>Bharat Electronics Ltd.</t>
  </si>
  <si>
    <t>INE038A01020</t>
  </si>
  <si>
    <t>Hindalco Industries Ltd.</t>
  </si>
  <si>
    <t>INE203G01027</t>
  </si>
  <si>
    <t>Indraprastha Gas Ltd.</t>
  </si>
  <si>
    <t>INE548C01032</t>
  </si>
  <si>
    <t>Emami Ltd.</t>
  </si>
  <si>
    <t>Stock Futures</t>
  </si>
  <si>
    <t>INE951I01027</t>
  </si>
  <si>
    <t>V-Guard Industries Ltd.</t>
  </si>
  <si>
    <t>INE716A01013</t>
  </si>
  <si>
    <t>Whirlpool of India Ltd.</t>
  </si>
  <si>
    <t>INE256A01028</t>
  </si>
  <si>
    <t>Zee Entertainment Enterprises Ltd.</t>
  </si>
  <si>
    <t>INE749A01030</t>
  </si>
  <si>
    <t>Jindal Steel &amp; Power Ltd.</t>
  </si>
  <si>
    <t>INE455F01025</t>
  </si>
  <si>
    <t>Jaiprakash Associates Ltd.</t>
  </si>
  <si>
    <t>INE175A01038</t>
  </si>
  <si>
    <t>Jain Irrigation Systems Ltd.</t>
  </si>
  <si>
    <t>INE192A01025</t>
  </si>
  <si>
    <t>Tata Global Beverages Ltd.</t>
  </si>
  <si>
    <t>INE776C01039</t>
  </si>
  <si>
    <t>GMR Infrastructure Ltd.</t>
  </si>
  <si>
    <t>INE095N01023</t>
  </si>
  <si>
    <t>NBCC (India) Ltd.</t>
  </si>
  <si>
    <t>INE271C01023</t>
  </si>
  <si>
    <t>DLF Ltd.</t>
  </si>
  <si>
    <t>INE202B01012</t>
  </si>
  <si>
    <t>Dewan Housing Finance Corporation Ltd.</t>
  </si>
  <si>
    <t>INE139A01034</t>
  </si>
  <si>
    <t>National Aluminium Company Ltd.</t>
  </si>
  <si>
    <t>Commercial Paper **</t>
  </si>
  <si>
    <t>Margin Fixed Deposit</t>
  </si>
  <si>
    <t>SOVEREIGN</t>
  </si>
  <si>
    <t>Industry / Rating</t>
  </si>
  <si>
    <t>INE683A16KF1</t>
  </si>
  <si>
    <t>BWR A1+</t>
  </si>
  <si>
    <t>INE008I14LH3</t>
  </si>
  <si>
    <t>INE261F14CL5</t>
  </si>
  <si>
    <t>INE148I14UW7</t>
  </si>
  <si>
    <t>IN0020170174</t>
  </si>
  <si>
    <t>GOI 07.17% 2028</t>
  </si>
  <si>
    <t>INE158A01026</t>
  </si>
  <si>
    <t>Hero MotoCorp Ltd.</t>
  </si>
  <si>
    <t>INE117A01022</t>
  </si>
  <si>
    <t>ABB India Ltd.</t>
  </si>
  <si>
    <t>INE043D01016</t>
  </si>
  <si>
    <t>IDFC Ltd.</t>
  </si>
  <si>
    <t>INE042A01014</t>
  </si>
  <si>
    <t>Escorts Ltd.</t>
  </si>
  <si>
    <t>INE019A01038</t>
  </si>
  <si>
    <t>JSW Steel Ltd.</t>
  </si>
  <si>
    <t>INE134E01011</t>
  </si>
  <si>
    <t>INE151A01013</t>
  </si>
  <si>
    <t>Tata Communications Ltd.</t>
  </si>
  <si>
    <t>INE040A16CB0</t>
  </si>
  <si>
    <t xml:space="preserve">*Sector Classification as recommended by AMFI. Kindly note that the above sector classification does not include Cash &amp; Cash Equivalents which is 5.06% of Net Assets.
</t>
  </si>
  <si>
    <t>MEDIA &amp; ENTERTAINMENT</t>
  </si>
  <si>
    <t>PAPER</t>
  </si>
  <si>
    <t xml:space="preserve">*Sector Classification as recommended by AMFI. Kindly note that the above sector classification does not include Cash &amp; Cash Equivalents which is 7.10% of Net Assets.
</t>
  </si>
  <si>
    <t xml:space="preserve">*Sector Classification as recommended by AMFI. Kindly note that the above sector classification does not include Cash &amp; Cash Equivalents which is 0.29% of Net Assets.
</t>
  </si>
  <si>
    <t xml:space="preserve">*Sector Classification as recommended by AMFI. Kindly note that the above sector classification does not include Cash &amp; Cash Equivalents which is 22.72% of Net Assets.
</t>
  </si>
  <si>
    <t xml:space="preserve">*Sector Classification as recommended by AMFI. Kindly note that the above sector classification does not include Cash &amp; Cash Equivalents which is 9.44% of Net Assets.
</t>
  </si>
  <si>
    <t xml:space="preserve">*Sector Classification as recommended by AMFI. Kindly note that the above sector classification does not include Cash &amp; Cash Equivalents which is 18.96% of Net Assets.
</t>
  </si>
  <si>
    <t>TEXTILES</t>
  </si>
  <si>
    <t>INE573A01042</t>
  </si>
  <si>
    <t>JK Tyre &amp; Industries Ltd.</t>
  </si>
  <si>
    <t>INE120A01034</t>
  </si>
  <si>
    <t>Carborundum Universal Ltd.</t>
  </si>
  <si>
    <t xml:space="preserve">*Sector Classification as recommended by AMFI. Kindly note that the above sector classification does not include Cash &amp; Cash Equivalents which is 8.00% of Net Assets.
</t>
  </si>
  <si>
    <t xml:space="preserve">*Sector Classification as recommended by AMFI. Kindly note that the above sector classification does not include Cash &amp; Cash Equivalents which is 54.14% of Net Assets.
</t>
  </si>
  <si>
    <t xml:space="preserve">*Sector Classification as recommended by AMFI. Kindly note that the above sector classification does not include Cash &amp; Cash Equivalents which is 9.35% of Net Assets.
</t>
  </si>
  <si>
    <t>TELECOM</t>
  </si>
  <si>
    <t>Union Balanced Advantage Fund (Formerly Union Prudence Fund)</t>
  </si>
  <si>
    <t xml:space="preserve">*Sector Classification as recommended by AMFI. Kindly note that the above sector classification does not include Cash &amp; Cash Equivalents which is 10.69% of Net Assets.
</t>
  </si>
  <si>
    <t xml:space="preserve">*Sector Classification as recommended by AMFI. Kindly note that the above sector classification does not include Cash &amp; Cash Equivalents which is 5.19% of Net Assets.
</t>
  </si>
  <si>
    <t>Union Largecap Fund (formerly Union Focussed Largecap Fund)</t>
  </si>
  <si>
    <t xml:space="preserve">*Sector Classification as recommended by AMFI. Kindly note that the above sector classification does not include Cash &amp; Cash Equivalents which is 3.51% of Net Assets.
</t>
  </si>
  <si>
    <t>Union Small Cap Fund (formerly Union Small and Midcap Fund)</t>
  </si>
  <si>
    <t>Union Asset Allocation Fund (formerly Union Asset Allocation Fund - Moderate Plan)</t>
  </si>
  <si>
    <t>INF582M01674</t>
  </si>
  <si>
    <t>Union Liquid Fund - Growth - Direct Plan</t>
  </si>
  <si>
    <t>Certificate of Deposit</t>
  </si>
  <si>
    <t>INE238A16Y25</t>
  </si>
  <si>
    <t>INE090A160O6</t>
  </si>
  <si>
    <t>The South Indian Bank Ltd. **</t>
  </si>
  <si>
    <t>INE528G16K81</t>
  </si>
  <si>
    <t>Yes Bank Ltd. **</t>
  </si>
  <si>
    <t>INE095A16WR8</t>
  </si>
  <si>
    <t>IndusInd Bank Ltd. **</t>
  </si>
  <si>
    <t>Commercial Paper</t>
  </si>
  <si>
    <t>INE657N14PD7</t>
  </si>
  <si>
    <t>Edelweiss Commodities Services Ltd. **</t>
  </si>
  <si>
    <t>INE588J14AA0</t>
  </si>
  <si>
    <t>IL &amp; FS Securities Services Ltd. **</t>
  </si>
  <si>
    <t>INE020E14IG5</t>
  </si>
  <si>
    <t>STCI Finance Ltd. **</t>
  </si>
  <si>
    <t>INE729N14BP8</t>
  </si>
  <si>
    <t>TVS Credit Services Ltd. **</t>
  </si>
  <si>
    <t>INE538L14AC7</t>
  </si>
  <si>
    <t>Aadhar Housing Finance Ltd. **</t>
  </si>
  <si>
    <t>INE688I14FO0</t>
  </si>
  <si>
    <t>Capital First Ltd. **</t>
  </si>
  <si>
    <t>INE121H14JC1</t>
  </si>
  <si>
    <t>IL&amp;FS Financial Services Ltd. **</t>
  </si>
  <si>
    <t>Cox &amp; Kings Ltd. **</t>
  </si>
  <si>
    <t>INE881J14NK1</t>
  </si>
  <si>
    <t>SREI Equipment Finance Ltd. **</t>
  </si>
  <si>
    <t>INE086F14BQ7</t>
  </si>
  <si>
    <t>T V Sundram Iyengar &amp; Sons Private Ltd. **</t>
  </si>
  <si>
    <t>INE248U14DD6</t>
  </si>
  <si>
    <t>IIFL Wealth Finance Ltd. **</t>
  </si>
  <si>
    <t>INE804I14RN0</t>
  </si>
  <si>
    <t>ECL Finance Ltd. **</t>
  </si>
  <si>
    <t>Indiabulls Housing Finance Ltd. **</t>
  </si>
  <si>
    <t>INE612J14380</t>
  </si>
  <si>
    <t>Repco Home Finance Ltd. **</t>
  </si>
  <si>
    <t>INE804I14RM2</t>
  </si>
  <si>
    <t>INE248U14DG9</t>
  </si>
  <si>
    <t>INE612J14398</t>
  </si>
  <si>
    <t>INE008I14LM3</t>
  </si>
  <si>
    <t>INE086F14BP9</t>
  </si>
  <si>
    <t>INE095A16WT4</t>
  </si>
  <si>
    <t>IN0020170026</t>
  </si>
  <si>
    <t>GOI 06.79% 2027</t>
  </si>
  <si>
    <t>LIC Housing Finance Ltd. **</t>
  </si>
  <si>
    <t>State Bank of India **</t>
  </si>
  <si>
    <t>Power Grid Corporation of India Ltd. **</t>
  </si>
  <si>
    <t>Power Finance Corporation Ltd. **</t>
  </si>
  <si>
    <t>INE906B07FE6</t>
  </si>
  <si>
    <t>National Highways Authority of India</t>
  </si>
  <si>
    <t>Rural Electrification Corporation Ltd. **</t>
  </si>
  <si>
    <t>Indian Railway Finance Corporation Ltd. **</t>
  </si>
  <si>
    <t>INE237A161D1</t>
  </si>
  <si>
    <t>INE572E14DI2</t>
  </si>
  <si>
    <t>PNB Housing Finance Ltd.</t>
  </si>
  <si>
    <t>INE020B08AW7</t>
  </si>
  <si>
    <t>Housing Development Finance Corporation Ltd. **</t>
  </si>
  <si>
    <t>Export-Import Bank of India **</t>
  </si>
  <si>
    <t>National Bank for Agriculture and Rural Development **</t>
  </si>
  <si>
    <t>Bajaj Finance Ltd. **</t>
  </si>
  <si>
    <t>HDB Financial Services Ltd. **</t>
  </si>
  <si>
    <t>NTPC Ltd. **</t>
  </si>
  <si>
    <t>NHPC Ltd. **</t>
  </si>
  <si>
    <t>INE338I01027</t>
  </si>
  <si>
    <t>Motilal Oswal Financial Services Ltd.</t>
  </si>
  <si>
    <t>INE745G01035</t>
  </si>
  <si>
    <t>Multi Commodity Exchange of India Ltd.</t>
  </si>
  <si>
    <t>INE151A01013-26-04-18</t>
  </si>
  <si>
    <t>INE745G01035-26-04-18</t>
  </si>
  <si>
    <t>INE019A01038-26-04-18</t>
  </si>
  <si>
    <t>INE042A01014-26-04-18</t>
  </si>
  <si>
    <t>INE134E01011-26-04-18</t>
  </si>
  <si>
    <t>INE139A01034-26-04-18</t>
  </si>
  <si>
    <t>INE043D01016-26-04-18</t>
  </si>
  <si>
    <t>INE175A01038-26-04-18</t>
  </si>
  <si>
    <t>INE326A01037-26-04-18</t>
  </si>
  <si>
    <t>INE202B01012-26-04-18</t>
  </si>
  <si>
    <t>INE044A01036-26-04-18</t>
  </si>
  <si>
    <t>INE776C01039-26-04-18</t>
  </si>
  <si>
    <t>INE095N01023-26-04-18</t>
  </si>
  <si>
    <t>INE192A01025-26-04-18</t>
  </si>
  <si>
    <t>INE406A01037-26-04-18</t>
  </si>
  <si>
    <t>INE092A01019-26-04-18</t>
  </si>
  <si>
    <t>INE455F01025-26-04-18</t>
  </si>
  <si>
    <t>INE397D01024-26-04-18</t>
  </si>
  <si>
    <t>INE148I01020-26-04-18</t>
  </si>
  <si>
    <t>INE271C01023-26-04-18</t>
  </si>
  <si>
    <t>INE749A01030-26-04-18</t>
  </si>
  <si>
    <t>Portfolio as on March 31, 2018</t>
  </si>
  <si>
    <t>Exchange Traded Fund</t>
  </si>
  <si>
    <t>FI</t>
  </si>
  <si>
    <t>MUTUAL FUND UNIT</t>
  </si>
  <si>
    <t>Mutual Fund Units</t>
  </si>
  <si>
    <t>Mutual Fund Unit</t>
  </si>
  <si>
    <t>Sector</t>
  </si>
  <si>
    <t>Union Short Term Fund (formerly Union Ultra Short Term Debt Fund)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</si>
</sst>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##0.00_);\(##0.00\)%"/>
    <numFmt numFmtId="168" formatCode="#,##0.00_ ;\-#,##0.00\ "/>
    <numFmt numFmtId="169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name val="Helvetica-Narrow-Bold"/>
    </font>
    <font>
      <sz val="10"/>
      <name val="Helvetica-Narrow-Bold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</cellStyleXfs>
  <cellXfs count="111">
    <xf numFmtId="0" fontId="0" fillId="0" borderId="0" xfId="0"/>
    <xf numFmtId="0" fontId="4" fillId="2" borderId="1" xfId="3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4" fillId="0" borderId="0" xfId="3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10" fontId="10" fillId="0" borderId="2" xfId="2" applyNumberFormat="1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0" fontId="10" fillId="0" borderId="0" xfId="2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/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3" fontId="4" fillId="2" borderId="1" xfId="1" applyNumberFormat="1" applyFont="1" applyFill="1" applyBorder="1" applyAlignment="1">
      <alignment horizontal="center" vertical="top" wrapText="1"/>
    </xf>
    <xf numFmtId="39" fontId="4" fillId="2" borderId="1" xfId="1" applyNumberFormat="1" applyFont="1" applyFill="1" applyBorder="1" applyAlignment="1">
      <alignment horizontal="center" vertical="top" wrapText="1"/>
    </xf>
    <xf numFmtId="10" fontId="4" fillId="2" borderId="2" xfId="2" applyNumberFormat="1" applyFont="1" applyFill="1" applyBorder="1" applyAlignment="1">
      <alignment horizontal="center" vertical="top" wrapText="1"/>
    </xf>
    <xf numFmtId="166" fontId="4" fillId="0" borderId="0" xfId="1" applyNumberFormat="1" applyFont="1" applyFill="1" applyBorder="1" applyAlignment="1">
      <alignment horizontal="center" vertical="top" wrapText="1"/>
    </xf>
    <xf numFmtId="43" fontId="11" fillId="0" borderId="0" xfId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165" fontId="4" fillId="0" borderId="0" xfId="1" applyNumberFormat="1" applyFont="1" applyFill="1" applyBorder="1" applyAlignment="1">
      <alignment horizontal="center" vertical="top" wrapText="1"/>
    </xf>
    <xf numFmtId="3" fontId="4" fillId="0" borderId="0" xfId="1" applyNumberFormat="1" applyFont="1" applyFill="1" applyBorder="1" applyAlignment="1">
      <alignment horizontal="center" vertical="top" wrapText="1"/>
    </xf>
    <xf numFmtId="39" fontId="4" fillId="0" borderId="0" xfId="1" applyNumberFormat="1" applyFont="1" applyFill="1" applyBorder="1" applyAlignment="1">
      <alignment horizontal="center" vertical="top" wrapText="1"/>
    </xf>
    <xf numFmtId="10" fontId="4" fillId="0" borderId="0" xfId="2" applyNumberFormat="1" applyFont="1" applyFill="1" applyBorder="1" applyAlignment="1">
      <alignment horizontal="center" vertical="top" wrapText="1"/>
    </xf>
    <xf numFmtId="3" fontId="0" fillId="0" borderId="0" xfId="0" applyNumberFormat="1"/>
    <xf numFmtId="39" fontId="0" fillId="0" borderId="0" xfId="0" applyNumberFormat="1"/>
    <xf numFmtId="10" fontId="0" fillId="0" borderId="0" xfId="0" applyNumberFormat="1"/>
    <xf numFmtId="166" fontId="0" fillId="0" borderId="0" xfId="0" applyNumberFormat="1" applyFill="1" applyBorder="1"/>
    <xf numFmtId="3" fontId="0" fillId="0" borderId="0" xfId="0" applyNumberFormat="1" applyFill="1" applyBorder="1"/>
    <xf numFmtId="39" fontId="0" fillId="0" borderId="0" xfId="0" applyNumberFormat="1" applyFill="1" applyBorder="1"/>
    <xf numFmtId="10" fontId="0" fillId="0" borderId="0" xfId="0" applyNumberFormat="1" applyFill="1" applyBorder="1"/>
    <xf numFmtId="0" fontId="12" fillId="0" borderId="0" xfId="0" applyFont="1"/>
    <xf numFmtId="0" fontId="12" fillId="0" borderId="0" xfId="0" applyFont="1" applyFill="1" applyBorder="1"/>
    <xf numFmtId="4" fontId="0" fillId="0" borderId="0" xfId="0" applyNumberFormat="1"/>
    <xf numFmtId="0" fontId="13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0" fontId="9" fillId="0" borderId="0" xfId="0" applyNumberFormat="1" applyFont="1"/>
    <xf numFmtId="0" fontId="9" fillId="0" borderId="0" xfId="0" applyFont="1" applyFill="1" applyBorder="1"/>
    <xf numFmtId="10" fontId="0" fillId="0" borderId="0" xfId="2" applyNumberFormat="1" applyFont="1"/>
    <xf numFmtId="0" fontId="13" fillId="3" borderId="0" xfId="0" applyFont="1" applyFill="1"/>
    <xf numFmtId="3" fontId="13" fillId="3" borderId="0" xfId="0" applyNumberFormat="1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6" fontId="13" fillId="0" borderId="0" xfId="0" applyNumberFormat="1" applyFont="1" applyFill="1" applyBorder="1"/>
    <xf numFmtId="39" fontId="0" fillId="0" borderId="0" xfId="0" applyNumberFormat="1" applyFill="1"/>
    <xf numFmtId="0" fontId="0" fillId="0" borderId="0" xfId="0" applyFill="1"/>
    <xf numFmtId="0" fontId="13" fillId="0" borderId="0" xfId="0" applyFont="1" applyFill="1" applyBorder="1"/>
    <xf numFmtId="3" fontId="13" fillId="0" borderId="0" xfId="0" applyNumberFormat="1" applyFont="1" applyFill="1" applyBorder="1"/>
    <xf numFmtId="39" fontId="13" fillId="0" borderId="0" xfId="0" applyNumberFormat="1" applyFont="1" applyFill="1" applyBorder="1"/>
    <xf numFmtId="10" fontId="13" fillId="0" borderId="0" xfId="0" applyNumberFormat="1" applyFont="1" applyFill="1" applyBorder="1"/>
    <xf numFmtId="43" fontId="9" fillId="0" borderId="0" xfId="1" applyFont="1" applyFill="1"/>
    <xf numFmtId="167" fontId="0" fillId="0" borderId="0" xfId="0" applyNumberFormat="1"/>
    <xf numFmtId="4" fontId="0" fillId="0" borderId="0" xfId="0" applyNumberFormat="1" applyFill="1" applyBorder="1"/>
    <xf numFmtId="43" fontId="0" fillId="0" borderId="0" xfId="1" applyFont="1" applyFill="1" applyBorder="1"/>
    <xf numFmtId="43" fontId="9" fillId="4" borderId="0" xfId="1" applyFont="1" applyFill="1"/>
    <xf numFmtId="167" fontId="0" fillId="4" borderId="0" xfId="0" applyNumberFormat="1" applyFill="1"/>
    <xf numFmtId="0" fontId="14" fillId="2" borderId="0" xfId="0" applyFont="1" applyFill="1"/>
    <xf numFmtId="3" fontId="14" fillId="2" borderId="0" xfId="0" applyNumberFormat="1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6" fontId="14" fillId="0" borderId="0" xfId="0" applyNumberFormat="1" applyFont="1" applyFill="1" applyBorder="1"/>
    <xf numFmtId="0" fontId="14" fillId="0" borderId="0" xfId="0" applyFont="1" applyFill="1" applyBorder="1"/>
    <xf numFmtId="3" fontId="14" fillId="0" borderId="0" xfId="0" applyNumberFormat="1" applyFont="1" applyFill="1" applyBorder="1"/>
    <xf numFmtId="39" fontId="14" fillId="0" borderId="0" xfId="0" applyNumberFormat="1" applyFont="1" applyFill="1" applyBorder="1"/>
    <xf numFmtId="10" fontId="14" fillId="0" borderId="0" xfId="0" applyNumberFormat="1" applyFont="1" applyFill="1" applyBorder="1"/>
    <xf numFmtId="43" fontId="0" fillId="0" borderId="0" xfId="1" applyFont="1"/>
    <xf numFmtId="0" fontId="12" fillId="0" borderId="0" xfId="0" applyNumberFormat="1" applyFont="1" applyAlignment="1">
      <alignment horizontal="left" vertical="top" wrapText="1"/>
    </xf>
    <xf numFmtId="0" fontId="9" fillId="0" borderId="0" xfId="0" applyFont="1"/>
    <xf numFmtId="0" fontId="2" fillId="0" borderId="0" xfId="4" applyFont="1" applyFill="1" applyBorder="1" applyAlignment="1">
      <alignment horizontal="center"/>
    </xf>
    <xf numFmtId="3" fontId="9" fillId="0" borderId="0" xfId="0" applyNumberFormat="1" applyFont="1"/>
    <xf numFmtId="39" fontId="9" fillId="0" borderId="0" xfId="0" applyNumberFormat="1" applyFont="1"/>
    <xf numFmtId="3" fontId="9" fillId="0" borderId="0" xfId="0" applyNumberFormat="1" applyFont="1" applyFill="1" applyBorder="1"/>
    <xf numFmtId="39" fontId="9" fillId="0" borderId="0" xfId="0" applyNumberFormat="1" applyFont="1" applyFill="1" applyBorder="1"/>
    <xf numFmtId="10" fontId="9" fillId="0" borderId="0" xfId="0" applyNumberFormat="1" applyFont="1" applyFill="1" applyBorder="1"/>
    <xf numFmtId="4" fontId="9" fillId="0" borderId="0" xfId="0" applyNumberFormat="1" applyFont="1" applyFill="1" applyBorder="1"/>
    <xf numFmtId="0" fontId="0" fillId="0" borderId="0" xfId="0" applyAlignment="1">
      <alignment horizontal="left"/>
    </xf>
    <xf numFmtId="0" fontId="17" fillId="0" borderId="0" xfId="0" applyFont="1"/>
    <xf numFmtId="0" fontId="18" fillId="2" borderId="0" xfId="0" applyFont="1" applyFill="1"/>
    <xf numFmtId="3" fontId="18" fillId="2" borderId="0" xfId="0" applyNumberFormat="1" applyFont="1" applyFill="1"/>
    <xf numFmtId="0" fontId="17" fillId="0" borderId="0" xfId="0" applyFont="1" applyFill="1" applyBorder="1"/>
    <xf numFmtId="43" fontId="0" fillId="0" borderId="0" xfId="0" applyNumberFormat="1"/>
    <xf numFmtId="166" fontId="9" fillId="0" borderId="0" xfId="0" applyNumberFormat="1" applyFont="1" applyFill="1" applyBorder="1"/>
    <xf numFmtId="168" fontId="0" fillId="0" borderId="0" xfId="0" applyNumberFormat="1"/>
    <xf numFmtId="169" fontId="9" fillId="0" borderId="0" xfId="1" applyNumberFormat="1" applyFont="1" applyFill="1"/>
    <xf numFmtId="10" fontId="0" fillId="0" borderId="0" xfId="0" applyNumberFormat="1" applyAlignment="1">
      <alignment horizontal="left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0" fontId="2" fillId="0" borderId="0" xfId="2" applyNumberFormat="1" applyFont="1"/>
    <xf numFmtId="10" fontId="4" fillId="2" borderId="2" xfId="5" applyNumberFormat="1" applyFont="1" applyFill="1" applyBorder="1" applyAlignment="1">
      <alignment horizontal="center" vertical="top" wrapText="1"/>
    </xf>
    <xf numFmtId="10" fontId="0" fillId="4" borderId="0" xfId="0" applyNumberFormat="1" applyFill="1"/>
    <xf numFmtId="0" fontId="2" fillId="0" borderId="0" xfId="0" applyFont="1" applyAlignment="1">
      <alignment horizontal="left"/>
    </xf>
    <xf numFmtId="10" fontId="2" fillId="0" borderId="0" xfId="0" applyNumberFormat="1" applyFont="1"/>
    <xf numFmtId="10" fontId="2" fillId="0" borderId="0" xfId="0" applyNumberFormat="1" applyFont="1" applyAlignment="1">
      <alignment horizontal="left"/>
    </xf>
    <xf numFmtId="0" fontId="5" fillId="2" borderId="0" xfId="0" applyFont="1" applyFill="1" applyBorder="1" applyAlignment="1">
      <alignment horizontal="left" vertical="center" wrapText="1"/>
    </xf>
    <xf numFmtId="10" fontId="4" fillId="2" borderId="0" xfId="5" applyNumberFormat="1" applyFont="1" applyFill="1" applyBorder="1" applyAlignment="1">
      <alignment horizontal="center" vertical="top" wrapText="1"/>
    </xf>
    <xf numFmtId="10" fontId="4" fillId="2" borderId="0" xfId="2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0" fontId="2" fillId="0" borderId="0" xfId="0" applyNumberFormat="1" applyFont="1" applyFill="1" applyBorder="1"/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6">
    <cellStyle name="Comma" xfId="1" builtinId="3"/>
    <cellStyle name="Hyperlink" xfId="3" builtinId="8"/>
    <cellStyle name="Normal" xfId="0" builtinId="0"/>
    <cellStyle name="Normal 3" xfId="4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17992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960967</xdr:colOff>
      <xdr:row>2</xdr:row>
      <xdr:rowOff>173567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960967</xdr:colOff>
      <xdr:row>2</xdr:row>
      <xdr:rowOff>154517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7692" cy="583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0"/>
  <sheetViews>
    <sheetView view="pageBreakPreview" zoomScale="75" zoomScaleNormal="100" zoomScaleSheetLayoutView="75" workbookViewId="0"/>
  </sheetViews>
  <sheetFormatPr defaultRowHeight="15"/>
  <cols>
    <col min="1" max="1" width="6.42578125" customWidth="1"/>
    <col min="2" max="2" width="14.7109375" bestFit="1" customWidth="1"/>
    <col min="3" max="3" width="45" customWidth="1"/>
    <col min="4" max="4" width="22.85546875" bestFit="1" customWidth="1"/>
    <col min="5" max="5" width="9.85546875" style="32" customWidth="1"/>
    <col min="6" max="6" width="22.7109375" bestFit="1" customWidth="1"/>
    <col min="7" max="7" width="14" bestFit="1" customWidth="1"/>
    <col min="8" max="8" width="2.7109375" style="2" customWidth="1"/>
    <col min="9" max="9" width="23.42578125" bestFit="1" customWidth="1"/>
    <col min="10" max="10" width="8.85546875" customWidth="1"/>
    <col min="11" max="11" width="8.42578125" style="2" customWidth="1"/>
    <col min="12" max="12" width="28.5703125" style="2" bestFit="1" customWidth="1"/>
    <col min="13" max="13" width="12.4257812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45" customWidth="1"/>
    <col min="260" max="260" width="23.42578125" bestFit="1" customWidth="1"/>
    <col min="261" max="261" width="9.855468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45" customWidth="1"/>
    <col min="516" max="516" width="23.42578125" bestFit="1" customWidth="1"/>
    <col min="517" max="517" width="9.855468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45" customWidth="1"/>
    <col min="772" max="772" width="23.42578125" bestFit="1" customWidth="1"/>
    <col min="773" max="773" width="9.855468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45" customWidth="1"/>
    <col min="1028" max="1028" width="23.42578125" bestFit="1" customWidth="1"/>
    <col min="1029" max="1029" width="9.855468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45" customWidth="1"/>
    <col min="1284" max="1284" width="23.42578125" bestFit="1" customWidth="1"/>
    <col min="1285" max="1285" width="9.855468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45" customWidth="1"/>
    <col min="1540" max="1540" width="23.42578125" bestFit="1" customWidth="1"/>
    <col min="1541" max="1541" width="9.855468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45" customWidth="1"/>
    <col min="1796" max="1796" width="23.42578125" bestFit="1" customWidth="1"/>
    <col min="1797" max="1797" width="9.855468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45" customWidth="1"/>
    <col min="2052" max="2052" width="23.42578125" bestFit="1" customWidth="1"/>
    <col min="2053" max="2053" width="9.855468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45" customWidth="1"/>
    <col min="2308" max="2308" width="23.42578125" bestFit="1" customWidth="1"/>
    <col min="2309" max="2309" width="9.855468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45" customWidth="1"/>
    <col min="2564" max="2564" width="23.42578125" bestFit="1" customWidth="1"/>
    <col min="2565" max="2565" width="9.855468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45" customWidth="1"/>
    <col min="2820" max="2820" width="23.42578125" bestFit="1" customWidth="1"/>
    <col min="2821" max="2821" width="9.855468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45" customWidth="1"/>
    <col min="3076" max="3076" width="23.42578125" bestFit="1" customWidth="1"/>
    <col min="3077" max="3077" width="9.855468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45" customWidth="1"/>
    <col min="3332" max="3332" width="23.42578125" bestFit="1" customWidth="1"/>
    <col min="3333" max="3333" width="9.855468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45" customWidth="1"/>
    <col min="3588" max="3588" width="23.42578125" bestFit="1" customWidth="1"/>
    <col min="3589" max="3589" width="9.855468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45" customWidth="1"/>
    <col min="3844" max="3844" width="23.42578125" bestFit="1" customWidth="1"/>
    <col min="3845" max="3845" width="9.855468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45" customWidth="1"/>
    <col min="4100" max="4100" width="23.42578125" bestFit="1" customWidth="1"/>
    <col min="4101" max="4101" width="9.855468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45" customWidth="1"/>
    <col min="4356" max="4356" width="23.42578125" bestFit="1" customWidth="1"/>
    <col min="4357" max="4357" width="9.855468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45" customWidth="1"/>
    <col min="4612" max="4612" width="23.42578125" bestFit="1" customWidth="1"/>
    <col min="4613" max="4613" width="9.855468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45" customWidth="1"/>
    <col min="4868" max="4868" width="23.42578125" bestFit="1" customWidth="1"/>
    <col min="4869" max="4869" width="9.855468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45" customWidth="1"/>
    <col min="5124" max="5124" width="23.42578125" bestFit="1" customWidth="1"/>
    <col min="5125" max="5125" width="9.855468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45" customWidth="1"/>
    <col min="5380" max="5380" width="23.42578125" bestFit="1" customWidth="1"/>
    <col min="5381" max="5381" width="9.855468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45" customWidth="1"/>
    <col min="5636" max="5636" width="23.42578125" bestFit="1" customWidth="1"/>
    <col min="5637" max="5637" width="9.855468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45" customWidth="1"/>
    <col min="5892" max="5892" width="23.42578125" bestFit="1" customWidth="1"/>
    <col min="5893" max="5893" width="9.855468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45" customWidth="1"/>
    <col min="6148" max="6148" width="23.42578125" bestFit="1" customWidth="1"/>
    <col min="6149" max="6149" width="9.855468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45" customWidth="1"/>
    <col min="6404" max="6404" width="23.42578125" bestFit="1" customWidth="1"/>
    <col min="6405" max="6405" width="9.855468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45" customWidth="1"/>
    <col min="6660" max="6660" width="23.42578125" bestFit="1" customWidth="1"/>
    <col min="6661" max="6661" width="9.855468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45" customWidth="1"/>
    <col min="6916" max="6916" width="23.42578125" bestFit="1" customWidth="1"/>
    <col min="6917" max="6917" width="9.855468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45" customWidth="1"/>
    <col min="7172" max="7172" width="23.42578125" bestFit="1" customWidth="1"/>
    <col min="7173" max="7173" width="9.855468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45" customWidth="1"/>
    <col min="7428" max="7428" width="23.42578125" bestFit="1" customWidth="1"/>
    <col min="7429" max="7429" width="9.855468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45" customWidth="1"/>
    <col min="7684" max="7684" width="23.42578125" bestFit="1" customWidth="1"/>
    <col min="7685" max="7685" width="9.855468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45" customWidth="1"/>
    <col min="7940" max="7940" width="23.42578125" bestFit="1" customWidth="1"/>
    <col min="7941" max="7941" width="9.855468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45" customWidth="1"/>
    <col min="8196" max="8196" width="23.42578125" bestFit="1" customWidth="1"/>
    <col min="8197" max="8197" width="9.855468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45" customWidth="1"/>
    <col min="8452" max="8452" width="23.42578125" bestFit="1" customWidth="1"/>
    <col min="8453" max="8453" width="9.855468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45" customWidth="1"/>
    <col min="8708" max="8708" width="23.42578125" bestFit="1" customWidth="1"/>
    <col min="8709" max="8709" width="9.855468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45" customWidth="1"/>
    <col min="8964" max="8964" width="23.42578125" bestFit="1" customWidth="1"/>
    <col min="8965" max="8965" width="9.855468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45" customWidth="1"/>
    <col min="9220" max="9220" width="23.42578125" bestFit="1" customWidth="1"/>
    <col min="9221" max="9221" width="9.855468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45" customWidth="1"/>
    <col min="9476" max="9476" width="23.42578125" bestFit="1" customWidth="1"/>
    <col min="9477" max="9477" width="9.855468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45" customWidth="1"/>
    <col min="9732" max="9732" width="23.42578125" bestFit="1" customWidth="1"/>
    <col min="9733" max="9733" width="9.855468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45" customWidth="1"/>
    <col min="9988" max="9988" width="23.42578125" bestFit="1" customWidth="1"/>
    <col min="9989" max="9989" width="9.855468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45" customWidth="1"/>
    <col min="10244" max="10244" width="23.42578125" bestFit="1" customWidth="1"/>
    <col min="10245" max="10245" width="9.855468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45" customWidth="1"/>
    <col min="10500" max="10500" width="23.42578125" bestFit="1" customWidth="1"/>
    <col min="10501" max="10501" width="9.855468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45" customWidth="1"/>
    <col min="10756" max="10756" width="23.42578125" bestFit="1" customWidth="1"/>
    <col min="10757" max="10757" width="9.855468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45" customWidth="1"/>
    <col min="11012" max="11012" width="23.42578125" bestFit="1" customWidth="1"/>
    <col min="11013" max="11013" width="9.855468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45" customWidth="1"/>
    <col min="11268" max="11268" width="23.42578125" bestFit="1" customWidth="1"/>
    <col min="11269" max="11269" width="9.855468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45" customWidth="1"/>
    <col min="11524" max="11524" width="23.42578125" bestFit="1" customWidth="1"/>
    <col min="11525" max="11525" width="9.855468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45" customWidth="1"/>
    <col min="11780" max="11780" width="23.42578125" bestFit="1" customWidth="1"/>
    <col min="11781" max="11781" width="9.855468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45" customWidth="1"/>
    <col min="12036" max="12036" width="23.42578125" bestFit="1" customWidth="1"/>
    <col min="12037" max="12037" width="9.855468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45" customWidth="1"/>
    <col min="12292" max="12292" width="23.42578125" bestFit="1" customWidth="1"/>
    <col min="12293" max="12293" width="9.855468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45" customWidth="1"/>
    <col min="12548" max="12548" width="23.42578125" bestFit="1" customWidth="1"/>
    <col min="12549" max="12549" width="9.855468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45" customWidth="1"/>
    <col min="12804" max="12804" width="23.42578125" bestFit="1" customWidth="1"/>
    <col min="12805" max="12805" width="9.855468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45" customWidth="1"/>
    <col min="13060" max="13060" width="23.42578125" bestFit="1" customWidth="1"/>
    <col min="13061" max="13061" width="9.855468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45" customWidth="1"/>
    <col min="13316" max="13316" width="23.42578125" bestFit="1" customWidth="1"/>
    <col min="13317" max="13317" width="9.855468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45" customWidth="1"/>
    <col min="13572" max="13572" width="23.42578125" bestFit="1" customWidth="1"/>
    <col min="13573" max="13573" width="9.855468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45" customWidth="1"/>
    <col min="13828" max="13828" width="23.42578125" bestFit="1" customWidth="1"/>
    <col min="13829" max="13829" width="9.855468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45" customWidth="1"/>
    <col min="14084" max="14084" width="23.42578125" bestFit="1" customWidth="1"/>
    <col min="14085" max="14085" width="9.855468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45" customWidth="1"/>
    <col min="14340" max="14340" width="23.42578125" bestFit="1" customWidth="1"/>
    <col min="14341" max="14341" width="9.855468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45" customWidth="1"/>
    <col min="14596" max="14596" width="23.42578125" bestFit="1" customWidth="1"/>
    <col min="14597" max="14597" width="9.855468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45" customWidth="1"/>
    <col min="14852" max="14852" width="23.42578125" bestFit="1" customWidth="1"/>
    <col min="14853" max="14853" width="9.855468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45" customWidth="1"/>
    <col min="15108" max="15108" width="23.42578125" bestFit="1" customWidth="1"/>
    <col min="15109" max="15109" width="9.855468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45" customWidth="1"/>
    <col min="15364" max="15364" width="23.42578125" bestFit="1" customWidth="1"/>
    <col min="15365" max="15365" width="9.855468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45" customWidth="1"/>
    <col min="15620" max="15620" width="23.42578125" bestFit="1" customWidth="1"/>
    <col min="15621" max="15621" width="9.855468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45" customWidth="1"/>
    <col min="15876" max="15876" width="23.42578125" bestFit="1" customWidth="1"/>
    <col min="15877" max="15877" width="9.855468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45" customWidth="1"/>
    <col min="16132" max="16132" width="23.42578125" bestFit="1" customWidth="1"/>
    <col min="16133" max="16133" width="9.855468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 customHeight="1">
      <c r="A1" s="1"/>
      <c r="B1" s="1"/>
      <c r="C1" s="109" t="s">
        <v>0</v>
      </c>
      <c r="D1" s="109"/>
      <c r="E1" s="109"/>
      <c r="F1" s="109"/>
      <c r="G1" s="109"/>
      <c r="L1" s="3"/>
      <c r="M1" s="3"/>
      <c r="N1" s="110"/>
      <c r="O1" s="110"/>
      <c r="P1" s="110"/>
      <c r="Q1" s="110"/>
      <c r="R1" s="110"/>
    </row>
    <row r="2" spans="1:21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 ht="12.75" customHeight="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35"/>
      <c r="N4" s="40"/>
      <c r="Q4" s="37"/>
      <c r="R4" s="38"/>
      <c r="S4" s="35"/>
    </row>
    <row r="5" spans="1:21" ht="12.75" customHeight="1">
      <c r="F5" s="33"/>
      <c r="G5" s="34"/>
      <c r="H5" s="35"/>
      <c r="N5" s="40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I7" s="42" t="s">
        <v>419</v>
      </c>
      <c r="J7" s="42" t="s">
        <v>17</v>
      </c>
      <c r="L7" s="76" t="s">
        <v>133</v>
      </c>
      <c r="M7" s="76" t="s">
        <v>134</v>
      </c>
      <c r="Q7" s="37"/>
      <c r="R7" s="38"/>
      <c r="S7" s="35"/>
      <c r="T7" s="43"/>
      <c r="U7" s="43"/>
    </row>
    <row r="8" spans="1:21" ht="12.75" customHeight="1">
      <c r="C8" s="39" t="s">
        <v>10</v>
      </c>
      <c r="F8" s="33"/>
      <c r="G8" s="34"/>
      <c r="H8" s="35"/>
      <c r="I8" s="44" t="s">
        <v>13</v>
      </c>
      <c r="J8" s="34">
        <f t="shared" ref="J8:J26" si="0">SUMIFS($G$4:$G$218,$D$4:$D$218,I8)</f>
        <v>0.19470000000000001</v>
      </c>
      <c r="L8" s="83" t="s">
        <v>135</v>
      </c>
      <c r="M8" s="34">
        <v>0.29509999999999997</v>
      </c>
      <c r="Q8" s="37"/>
      <c r="R8" s="38"/>
      <c r="S8" s="35"/>
      <c r="T8" s="38"/>
      <c r="U8" s="38"/>
    </row>
    <row r="9" spans="1:21" ht="12.75" customHeight="1">
      <c r="A9">
        <v>1</v>
      </c>
      <c r="B9" t="s">
        <v>11</v>
      </c>
      <c r="C9" t="s">
        <v>12</v>
      </c>
      <c r="D9" t="s">
        <v>13</v>
      </c>
      <c r="E9" s="32">
        <v>90000</v>
      </c>
      <c r="F9" s="41">
        <v>1697.49</v>
      </c>
      <c r="G9" s="34">
        <v>8.3299999999999999E-2</v>
      </c>
      <c r="H9" s="35"/>
      <c r="I9" s="34" t="s">
        <v>23</v>
      </c>
      <c r="J9" s="34">
        <f t="shared" si="0"/>
        <v>0.10040000000000002</v>
      </c>
      <c r="L9" s="83" t="s">
        <v>136</v>
      </c>
      <c r="M9" s="34">
        <v>0.14679999999999999</v>
      </c>
      <c r="Q9" s="37"/>
      <c r="R9" s="38"/>
      <c r="S9" s="35"/>
      <c r="T9" s="38"/>
      <c r="U9" s="38"/>
    </row>
    <row r="10" spans="1:21" ht="12.75" customHeight="1">
      <c r="A10">
        <v>2</v>
      </c>
      <c r="B10" t="s">
        <v>14</v>
      </c>
      <c r="C10" t="s">
        <v>15</v>
      </c>
      <c r="D10" t="s">
        <v>16</v>
      </c>
      <c r="E10" s="32">
        <v>75000</v>
      </c>
      <c r="F10" s="41">
        <v>983.17499999999995</v>
      </c>
      <c r="G10" s="34">
        <v>4.8300000000000003E-2</v>
      </c>
      <c r="H10" s="35"/>
      <c r="I10" s="34" t="s">
        <v>20</v>
      </c>
      <c r="J10" s="34">
        <f t="shared" si="0"/>
        <v>7.85E-2</v>
      </c>
      <c r="L10" s="2" t="s">
        <v>137</v>
      </c>
      <c r="M10" s="34">
        <v>0.10640000000000001</v>
      </c>
      <c r="Q10" s="37"/>
      <c r="R10" s="38"/>
      <c r="S10" s="35"/>
      <c r="T10" s="38"/>
      <c r="U10" s="38"/>
    </row>
    <row r="11" spans="1:21" ht="12.75" customHeight="1">
      <c r="A11">
        <v>3</v>
      </c>
      <c r="B11" t="s">
        <v>18</v>
      </c>
      <c r="C11" t="s">
        <v>19</v>
      </c>
      <c r="D11" t="s">
        <v>20</v>
      </c>
      <c r="E11" s="32">
        <v>110000</v>
      </c>
      <c r="F11" s="41">
        <v>970.97</v>
      </c>
      <c r="G11" s="34">
        <v>4.7699999999999999E-2</v>
      </c>
      <c r="H11" s="35"/>
      <c r="I11" s="34" t="s">
        <v>16</v>
      </c>
      <c r="J11" s="34">
        <f t="shared" si="0"/>
        <v>7.4300000000000005E-2</v>
      </c>
      <c r="L11" s="2" t="s">
        <v>140</v>
      </c>
      <c r="M11" s="34">
        <v>7.7699999999999991E-2</v>
      </c>
      <c r="Q11" s="37"/>
      <c r="R11" s="38"/>
      <c r="S11" s="35"/>
      <c r="T11" s="38"/>
      <c r="U11" s="38"/>
    </row>
    <row r="12" spans="1:21" ht="12.75" customHeight="1">
      <c r="A12">
        <v>4</v>
      </c>
      <c r="B12" t="s">
        <v>21</v>
      </c>
      <c r="C12" t="s">
        <v>22</v>
      </c>
      <c r="D12" t="s">
        <v>13</v>
      </c>
      <c r="E12" s="32">
        <v>275000</v>
      </c>
      <c r="F12" s="41">
        <v>765.46249999999998</v>
      </c>
      <c r="G12" s="34">
        <v>3.7600000000000001E-2</v>
      </c>
      <c r="H12" s="35"/>
      <c r="I12" s="34" t="s">
        <v>31</v>
      </c>
      <c r="J12" s="34">
        <f t="shared" si="0"/>
        <v>7.4799999999999991E-2</v>
      </c>
      <c r="L12" s="83" t="s">
        <v>139</v>
      </c>
      <c r="M12" s="34">
        <v>7.4300000000000005E-2</v>
      </c>
      <c r="Q12" s="37"/>
      <c r="R12" s="38"/>
      <c r="S12" s="35"/>
      <c r="T12" s="38"/>
      <c r="U12" s="38"/>
    </row>
    <row r="13" spans="1:21" ht="12.75" customHeight="1">
      <c r="A13">
        <v>5</v>
      </c>
      <c r="B13" t="s">
        <v>26</v>
      </c>
      <c r="C13" t="s">
        <v>27</v>
      </c>
      <c r="D13" t="s">
        <v>13</v>
      </c>
      <c r="E13" s="32">
        <v>70000</v>
      </c>
      <c r="F13" s="41">
        <v>733.46</v>
      </c>
      <c r="G13" s="34">
        <v>3.5999999999999997E-2</v>
      </c>
      <c r="H13" s="35"/>
      <c r="I13" s="34" t="s">
        <v>28</v>
      </c>
      <c r="J13" s="34">
        <f t="shared" si="0"/>
        <v>6.8399999999999989E-2</v>
      </c>
      <c r="L13" s="2" t="s">
        <v>138</v>
      </c>
      <c r="M13" s="34">
        <v>6.3600000000000004E-2</v>
      </c>
      <c r="Q13" s="37"/>
      <c r="R13" s="38"/>
      <c r="S13" s="35"/>
      <c r="T13" s="38"/>
      <c r="U13" s="38"/>
    </row>
    <row r="14" spans="1:21" ht="12.75" customHeight="1">
      <c r="A14">
        <v>6</v>
      </c>
      <c r="B14" t="s">
        <v>24</v>
      </c>
      <c r="C14" t="s">
        <v>25</v>
      </c>
      <c r="D14" t="s">
        <v>23</v>
      </c>
      <c r="E14" s="32">
        <v>40000</v>
      </c>
      <c r="F14" s="41">
        <v>730.24</v>
      </c>
      <c r="G14" s="34">
        <v>3.5900000000000001E-2</v>
      </c>
      <c r="H14" s="35"/>
      <c r="I14" s="34" t="s">
        <v>37</v>
      </c>
      <c r="J14" s="34">
        <f t="shared" si="0"/>
        <v>4.9700000000000001E-2</v>
      </c>
      <c r="L14" t="s">
        <v>141</v>
      </c>
      <c r="M14" s="34">
        <v>4.9700000000000001E-2</v>
      </c>
      <c r="Q14" s="37"/>
      <c r="R14" s="38"/>
      <c r="S14" s="35"/>
      <c r="T14" s="38"/>
      <c r="U14" s="38"/>
    </row>
    <row r="15" spans="1:21" ht="12.75" customHeight="1">
      <c r="A15">
        <v>7</v>
      </c>
      <c r="B15" t="s">
        <v>46</v>
      </c>
      <c r="C15" t="s">
        <v>47</v>
      </c>
      <c r="D15" t="s">
        <v>23</v>
      </c>
      <c r="E15" s="32">
        <v>13100</v>
      </c>
      <c r="F15" s="41">
        <v>677.47304999999994</v>
      </c>
      <c r="G15" s="34">
        <v>3.3300000000000003E-2</v>
      </c>
      <c r="H15" s="35"/>
      <c r="I15" s="34" t="s">
        <v>40</v>
      </c>
      <c r="J15" s="34">
        <f t="shared" si="0"/>
        <v>4.2099999999999999E-2</v>
      </c>
      <c r="L15" t="s">
        <v>146</v>
      </c>
      <c r="M15" s="34">
        <v>3.39E-2</v>
      </c>
      <c r="Q15" s="37"/>
      <c r="R15" s="38"/>
      <c r="S15" s="35"/>
      <c r="T15" s="38"/>
      <c r="U15" s="38"/>
    </row>
    <row r="16" spans="1:21" ht="12.75" customHeight="1">
      <c r="A16">
        <v>8</v>
      </c>
      <c r="B16" t="s">
        <v>29</v>
      </c>
      <c r="C16" t="s">
        <v>30</v>
      </c>
      <c r="D16" t="s">
        <v>31</v>
      </c>
      <c r="E16" s="32">
        <v>7500</v>
      </c>
      <c r="F16" s="41">
        <v>664.58249999999998</v>
      </c>
      <c r="G16" s="34">
        <v>3.2599999999999997E-2</v>
      </c>
      <c r="H16" s="35"/>
      <c r="I16" s="34" t="s">
        <v>43</v>
      </c>
      <c r="J16" s="34">
        <f t="shared" si="0"/>
        <v>3.8300000000000001E-2</v>
      </c>
      <c r="L16" t="s">
        <v>143</v>
      </c>
      <c r="M16" s="34">
        <v>3.0699999999999998E-2</v>
      </c>
      <c r="Q16" s="37"/>
      <c r="R16" s="38"/>
      <c r="S16" s="35"/>
      <c r="T16" s="38"/>
      <c r="U16" s="38"/>
    </row>
    <row r="17" spans="1:32" ht="12.75" customHeight="1">
      <c r="A17">
        <v>9</v>
      </c>
      <c r="B17" t="s">
        <v>32</v>
      </c>
      <c r="C17" t="s">
        <v>33</v>
      </c>
      <c r="D17" t="s">
        <v>28</v>
      </c>
      <c r="E17" s="32">
        <v>225000</v>
      </c>
      <c r="F17" s="41">
        <v>574.875</v>
      </c>
      <c r="G17" s="34">
        <v>2.8199999999999999E-2</v>
      </c>
      <c r="H17" s="35"/>
      <c r="I17" s="34" t="s">
        <v>51</v>
      </c>
      <c r="J17" s="34">
        <f t="shared" si="0"/>
        <v>3.0699999999999998E-2</v>
      </c>
      <c r="L17" t="s">
        <v>142</v>
      </c>
      <c r="M17" s="34">
        <v>2.7900000000000001E-2</v>
      </c>
      <c r="Q17" s="37"/>
      <c r="R17" s="38"/>
      <c r="S17" s="35"/>
      <c r="T17" s="38"/>
      <c r="U17" s="38"/>
    </row>
    <row r="18" spans="1:32" ht="12.75" customHeight="1">
      <c r="A18">
        <v>10</v>
      </c>
      <c r="B18" t="s">
        <v>38</v>
      </c>
      <c r="C18" t="s">
        <v>39</v>
      </c>
      <c r="D18" t="s">
        <v>16</v>
      </c>
      <c r="E18" s="32">
        <v>450000</v>
      </c>
      <c r="F18" s="41">
        <v>528.97500000000002</v>
      </c>
      <c r="G18" s="34">
        <v>2.5999999999999999E-2</v>
      </c>
      <c r="H18" s="35"/>
      <c r="I18" s="34" t="s">
        <v>48</v>
      </c>
      <c r="J18" s="34">
        <f t="shared" si="0"/>
        <v>3.1600000000000003E-2</v>
      </c>
      <c r="L18" t="s">
        <v>144</v>
      </c>
      <c r="M18" s="34">
        <v>2.29E-2</v>
      </c>
      <c r="Q18" s="37"/>
      <c r="R18" s="38"/>
      <c r="S18" s="35"/>
      <c r="T18" s="38"/>
      <c r="U18" s="38"/>
    </row>
    <row r="19" spans="1:32" ht="12.75" customHeight="1">
      <c r="A19">
        <v>11</v>
      </c>
      <c r="B19" t="s">
        <v>41</v>
      </c>
      <c r="C19" t="s">
        <v>42</v>
      </c>
      <c r="D19" t="s">
        <v>43</v>
      </c>
      <c r="E19" s="32">
        <v>120000</v>
      </c>
      <c r="F19" s="41">
        <v>489</v>
      </c>
      <c r="G19" s="34">
        <v>2.4E-2</v>
      </c>
      <c r="H19" s="35"/>
      <c r="I19" s="34" t="s">
        <v>54</v>
      </c>
      <c r="J19" s="34">
        <f t="shared" si="0"/>
        <v>2.7900000000000001E-2</v>
      </c>
      <c r="L19" t="s">
        <v>145</v>
      </c>
      <c r="M19" s="34">
        <v>1.41E-2</v>
      </c>
      <c r="Q19" s="37"/>
      <c r="R19" s="38"/>
      <c r="S19" s="35"/>
      <c r="T19" s="38"/>
      <c r="U19" s="38"/>
    </row>
    <row r="20" spans="1:32" ht="12.75" customHeight="1">
      <c r="A20">
        <v>12</v>
      </c>
      <c r="B20" t="s">
        <v>44</v>
      </c>
      <c r="C20" t="s">
        <v>45</v>
      </c>
      <c r="D20" t="s">
        <v>40</v>
      </c>
      <c r="E20" s="32">
        <v>200000</v>
      </c>
      <c r="F20" s="41">
        <v>461.9</v>
      </c>
      <c r="G20" s="34">
        <v>2.2700000000000001E-2</v>
      </c>
      <c r="H20" s="35"/>
      <c r="I20" s="34" t="s">
        <v>60</v>
      </c>
      <c r="J20" s="34">
        <f t="shared" si="0"/>
        <v>2.6200000000000001E-2</v>
      </c>
      <c r="L20" t="s">
        <v>557</v>
      </c>
      <c r="M20" s="34">
        <v>4.9200000000000001E-2</v>
      </c>
      <c r="Q20" s="37"/>
      <c r="R20" s="38"/>
      <c r="S20" s="35"/>
      <c r="T20" s="38"/>
      <c r="U20" s="38"/>
    </row>
    <row r="21" spans="1:32" ht="12.75" customHeight="1">
      <c r="A21">
        <v>13</v>
      </c>
      <c r="B21" t="s">
        <v>52</v>
      </c>
      <c r="C21" t="s">
        <v>53</v>
      </c>
      <c r="D21" t="s">
        <v>13</v>
      </c>
      <c r="E21" s="32">
        <v>25500</v>
      </c>
      <c r="F21" s="41">
        <v>458.17124999999999</v>
      </c>
      <c r="G21" s="34">
        <v>2.2499999999999999E-2</v>
      </c>
      <c r="H21" s="35"/>
      <c r="I21" s="34" t="s">
        <v>36</v>
      </c>
      <c r="J21" s="34">
        <f t="shared" si="0"/>
        <v>2.53E-2</v>
      </c>
      <c r="L21"/>
      <c r="M21" s="95">
        <f>SUM(M8:M20)</f>
        <v>0.99230000000000007</v>
      </c>
      <c r="Q21" s="37"/>
      <c r="R21" s="38"/>
      <c r="S21" s="35"/>
      <c r="T21" s="38"/>
      <c r="U21" s="38"/>
    </row>
    <row r="22" spans="1:32" ht="12.75" customHeight="1">
      <c r="A22">
        <v>14</v>
      </c>
      <c r="B22" t="s">
        <v>49</v>
      </c>
      <c r="C22" t="s">
        <v>50</v>
      </c>
      <c r="D22" t="s">
        <v>37</v>
      </c>
      <c r="E22" s="32">
        <v>40000</v>
      </c>
      <c r="F22" s="41">
        <v>452.72</v>
      </c>
      <c r="G22" s="34">
        <v>2.2200000000000001E-2</v>
      </c>
      <c r="H22" s="35"/>
      <c r="I22" s="34" t="s">
        <v>57</v>
      </c>
      <c r="J22" s="34">
        <f t="shared" si="0"/>
        <v>2.29E-2</v>
      </c>
      <c r="L22"/>
      <c r="Q22" s="37"/>
      <c r="R22" s="38"/>
      <c r="S22" s="35"/>
      <c r="T22" s="38"/>
      <c r="U22" s="38"/>
    </row>
    <row r="23" spans="1:32" ht="12.75" customHeight="1">
      <c r="A23">
        <v>15</v>
      </c>
      <c r="B23" t="s">
        <v>55</v>
      </c>
      <c r="C23" t="s">
        <v>56</v>
      </c>
      <c r="D23" t="s">
        <v>37</v>
      </c>
      <c r="E23" s="32">
        <v>45000</v>
      </c>
      <c r="F23" s="41">
        <v>435.87</v>
      </c>
      <c r="G23" s="34">
        <v>2.1399999999999999E-2</v>
      </c>
      <c r="H23" s="35"/>
      <c r="I23" s="34" t="s">
        <v>66</v>
      </c>
      <c r="J23" s="34">
        <f t="shared" si="0"/>
        <v>1.84E-2</v>
      </c>
      <c r="L23"/>
      <c r="Q23" s="37"/>
      <c r="R23" s="38"/>
      <c r="S23" s="35"/>
      <c r="T23" s="38"/>
      <c r="U23" s="38"/>
    </row>
    <row r="24" spans="1:32" ht="12.75" customHeight="1">
      <c r="A24">
        <v>16</v>
      </c>
      <c r="B24" t="s">
        <v>61</v>
      </c>
      <c r="C24" t="s">
        <v>62</v>
      </c>
      <c r="D24" t="s">
        <v>40</v>
      </c>
      <c r="E24" s="32">
        <v>120000</v>
      </c>
      <c r="F24" s="41">
        <v>394.26</v>
      </c>
      <c r="G24" s="34">
        <v>1.9400000000000001E-2</v>
      </c>
      <c r="H24" s="35"/>
      <c r="I24" s="34" t="s">
        <v>63</v>
      </c>
      <c r="J24" s="34">
        <f t="shared" si="0"/>
        <v>1.55E-2</v>
      </c>
      <c r="L24"/>
      <c r="Q24" s="37"/>
      <c r="R24" s="38"/>
      <c r="S24" s="35"/>
      <c r="T24" s="38"/>
      <c r="U24" s="38"/>
    </row>
    <row r="25" spans="1:32" ht="12.75" customHeight="1">
      <c r="A25">
        <v>17</v>
      </c>
      <c r="B25" t="s">
        <v>73</v>
      </c>
      <c r="C25" t="s">
        <v>74</v>
      </c>
      <c r="D25" t="s">
        <v>66</v>
      </c>
      <c r="E25" s="32">
        <v>125000</v>
      </c>
      <c r="F25" s="41">
        <v>375.6875</v>
      </c>
      <c r="G25" s="34">
        <v>1.84E-2</v>
      </c>
      <c r="H25" s="35"/>
      <c r="I25" s="34" t="s">
        <v>69</v>
      </c>
      <c r="J25" s="34">
        <f t="shared" si="0"/>
        <v>1.41E-2</v>
      </c>
      <c r="L25"/>
      <c r="N25" s="45"/>
      <c r="Q25" s="37"/>
      <c r="R25" s="38"/>
      <c r="S25" s="35"/>
      <c r="T25" s="38"/>
      <c r="U25" s="38"/>
      <c r="AF25" s="38"/>
    </row>
    <row r="26" spans="1:32" ht="12.75" customHeight="1">
      <c r="A26">
        <v>18</v>
      </c>
      <c r="B26" t="s">
        <v>58</v>
      </c>
      <c r="C26" t="s">
        <v>59</v>
      </c>
      <c r="D26" t="s">
        <v>48</v>
      </c>
      <c r="E26" s="32">
        <v>120000</v>
      </c>
      <c r="F26" s="41">
        <v>373.14</v>
      </c>
      <c r="G26" s="34">
        <v>1.83E-2</v>
      </c>
      <c r="H26" s="35"/>
      <c r="I26" s="34" t="s">
        <v>72</v>
      </c>
      <c r="J26" s="34">
        <f t="shared" si="0"/>
        <v>9.2999999999999992E-3</v>
      </c>
      <c r="L26"/>
      <c r="N26" s="45"/>
      <c r="Q26" s="37"/>
      <c r="R26" s="38"/>
      <c r="S26" s="35"/>
      <c r="T26" s="38"/>
      <c r="U26" s="38"/>
    </row>
    <row r="27" spans="1:32" ht="12.75" customHeight="1">
      <c r="A27">
        <v>19</v>
      </c>
      <c r="B27" t="s">
        <v>76</v>
      </c>
      <c r="C27" t="s">
        <v>77</v>
      </c>
      <c r="D27" t="s">
        <v>57</v>
      </c>
      <c r="E27" s="32">
        <v>49500</v>
      </c>
      <c r="F27" s="41">
        <v>361.47375</v>
      </c>
      <c r="G27" s="34">
        <v>1.77E-2</v>
      </c>
      <c r="H27" s="35"/>
      <c r="I27" s="34" t="s">
        <v>75</v>
      </c>
      <c r="J27" s="46">
        <f>+SUMIFS($G:$G,$C:$C,"Net Receivable/Payable")+SUMIFS($G:$G,$C:$C,"CBLO / Reverse Repo Investments")+SUMIFS($G:$G,$C:$C,"Union Liquid Fund - Growth - Direct Plan")</f>
        <v>5.6900000000000471E-2</v>
      </c>
      <c r="L27"/>
      <c r="Q27" s="37"/>
      <c r="R27" s="38"/>
      <c r="S27" s="35"/>
    </row>
    <row r="28" spans="1:32" ht="12.75" customHeight="1">
      <c r="A28">
        <v>20</v>
      </c>
      <c r="B28" t="s">
        <v>67</v>
      </c>
      <c r="C28" t="s">
        <v>68</v>
      </c>
      <c r="D28" t="s">
        <v>20</v>
      </c>
      <c r="E28" s="32">
        <v>200000</v>
      </c>
      <c r="F28" s="41">
        <v>353.2</v>
      </c>
      <c r="G28" s="34">
        <v>1.7299999999999999E-2</v>
      </c>
      <c r="H28" s="35"/>
      <c r="I28" s="34"/>
      <c r="J28" s="46"/>
      <c r="L28"/>
      <c r="Q28" s="37"/>
      <c r="R28" s="38"/>
      <c r="S28" s="35"/>
    </row>
    <row r="29" spans="1:32" ht="12.75" customHeight="1">
      <c r="A29">
        <v>21</v>
      </c>
      <c r="B29" t="s">
        <v>100</v>
      </c>
      <c r="C29" t="s">
        <v>101</v>
      </c>
      <c r="D29" t="s">
        <v>31</v>
      </c>
      <c r="E29" s="32">
        <v>225000</v>
      </c>
      <c r="F29" s="41">
        <v>327.26249999999999</v>
      </c>
      <c r="G29" s="34">
        <v>1.61E-2</v>
      </c>
      <c r="H29" s="35"/>
      <c r="L29"/>
      <c r="Q29" s="37"/>
      <c r="R29" s="38"/>
      <c r="S29" s="35"/>
    </row>
    <row r="30" spans="1:32" ht="12.75" customHeight="1">
      <c r="A30">
        <v>22</v>
      </c>
      <c r="B30" t="s">
        <v>86</v>
      </c>
      <c r="C30" t="s">
        <v>87</v>
      </c>
      <c r="D30" t="s">
        <v>23</v>
      </c>
      <c r="E30" s="32">
        <v>80000</v>
      </c>
      <c r="F30" s="41">
        <v>325.95999999999998</v>
      </c>
      <c r="G30" s="34">
        <v>1.6E-2</v>
      </c>
      <c r="H30" s="35"/>
      <c r="I30" s="34"/>
      <c r="J30" s="46"/>
      <c r="L30"/>
      <c r="Q30" s="37"/>
      <c r="R30" s="38"/>
      <c r="S30" s="35"/>
    </row>
    <row r="31" spans="1:32" ht="12.75" customHeight="1">
      <c r="A31">
        <v>23</v>
      </c>
      <c r="B31" t="s">
        <v>80</v>
      </c>
      <c r="C31" t="s">
        <v>81</v>
      </c>
      <c r="D31" t="s">
        <v>54</v>
      </c>
      <c r="E31" s="32">
        <v>8000</v>
      </c>
      <c r="F31" s="41">
        <v>316</v>
      </c>
      <c r="G31" s="34">
        <v>1.55E-2</v>
      </c>
      <c r="H31" s="35"/>
      <c r="L31"/>
      <c r="Q31" s="37"/>
      <c r="R31" s="38"/>
      <c r="S31" s="35"/>
    </row>
    <row r="32" spans="1:32" ht="12.75" customHeight="1">
      <c r="A32">
        <v>24</v>
      </c>
      <c r="B32" t="s">
        <v>70</v>
      </c>
      <c r="C32" t="s">
        <v>71</v>
      </c>
      <c r="D32" t="s">
        <v>63</v>
      </c>
      <c r="E32" s="32">
        <v>450000</v>
      </c>
      <c r="F32" s="41">
        <v>315.89999999999998</v>
      </c>
      <c r="G32" s="34">
        <v>1.55E-2</v>
      </c>
      <c r="H32" s="35"/>
      <c r="L32"/>
      <c r="Q32" s="37"/>
      <c r="R32" s="38"/>
      <c r="S32" s="35"/>
    </row>
    <row r="33" spans="1:19" ht="12.75" customHeight="1">
      <c r="A33">
        <v>25</v>
      </c>
      <c r="B33" t="s">
        <v>98</v>
      </c>
      <c r="C33" t="s">
        <v>99</v>
      </c>
      <c r="D33" t="s">
        <v>60</v>
      </c>
      <c r="E33" s="32">
        <v>65000</v>
      </c>
      <c r="F33" s="41">
        <v>314.76249999999999</v>
      </c>
      <c r="G33" s="34">
        <v>1.55E-2</v>
      </c>
      <c r="H33" s="35"/>
      <c r="L33"/>
      <c r="Q33" s="37"/>
      <c r="R33" s="38"/>
      <c r="S33" s="35"/>
    </row>
    <row r="34" spans="1:19" ht="12.75" customHeight="1">
      <c r="A34">
        <v>26</v>
      </c>
      <c r="B34" t="s">
        <v>78</v>
      </c>
      <c r="C34" t="s">
        <v>79</v>
      </c>
      <c r="D34" t="s">
        <v>13</v>
      </c>
      <c r="E34" s="32">
        <v>350000</v>
      </c>
      <c r="F34" s="41">
        <v>312.2</v>
      </c>
      <c r="G34" s="34">
        <v>1.5299999999999999E-2</v>
      </c>
      <c r="H34" s="35"/>
      <c r="L34"/>
      <c r="Q34" s="37"/>
      <c r="R34" s="38"/>
      <c r="S34" s="35"/>
    </row>
    <row r="35" spans="1:19" ht="12.75" customHeight="1">
      <c r="A35">
        <v>27</v>
      </c>
      <c r="B35" t="s">
        <v>82</v>
      </c>
      <c r="C35" t="s">
        <v>83</v>
      </c>
      <c r="D35" t="s">
        <v>23</v>
      </c>
      <c r="E35" s="32">
        <v>25000</v>
      </c>
      <c r="F35" s="41">
        <v>309.3125</v>
      </c>
      <c r="G35" s="34">
        <v>1.52E-2</v>
      </c>
      <c r="H35" s="35"/>
      <c r="I35" s="34"/>
      <c r="J35" s="46"/>
      <c r="L35"/>
      <c r="Q35" s="37"/>
      <c r="R35" s="38"/>
      <c r="S35" s="35"/>
    </row>
    <row r="36" spans="1:19" ht="12.75" customHeight="1">
      <c r="A36">
        <v>28</v>
      </c>
      <c r="B36" t="s">
        <v>102</v>
      </c>
      <c r="C36" t="s">
        <v>103</v>
      </c>
      <c r="D36" t="s">
        <v>28</v>
      </c>
      <c r="E36" s="32">
        <v>6000</v>
      </c>
      <c r="F36" s="41">
        <v>298.23599999999999</v>
      </c>
      <c r="G36" s="34">
        <v>1.46E-2</v>
      </c>
      <c r="H36" s="35"/>
      <c r="L36"/>
      <c r="Q36" s="37"/>
      <c r="R36" s="38"/>
      <c r="S36" s="35"/>
    </row>
    <row r="37" spans="1:19" ht="12.75" customHeight="1">
      <c r="A37">
        <v>29</v>
      </c>
      <c r="B37" t="s">
        <v>34</v>
      </c>
      <c r="C37" t="s">
        <v>35</v>
      </c>
      <c r="D37" t="s">
        <v>36</v>
      </c>
      <c r="E37" s="32">
        <v>19500</v>
      </c>
      <c r="F37" s="41">
        <v>296.37074999999999</v>
      </c>
      <c r="G37" s="34">
        <v>1.46E-2</v>
      </c>
      <c r="H37" s="35"/>
      <c r="L37"/>
      <c r="Q37" s="37"/>
      <c r="R37" s="38"/>
      <c r="S37" s="35"/>
    </row>
    <row r="38" spans="1:19" ht="12.75" customHeight="1">
      <c r="A38">
        <v>30</v>
      </c>
      <c r="B38" t="s">
        <v>94</v>
      </c>
      <c r="C38" t="s">
        <v>95</v>
      </c>
      <c r="D38" t="s">
        <v>43</v>
      </c>
      <c r="E38" s="32">
        <v>40000</v>
      </c>
      <c r="F38" s="41">
        <v>291.2</v>
      </c>
      <c r="G38" s="34">
        <v>1.43E-2</v>
      </c>
      <c r="H38" s="35"/>
      <c r="L38"/>
      <c r="Q38" s="37"/>
      <c r="R38" s="38"/>
      <c r="S38" s="35"/>
    </row>
    <row r="39" spans="1:19" ht="12.75" customHeight="1">
      <c r="A39">
        <v>31</v>
      </c>
      <c r="B39" t="s">
        <v>90</v>
      </c>
      <c r="C39" t="s">
        <v>91</v>
      </c>
      <c r="D39" t="s">
        <v>69</v>
      </c>
      <c r="E39" s="32">
        <v>25000</v>
      </c>
      <c r="F39" s="41">
        <v>286.7</v>
      </c>
      <c r="G39" s="34">
        <v>1.41E-2</v>
      </c>
      <c r="H39" s="35"/>
      <c r="L39"/>
      <c r="Q39" s="37"/>
      <c r="R39" s="38"/>
      <c r="S39" s="35"/>
    </row>
    <row r="40" spans="1:19" ht="12.75" customHeight="1">
      <c r="A40">
        <v>32</v>
      </c>
      <c r="B40" t="s">
        <v>64</v>
      </c>
      <c r="C40" t="s">
        <v>65</v>
      </c>
      <c r="D40" t="s">
        <v>28</v>
      </c>
      <c r="E40" s="32">
        <v>26000</v>
      </c>
      <c r="F40" s="41">
        <v>284.34899999999999</v>
      </c>
      <c r="G40" s="34">
        <v>1.4E-2</v>
      </c>
      <c r="H40" s="35"/>
      <c r="L40"/>
      <c r="Q40" s="37"/>
      <c r="R40" s="38"/>
      <c r="S40" s="35"/>
    </row>
    <row r="41" spans="1:19" ht="12.75" customHeight="1">
      <c r="A41">
        <v>33</v>
      </c>
      <c r="B41" t="s">
        <v>84</v>
      </c>
      <c r="C41" t="s">
        <v>85</v>
      </c>
      <c r="D41" t="s">
        <v>31</v>
      </c>
      <c r="E41" s="32">
        <v>85000</v>
      </c>
      <c r="F41" s="41">
        <v>277.82249999999999</v>
      </c>
      <c r="G41" s="34">
        <v>1.3599999999999999E-2</v>
      </c>
      <c r="H41" s="35"/>
      <c r="L41"/>
      <c r="Q41" s="37"/>
      <c r="R41" s="38"/>
      <c r="S41" s="35"/>
    </row>
    <row r="42" spans="1:19" ht="12.75" customHeight="1">
      <c r="A42">
        <v>34</v>
      </c>
      <c r="B42" t="s">
        <v>88</v>
      </c>
      <c r="C42" t="s">
        <v>89</v>
      </c>
      <c r="D42" t="s">
        <v>20</v>
      </c>
      <c r="E42" s="32">
        <v>250000</v>
      </c>
      <c r="F42" s="41">
        <v>274.625</v>
      </c>
      <c r="G42" s="34">
        <v>1.35E-2</v>
      </c>
      <c r="H42" s="35"/>
      <c r="L42"/>
      <c r="N42" s="45"/>
      <c r="Q42" s="37"/>
      <c r="R42" s="38"/>
      <c r="S42" s="35"/>
    </row>
    <row r="43" spans="1:19" ht="12.75" customHeight="1">
      <c r="A43">
        <v>35</v>
      </c>
      <c r="B43" t="s">
        <v>96</v>
      </c>
      <c r="C43" t="s">
        <v>97</v>
      </c>
      <c r="D43" t="s">
        <v>48</v>
      </c>
      <c r="E43" s="32">
        <v>1500</v>
      </c>
      <c r="F43" s="41">
        <v>270.26325000000003</v>
      </c>
      <c r="G43" s="34">
        <v>1.3299999999999999E-2</v>
      </c>
      <c r="H43" s="35"/>
      <c r="L43"/>
      <c r="N43" s="45"/>
      <c r="Q43" s="37"/>
      <c r="R43" s="38"/>
      <c r="S43" s="35"/>
    </row>
    <row r="44" spans="1:19" ht="12.75" customHeight="1">
      <c r="A44">
        <v>36</v>
      </c>
      <c r="B44" t="s">
        <v>108</v>
      </c>
      <c r="C44" t="s">
        <v>109</v>
      </c>
      <c r="D44" t="s">
        <v>31</v>
      </c>
      <c r="E44" s="32">
        <v>900</v>
      </c>
      <c r="F44" s="41">
        <v>255.35384999999999</v>
      </c>
      <c r="G44" s="34">
        <v>1.2500000000000001E-2</v>
      </c>
      <c r="H44" s="35"/>
      <c r="L44"/>
      <c r="N44" s="45"/>
      <c r="Q44" s="37"/>
      <c r="R44" s="38"/>
      <c r="S44" s="35"/>
    </row>
    <row r="45" spans="1:19" ht="12.75" customHeight="1">
      <c r="A45">
        <v>37</v>
      </c>
      <c r="B45" t="s">
        <v>104</v>
      </c>
      <c r="C45" t="s">
        <v>105</v>
      </c>
      <c r="D45" t="s">
        <v>54</v>
      </c>
      <c r="E45" s="32">
        <v>35000</v>
      </c>
      <c r="F45" s="41">
        <v>253.3125</v>
      </c>
      <c r="G45" s="34">
        <v>1.24E-2</v>
      </c>
      <c r="H45" s="35"/>
      <c r="L45"/>
      <c r="N45" s="45"/>
      <c r="Q45" s="37"/>
      <c r="R45" s="38"/>
      <c r="S45" s="35"/>
    </row>
    <row r="46" spans="1:19" ht="12.75" customHeight="1">
      <c r="A46">
        <v>38</v>
      </c>
      <c r="B46" t="s">
        <v>110</v>
      </c>
      <c r="C46" t="s">
        <v>111</v>
      </c>
      <c r="D46" t="s">
        <v>51</v>
      </c>
      <c r="E46" s="32">
        <v>50000</v>
      </c>
      <c r="F46" s="41">
        <v>247.55</v>
      </c>
      <c r="G46" s="34">
        <v>1.2200000000000001E-2</v>
      </c>
      <c r="H46" s="35"/>
      <c r="L46"/>
      <c r="N46" s="45"/>
      <c r="Q46" s="37"/>
      <c r="R46" s="38"/>
      <c r="S46" s="35"/>
    </row>
    <row r="47" spans="1:19" ht="12.75" customHeight="1">
      <c r="A47">
        <v>39</v>
      </c>
      <c r="B47" t="s">
        <v>92</v>
      </c>
      <c r="C47" t="s">
        <v>93</v>
      </c>
      <c r="D47" t="s">
        <v>28</v>
      </c>
      <c r="E47" s="32">
        <v>21000</v>
      </c>
      <c r="F47" s="41">
        <v>235.28399999999999</v>
      </c>
      <c r="G47" s="34">
        <v>1.1599999999999999E-2</v>
      </c>
      <c r="H47" s="35"/>
      <c r="L47"/>
      <c r="N47" s="45"/>
      <c r="Q47" s="37"/>
      <c r="R47" s="38"/>
      <c r="S47" s="35"/>
    </row>
    <row r="48" spans="1:19" ht="12.75" customHeight="1">
      <c r="A48">
        <v>40</v>
      </c>
      <c r="B48" t="s">
        <v>114</v>
      </c>
      <c r="C48" t="s">
        <v>115</v>
      </c>
      <c r="D48" t="s">
        <v>36</v>
      </c>
      <c r="E48" s="32">
        <v>33000</v>
      </c>
      <c r="F48" s="41">
        <v>217.7175</v>
      </c>
      <c r="G48" s="34">
        <v>1.0699999999999999E-2</v>
      </c>
      <c r="H48" s="35"/>
      <c r="L48"/>
      <c r="N48" s="45"/>
      <c r="Q48" s="37"/>
      <c r="R48" s="38"/>
      <c r="S48" s="35"/>
    </row>
    <row r="49" spans="1:29" ht="12.75" customHeight="1">
      <c r="A49">
        <v>41</v>
      </c>
      <c r="B49" t="s">
        <v>106</v>
      </c>
      <c r="C49" t="s">
        <v>107</v>
      </c>
      <c r="D49" t="s">
        <v>60</v>
      </c>
      <c r="E49" s="32">
        <v>275000</v>
      </c>
      <c r="F49" s="41">
        <v>217.25</v>
      </c>
      <c r="G49" s="34">
        <v>1.0699999999999999E-2</v>
      </c>
      <c r="H49" s="35"/>
      <c r="L49"/>
      <c r="N49" s="45"/>
      <c r="Q49" s="37"/>
      <c r="R49" s="38"/>
      <c r="S49" s="35"/>
    </row>
    <row r="50" spans="1:29" ht="12.75" customHeight="1">
      <c r="A50">
        <v>42</v>
      </c>
      <c r="B50" t="s">
        <v>112</v>
      </c>
      <c r="C50" t="s">
        <v>113</v>
      </c>
      <c r="D50" t="s">
        <v>72</v>
      </c>
      <c r="E50" s="32">
        <v>62000</v>
      </c>
      <c r="F50" s="41">
        <v>189.1</v>
      </c>
      <c r="G50" s="34">
        <v>9.2999999999999992E-3</v>
      </c>
      <c r="H50" s="35"/>
      <c r="L50"/>
      <c r="N50" s="45"/>
      <c r="Q50" s="37"/>
      <c r="R50" s="38"/>
      <c r="S50" s="35"/>
    </row>
    <row r="51" spans="1:29" ht="12.75" customHeight="1">
      <c r="A51">
        <v>43</v>
      </c>
      <c r="B51" t="s">
        <v>118</v>
      </c>
      <c r="C51" t="s">
        <v>119</v>
      </c>
      <c r="D51" t="s">
        <v>51</v>
      </c>
      <c r="E51" s="32">
        <v>12000</v>
      </c>
      <c r="F51" s="41">
        <v>149.97</v>
      </c>
      <c r="G51" s="34">
        <v>7.4000000000000003E-3</v>
      </c>
      <c r="H51" s="35"/>
      <c r="L51"/>
      <c r="N51" s="45"/>
      <c r="Q51" s="37"/>
      <c r="R51" s="38"/>
      <c r="S51" s="35"/>
    </row>
    <row r="52" spans="1:29" ht="12.75" customHeight="1">
      <c r="A52">
        <v>44</v>
      </c>
      <c r="B52" t="s">
        <v>120</v>
      </c>
      <c r="C52" t="s">
        <v>121</v>
      </c>
      <c r="D52" t="s">
        <v>51</v>
      </c>
      <c r="E52" s="32">
        <v>25000</v>
      </c>
      <c r="F52" s="41">
        <v>139.46250000000001</v>
      </c>
      <c r="G52" s="34">
        <v>6.7999999999999996E-3</v>
      </c>
      <c r="H52" s="35"/>
      <c r="L52"/>
      <c r="N52" s="45"/>
      <c r="Q52" s="37"/>
      <c r="R52" s="38"/>
      <c r="S52" s="35"/>
    </row>
    <row r="53" spans="1:29" ht="12.75" customHeight="1">
      <c r="A53">
        <v>45</v>
      </c>
      <c r="B53" t="s">
        <v>122</v>
      </c>
      <c r="C53" t="s">
        <v>123</v>
      </c>
      <c r="D53" t="s">
        <v>37</v>
      </c>
      <c r="E53" s="32">
        <v>18000</v>
      </c>
      <c r="F53" s="41">
        <v>124.929</v>
      </c>
      <c r="G53" s="34">
        <v>6.1000000000000004E-3</v>
      </c>
      <c r="H53" s="35"/>
      <c r="L53"/>
      <c r="Q53" s="37"/>
      <c r="R53" s="38"/>
      <c r="S53" s="35"/>
    </row>
    <row r="54" spans="1:29" ht="12.75" customHeight="1">
      <c r="A54">
        <v>46</v>
      </c>
      <c r="B54" t="s">
        <v>116</v>
      </c>
      <c r="C54" t="s">
        <v>117</v>
      </c>
      <c r="D54" t="s">
        <v>57</v>
      </c>
      <c r="E54" s="32">
        <v>12000</v>
      </c>
      <c r="F54" s="41">
        <v>106.224</v>
      </c>
      <c r="G54" s="34">
        <v>5.1999999999999998E-3</v>
      </c>
      <c r="H54" s="35"/>
      <c r="I54" s="52"/>
      <c r="J54" s="53"/>
      <c r="L54"/>
      <c r="N54" s="54"/>
      <c r="O54" s="54"/>
      <c r="P54" s="55"/>
      <c r="Q54" s="56"/>
      <c r="R54" s="57"/>
      <c r="S54" s="51"/>
    </row>
    <row r="55" spans="1:29" ht="12.75" customHeight="1">
      <c r="A55">
        <v>47</v>
      </c>
      <c r="B55" t="s">
        <v>124</v>
      </c>
      <c r="C55" t="s">
        <v>125</v>
      </c>
      <c r="D55" t="s">
        <v>51</v>
      </c>
      <c r="E55" s="32">
        <v>12000</v>
      </c>
      <c r="F55" s="41">
        <v>88.302000000000007</v>
      </c>
      <c r="G55" s="34">
        <v>4.3E-3</v>
      </c>
      <c r="H55" s="35"/>
      <c r="I55" s="41"/>
      <c r="Q55" s="37"/>
      <c r="R55" s="38"/>
      <c r="S55" s="35"/>
    </row>
    <row r="56" spans="1:29" ht="12.75" customHeight="1">
      <c r="F56" s="33"/>
      <c r="G56" s="34"/>
      <c r="H56" s="35"/>
      <c r="I56" s="41"/>
      <c r="N56" s="40"/>
      <c r="Q56" s="37"/>
      <c r="R56" s="38"/>
      <c r="S56" s="35"/>
    </row>
    <row r="57" spans="1:29" ht="12.75" customHeight="1">
      <c r="C57" s="47" t="s">
        <v>126</v>
      </c>
      <c r="D57" s="47"/>
      <c r="E57" s="48"/>
      <c r="F57" s="49">
        <v>19207.544899999997</v>
      </c>
      <c r="G57" s="50">
        <v>0.94309999999999961</v>
      </c>
      <c r="H57" s="51"/>
      <c r="I57" s="41"/>
      <c r="N57" s="54"/>
      <c r="O57" s="54"/>
      <c r="P57" s="55"/>
      <c r="Q57" s="56"/>
      <c r="R57" s="57"/>
      <c r="S57" s="51"/>
    </row>
    <row r="58" spans="1:29" ht="12.75" customHeight="1">
      <c r="F58" s="33"/>
      <c r="G58" s="34"/>
      <c r="H58" s="35"/>
      <c r="Q58" s="37"/>
      <c r="R58" s="38"/>
      <c r="S58" s="35"/>
    </row>
    <row r="59" spans="1:29" ht="12.75" customHeight="1">
      <c r="C59" s="39" t="s">
        <v>255</v>
      </c>
      <c r="F59" s="33"/>
      <c r="G59" s="34"/>
      <c r="H59" s="35"/>
      <c r="N59" s="40"/>
      <c r="Q59" s="37"/>
      <c r="R59" s="38"/>
      <c r="S59" s="35"/>
      <c r="T59" s="37"/>
      <c r="U59" s="37"/>
    </row>
    <row r="60" spans="1:29" ht="12.75" customHeight="1">
      <c r="A60">
        <v>48</v>
      </c>
      <c r="B60" t="s">
        <v>465</v>
      </c>
      <c r="C60" t="s">
        <v>466</v>
      </c>
      <c r="D60" t="s">
        <v>153</v>
      </c>
      <c r="E60" s="32">
        <v>57725.605000000003</v>
      </c>
      <c r="F60" s="41">
        <v>1001.3866203</v>
      </c>
      <c r="G60" s="34">
        <v>4.9200000000000001E-2</v>
      </c>
      <c r="H60" s="35"/>
      <c r="I60" s="33"/>
      <c r="J60" s="33"/>
      <c r="K60" s="60"/>
      <c r="N60" s="40"/>
      <c r="Q60" s="37"/>
      <c r="R60" s="38"/>
      <c r="S60" s="35"/>
      <c r="AB60" s="61"/>
      <c r="AC60" s="38"/>
    </row>
    <row r="61" spans="1:29" ht="12.75" customHeight="1">
      <c r="F61" s="33"/>
      <c r="G61" s="34"/>
      <c r="H61" s="51"/>
      <c r="N61" s="54"/>
      <c r="O61" s="54"/>
      <c r="P61" s="55"/>
      <c r="Q61" s="56"/>
      <c r="R61" s="57"/>
      <c r="S61" s="51"/>
      <c r="AB61" s="61"/>
      <c r="AC61" s="38"/>
    </row>
    <row r="62" spans="1:29" ht="12.75" customHeight="1">
      <c r="C62" s="47" t="s">
        <v>126</v>
      </c>
      <c r="D62" s="47"/>
      <c r="E62" s="48"/>
      <c r="F62" s="49">
        <v>1001.3866203</v>
      </c>
      <c r="G62" s="50">
        <v>4.9200000000000001E-2</v>
      </c>
      <c r="H62" s="68"/>
      <c r="N62" s="69"/>
      <c r="O62" s="69"/>
      <c r="P62" s="70"/>
      <c r="Q62" s="71"/>
      <c r="R62" s="72"/>
      <c r="S62" s="68"/>
    </row>
    <row r="63" spans="1:29" ht="12.75" customHeight="1">
      <c r="F63" s="33"/>
      <c r="G63" s="34"/>
      <c r="Q63" s="37"/>
    </row>
    <row r="64" spans="1:29" ht="12.75" customHeight="1">
      <c r="C64" s="39" t="s">
        <v>127</v>
      </c>
      <c r="F64" s="33">
        <v>285.86306100000002</v>
      </c>
      <c r="G64" s="34">
        <v>1.4E-2</v>
      </c>
      <c r="Q64" s="37"/>
    </row>
    <row r="65" spans="1:59" ht="12.75" customHeight="1">
      <c r="C65" s="47" t="s">
        <v>126</v>
      </c>
      <c r="D65" s="47"/>
      <c r="E65" s="48"/>
      <c r="F65" s="49">
        <v>285.86306100000002</v>
      </c>
      <c r="G65" s="50">
        <v>1.4E-2</v>
      </c>
      <c r="Q65" s="37"/>
    </row>
    <row r="66" spans="1:59" ht="12.75" customHeight="1">
      <c r="F66" s="33"/>
      <c r="G66" s="34"/>
      <c r="Q66" s="37"/>
    </row>
    <row r="67" spans="1:59" ht="12.75" customHeight="1">
      <c r="C67" s="39" t="s">
        <v>128</v>
      </c>
      <c r="F67" s="33"/>
      <c r="G67" s="34"/>
      <c r="Q67" s="37"/>
    </row>
    <row r="68" spans="1:59" ht="12.75" customHeight="1">
      <c r="C68" s="39" t="s">
        <v>129</v>
      </c>
      <c r="F68" s="58">
        <v>-128.07018339999559</v>
      </c>
      <c r="G68" s="59">
        <v>-6.2999999999995282E-3</v>
      </c>
      <c r="Q68" s="37"/>
    </row>
    <row r="69" spans="1:59" ht="12.75" customHeight="1">
      <c r="C69" s="47" t="s">
        <v>126</v>
      </c>
      <c r="D69" s="47"/>
      <c r="E69" s="48"/>
      <c r="F69" s="62">
        <v>-128.07018339999559</v>
      </c>
      <c r="G69" s="63">
        <v>-6.2999999999995282E-3</v>
      </c>
      <c r="Q69" s="37"/>
    </row>
    <row r="70" spans="1:59" ht="12.75" customHeight="1">
      <c r="C70" s="64" t="s">
        <v>130</v>
      </c>
      <c r="D70" s="64"/>
      <c r="E70" s="65"/>
      <c r="F70" s="66">
        <v>20366.724397900001</v>
      </c>
      <c r="G70" s="67">
        <v>1</v>
      </c>
      <c r="Q70" s="37"/>
    </row>
    <row r="71" spans="1:59" ht="12.75" customHeight="1">
      <c r="C71" s="39"/>
      <c r="E71" s="73"/>
      <c r="F71" s="73"/>
      <c r="G71" s="2"/>
      <c r="H71"/>
      <c r="J71" s="2"/>
      <c r="M71" s="40"/>
      <c r="O71" s="36"/>
      <c r="P71" s="2"/>
      <c r="BG71"/>
    </row>
    <row r="72" spans="1:59" ht="12.75" customHeight="1">
      <c r="A72" s="107" t="s">
        <v>131</v>
      </c>
      <c r="B72" s="107"/>
      <c r="C72" s="107"/>
      <c r="D72" s="107"/>
      <c r="E72" s="107"/>
      <c r="F72" s="107"/>
      <c r="G72" s="107"/>
      <c r="H72"/>
      <c r="J72" s="2"/>
      <c r="M72" s="40"/>
      <c r="O72" s="36"/>
      <c r="P72" s="60"/>
      <c r="BG72"/>
    </row>
    <row r="73" spans="1:59" ht="12.75" customHeight="1">
      <c r="A73" s="107"/>
      <c r="B73" s="107"/>
      <c r="C73" s="107"/>
      <c r="D73" s="107"/>
      <c r="E73" s="107"/>
      <c r="F73" s="107"/>
      <c r="G73" s="107"/>
      <c r="H73"/>
      <c r="J73" s="2"/>
      <c r="M73" s="40"/>
      <c r="O73" s="36"/>
      <c r="P73" s="60"/>
      <c r="BG73"/>
    </row>
    <row r="74" spans="1:59" ht="12.75" customHeight="1">
      <c r="A74" s="107"/>
      <c r="B74" s="107"/>
      <c r="C74" s="107"/>
      <c r="D74" s="107"/>
      <c r="E74" s="107"/>
      <c r="F74" s="107"/>
      <c r="G74" s="107"/>
      <c r="H74"/>
      <c r="J74" s="2"/>
      <c r="M74" s="40"/>
      <c r="O74" s="36"/>
      <c r="P74" s="2"/>
      <c r="BG74"/>
    </row>
    <row r="75" spans="1:59" ht="12.75" customHeight="1">
      <c r="A75" s="107"/>
      <c r="B75" s="107"/>
      <c r="C75" s="107"/>
      <c r="D75" s="107"/>
      <c r="E75" s="107"/>
      <c r="F75" s="107"/>
      <c r="G75" s="107"/>
      <c r="H75"/>
      <c r="J75" s="2"/>
      <c r="M75" s="40"/>
      <c r="O75" s="36"/>
      <c r="P75" s="2"/>
      <c r="BG75"/>
    </row>
    <row r="76" spans="1:59" ht="12.75" customHeight="1">
      <c r="A76" s="107"/>
      <c r="B76" s="107"/>
      <c r="C76" s="107"/>
      <c r="D76" s="107"/>
      <c r="E76" s="107"/>
      <c r="F76" s="107"/>
      <c r="G76" s="107"/>
      <c r="H76"/>
      <c r="J76" s="2"/>
      <c r="O76" s="36"/>
      <c r="P76" s="2"/>
      <c r="BG76"/>
    </row>
    <row r="77" spans="1:59" ht="12.75" customHeight="1">
      <c r="A77" s="107"/>
      <c r="B77" s="107"/>
      <c r="C77" s="107"/>
      <c r="D77" s="107"/>
      <c r="E77" s="107"/>
      <c r="F77" s="107"/>
      <c r="G77" s="107"/>
      <c r="H77"/>
      <c r="J77" s="2"/>
      <c r="O77" s="36"/>
      <c r="P77" s="2"/>
      <c r="BG77"/>
    </row>
    <row r="78" spans="1:59" ht="12.75" customHeight="1">
      <c r="A78" s="107"/>
      <c r="B78" s="107"/>
      <c r="C78" s="107"/>
      <c r="D78" s="107"/>
      <c r="E78" s="107"/>
      <c r="F78" s="107"/>
      <c r="G78" s="107"/>
      <c r="H78"/>
      <c r="J78" s="2"/>
      <c r="O78" s="36"/>
      <c r="P78" s="2"/>
      <c r="BG78"/>
    </row>
    <row r="79" spans="1:59" ht="29.25" customHeight="1">
      <c r="A79" s="107"/>
      <c r="B79" s="107"/>
      <c r="C79" s="107"/>
      <c r="D79" s="107"/>
      <c r="E79" s="107"/>
      <c r="F79" s="107"/>
      <c r="G79" s="107"/>
      <c r="H79"/>
      <c r="J79" s="2"/>
      <c r="O79" s="36"/>
      <c r="P79" s="2"/>
      <c r="BG79"/>
    </row>
    <row r="80" spans="1:59" ht="12.75" customHeight="1">
      <c r="A80" s="74"/>
      <c r="B80" s="74"/>
      <c r="C80" s="74"/>
      <c r="D80" s="74"/>
      <c r="E80" s="74"/>
      <c r="F80" s="74"/>
      <c r="G80" s="2"/>
      <c r="H80"/>
      <c r="J80" s="2"/>
      <c r="O80" s="36"/>
      <c r="P80" s="2"/>
      <c r="BG80"/>
    </row>
    <row r="81" spans="1:59" ht="27" customHeight="1">
      <c r="A81" s="108" t="s">
        <v>441</v>
      </c>
      <c r="B81" s="108"/>
      <c r="C81" s="108"/>
      <c r="D81" s="108"/>
      <c r="E81" s="108"/>
      <c r="F81" s="108"/>
      <c r="G81" s="108"/>
      <c r="H81"/>
      <c r="J81" s="2"/>
      <c r="O81" s="36"/>
      <c r="P81" s="2"/>
      <c r="BG81"/>
    </row>
    <row r="82" spans="1:59" ht="12.75" customHeight="1">
      <c r="E82"/>
      <c r="G82" s="2"/>
      <c r="H82"/>
      <c r="J82" s="2"/>
      <c r="O82" s="36"/>
      <c r="P82" s="2"/>
      <c r="BG82"/>
    </row>
    <row r="83" spans="1:59" ht="12.75" customHeight="1">
      <c r="A83" s="75" t="s">
        <v>132</v>
      </c>
      <c r="E83"/>
      <c r="G83" s="2"/>
      <c r="H83"/>
      <c r="J83" s="2"/>
      <c r="O83" s="36"/>
      <c r="P83" s="2"/>
      <c r="BG83"/>
    </row>
    <row r="84" spans="1:59" ht="12.75" customHeight="1"/>
    <row r="85" spans="1:59" ht="12.75" customHeight="1"/>
    <row r="86" spans="1:59" ht="12.75" customHeight="1"/>
    <row r="87" spans="1:59" ht="12.75" customHeight="1"/>
    <row r="88" spans="1:59" ht="12.75" customHeight="1"/>
    <row r="89" spans="1:59" ht="12.75" customHeight="1"/>
    <row r="90" spans="1:59" ht="12.75" customHeight="1"/>
    <row r="91" spans="1:59" ht="12.75" customHeight="1"/>
    <row r="92" spans="1:59" ht="12.75" customHeight="1"/>
    <row r="93" spans="1:59" ht="12.75" customHeight="1"/>
    <row r="94" spans="1:59" ht="12.75" customHeight="1"/>
    <row r="95" spans="1:59" ht="12.75" customHeight="1"/>
    <row r="96" spans="1:59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</sheetData>
  <autoFilter ref="A4:G83"/>
  <sortState ref="L11:M22">
    <sortCondition descending="1" ref="M11:M22"/>
  </sortState>
  <mergeCells count="4">
    <mergeCell ref="A72:G79"/>
    <mergeCell ref="A81:G81"/>
    <mergeCell ref="C1:G1"/>
    <mergeCell ref="N1:R1"/>
  </mergeCells>
  <pageMargins left="0.7" right="0.7" top="0.75" bottom="0.75" header="0.3" footer="0.3"/>
  <pageSetup paperSize="9" scale="46" orientation="landscape" r:id="rId1"/>
  <colBreaks count="1" manualBreakCount="1">
    <brk id="13" max="79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1"/>
  <sheetViews>
    <sheetView zoomScale="70" zoomScaleNormal="70" workbookViewId="0"/>
  </sheetViews>
  <sheetFormatPr defaultRowHeight="15"/>
  <cols>
    <col min="1" max="1" width="7" bestFit="1" customWidth="1"/>
    <col min="2" max="2" width="14.7109375" bestFit="1" customWidth="1"/>
    <col min="3" max="3" width="51" customWidth="1"/>
    <col min="4" max="4" width="23.42578125" bestFit="1" customWidth="1"/>
    <col min="5" max="5" width="10.7109375" style="32" bestFit="1" customWidth="1"/>
    <col min="6" max="6" width="24.28515625" bestFit="1" customWidth="1"/>
    <col min="7" max="7" width="14.140625" bestFit="1" customWidth="1"/>
    <col min="8" max="8" width="3.7109375" style="2" customWidth="1"/>
    <col min="9" max="9" width="23.42578125" bestFit="1" customWidth="1"/>
    <col min="10" max="10" width="9.5703125" customWidth="1"/>
    <col min="11" max="11" width="4.140625" customWidth="1"/>
    <col min="12" max="12" width="32.5703125" bestFit="1" customWidth="1"/>
    <col min="13" max="13" width="16.7109375" bestFit="1" customWidth="1"/>
    <col min="257" max="257" width="7" bestFit="1" customWidth="1"/>
    <col min="258" max="258" width="14.7109375" bestFit="1" customWidth="1"/>
    <col min="259" max="259" width="51" customWidth="1"/>
    <col min="260" max="260" width="23.42578125" bestFit="1" customWidth="1"/>
    <col min="261" max="261" width="9.855468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customWidth="1"/>
    <col min="513" max="513" width="7" bestFit="1" customWidth="1"/>
    <col min="514" max="514" width="14.7109375" bestFit="1" customWidth="1"/>
    <col min="515" max="515" width="51" customWidth="1"/>
    <col min="516" max="516" width="23.42578125" bestFit="1" customWidth="1"/>
    <col min="517" max="517" width="9.855468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customWidth="1"/>
    <col min="769" max="769" width="7" bestFit="1" customWidth="1"/>
    <col min="770" max="770" width="14.7109375" bestFit="1" customWidth="1"/>
    <col min="771" max="771" width="51" customWidth="1"/>
    <col min="772" max="772" width="23.42578125" bestFit="1" customWidth="1"/>
    <col min="773" max="773" width="9.855468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customWidth="1"/>
    <col min="1025" max="1025" width="7" bestFit="1" customWidth="1"/>
    <col min="1026" max="1026" width="14.7109375" bestFit="1" customWidth="1"/>
    <col min="1027" max="1027" width="51" customWidth="1"/>
    <col min="1028" max="1028" width="23.42578125" bestFit="1" customWidth="1"/>
    <col min="1029" max="1029" width="9.855468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customWidth="1"/>
    <col min="1281" max="1281" width="7" bestFit="1" customWidth="1"/>
    <col min="1282" max="1282" width="14.7109375" bestFit="1" customWidth="1"/>
    <col min="1283" max="1283" width="51" customWidth="1"/>
    <col min="1284" max="1284" width="23.42578125" bestFit="1" customWidth="1"/>
    <col min="1285" max="1285" width="9.855468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customWidth="1"/>
    <col min="1537" max="1537" width="7" bestFit="1" customWidth="1"/>
    <col min="1538" max="1538" width="14.7109375" bestFit="1" customWidth="1"/>
    <col min="1539" max="1539" width="51" customWidth="1"/>
    <col min="1540" max="1540" width="23.42578125" bestFit="1" customWidth="1"/>
    <col min="1541" max="1541" width="9.855468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customWidth="1"/>
    <col min="1793" max="1793" width="7" bestFit="1" customWidth="1"/>
    <col min="1794" max="1794" width="14.7109375" bestFit="1" customWidth="1"/>
    <col min="1795" max="1795" width="51" customWidth="1"/>
    <col min="1796" max="1796" width="23.42578125" bestFit="1" customWidth="1"/>
    <col min="1797" max="1797" width="9.855468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customWidth="1"/>
    <col min="2049" max="2049" width="7" bestFit="1" customWidth="1"/>
    <col min="2050" max="2050" width="14.7109375" bestFit="1" customWidth="1"/>
    <col min="2051" max="2051" width="51" customWidth="1"/>
    <col min="2052" max="2052" width="23.42578125" bestFit="1" customWidth="1"/>
    <col min="2053" max="2053" width="9.855468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customWidth="1"/>
    <col min="2305" max="2305" width="7" bestFit="1" customWidth="1"/>
    <col min="2306" max="2306" width="14.7109375" bestFit="1" customWidth="1"/>
    <col min="2307" max="2307" width="51" customWidth="1"/>
    <col min="2308" max="2308" width="23.42578125" bestFit="1" customWidth="1"/>
    <col min="2309" max="2309" width="9.855468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customWidth="1"/>
    <col min="2561" max="2561" width="7" bestFit="1" customWidth="1"/>
    <col min="2562" max="2562" width="14.7109375" bestFit="1" customWidth="1"/>
    <col min="2563" max="2563" width="51" customWidth="1"/>
    <col min="2564" max="2564" width="23.42578125" bestFit="1" customWidth="1"/>
    <col min="2565" max="2565" width="9.855468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customWidth="1"/>
    <col min="2817" max="2817" width="7" bestFit="1" customWidth="1"/>
    <col min="2818" max="2818" width="14.7109375" bestFit="1" customWidth="1"/>
    <col min="2819" max="2819" width="51" customWidth="1"/>
    <col min="2820" max="2820" width="23.42578125" bestFit="1" customWidth="1"/>
    <col min="2821" max="2821" width="9.855468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customWidth="1"/>
    <col min="3073" max="3073" width="7" bestFit="1" customWidth="1"/>
    <col min="3074" max="3074" width="14.7109375" bestFit="1" customWidth="1"/>
    <col min="3075" max="3075" width="51" customWidth="1"/>
    <col min="3076" max="3076" width="23.42578125" bestFit="1" customWidth="1"/>
    <col min="3077" max="3077" width="9.855468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customWidth="1"/>
    <col min="3329" max="3329" width="7" bestFit="1" customWidth="1"/>
    <col min="3330" max="3330" width="14.7109375" bestFit="1" customWidth="1"/>
    <col min="3331" max="3331" width="51" customWidth="1"/>
    <col min="3332" max="3332" width="23.42578125" bestFit="1" customWidth="1"/>
    <col min="3333" max="3333" width="9.855468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customWidth="1"/>
    <col min="3585" max="3585" width="7" bestFit="1" customWidth="1"/>
    <col min="3586" max="3586" width="14.7109375" bestFit="1" customWidth="1"/>
    <col min="3587" max="3587" width="51" customWidth="1"/>
    <col min="3588" max="3588" width="23.42578125" bestFit="1" customWidth="1"/>
    <col min="3589" max="3589" width="9.855468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customWidth="1"/>
    <col min="3841" max="3841" width="7" bestFit="1" customWidth="1"/>
    <col min="3842" max="3842" width="14.7109375" bestFit="1" customWidth="1"/>
    <col min="3843" max="3843" width="51" customWidth="1"/>
    <col min="3844" max="3844" width="23.42578125" bestFit="1" customWidth="1"/>
    <col min="3845" max="3845" width="9.855468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customWidth="1"/>
    <col min="4097" max="4097" width="7" bestFit="1" customWidth="1"/>
    <col min="4098" max="4098" width="14.7109375" bestFit="1" customWidth="1"/>
    <col min="4099" max="4099" width="51" customWidth="1"/>
    <col min="4100" max="4100" width="23.42578125" bestFit="1" customWidth="1"/>
    <col min="4101" max="4101" width="9.855468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customWidth="1"/>
    <col min="4353" max="4353" width="7" bestFit="1" customWidth="1"/>
    <col min="4354" max="4354" width="14.7109375" bestFit="1" customWidth="1"/>
    <col min="4355" max="4355" width="51" customWidth="1"/>
    <col min="4356" max="4356" width="23.42578125" bestFit="1" customWidth="1"/>
    <col min="4357" max="4357" width="9.855468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customWidth="1"/>
    <col min="4609" max="4609" width="7" bestFit="1" customWidth="1"/>
    <col min="4610" max="4610" width="14.7109375" bestFit="1" customWidth="1"/>
    <col min="4611" max="4611" width="51" customWidth="1"/>
    <col min="4612" max="4612" width="23.42578125" bestFit="1" customWidth="1"/>
    <col min="4613" max="4613" width="9.855468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customWidth="1"/>
    <col min="4865" max="4865" width="7" bestFit="1" customWidth="1"/>
    <col min="4866" max="4866" width="14.7109375" bestFit="1" customWidth="1"/>
    <col min="4867" max="4867" width="51" customWidth="1"/>
    <col min="4868" max="4868" width="23.42578125" bestFit="1" customWidth="1"/>
    <col min="4869" max="4869" width="9.855468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customWidth="1"/>
    <col min="5121" max="5121" width="7" bestFit="1" customWidth="1"/>
    <col min="5122" max="5122" width="14.7109375" bestFit="1" customWidth="1"/>
    <col min="5123" max="5123" width="51" customWidth="1"/>
    <col min="5124" max="5124" width="23.42578125" bestFit="1" customWidth="1"/>
    <col min="5125" max="5125" width="9.855468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customWidth="1"/>
    <col min="5377" max="5377" width="7" bestFit="1" customWidth="1"/>
    <col min="5378" max="5378" width="14.7109375" bestFit="1" customWidth="1"/>
    <col min="5379" max="5379" width="51" customWidth="1"/>
    <col min="5380" max="5380" width="23.42578125" bestFit="1" customWidth="1"/>
    <col min="5381" max="5381" width="9.855468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customWidth="1"/>
    <col min="5633" max="5633" width="7" bestFit="1" customWidth="1"/>
    <col min="5634" max="5634" width="14.7109375" bestFit="1" customWidth="1"/>
    <col min="5635" max="5635" width="51" customWidth="1"/>
    <col min="5636" max="5636" width="23.42578125" bestFit="1" customWidth="1"/>
    <col min="5637" max="5637" width="9.855468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customWidth="1"/>
    <col min="5889" max="5889" width="7" bestFit="1" customWidth="1"/>
    <col min="5890" max="5890" width="14.7109375" bestFit="1" customWidth="1"/>
    <col min="5891" max="5891" width="51" customWidth="1"/>
    <col min="5892" max="5892" width="23.42578125" bestFit="1" customWidth="1"/>
    <col min="5893" max="5893" width="9.855468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customWidth="1"/>
    <col min="6145" max="6145" width="7" bestFit="1" customWidth="1"/>
    <col min="6146" max="6146" width="14.7109375" bestFit="1" customWidth="1"/>
    <col min="6147" max="6147" width="51" customWidth="1"/>
    <col min="6148" max="6148" width="23.42578125" bestFit="1" customWidth="1"/>
    <col min="6149" max="6149" width="9.855468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customWidth="1"/>
    <col min="6401" max="6401" width="7" bestFit="1" customWidth="1"/>
    <col min="6402" max="6402" width="14.7109375" bestFit="1" customWidth="1"/>
    <col min="6403" max="6403" width="51" customWidth="1"/>
    <col min="6404" max="6404" width="23.42578125" bestFit="1" customWidth="1"/>
    <col min="6405" max="6405" width="9.855468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customWidth="1"/>
    <col min="6657" max="6657" width="7" bestFit="1" customWidth="1"/>
    <col min="6658" max="6658" width="14.7109375" bestFit="1" customWidth="1"/>
    <col min="6659" max="6659" width="51" customWidth="1"/>
    <col min="6660" max="6660" width="23.42578125" bestFit="1" customWidth="1"/>
    <col min="6661" max="6661" width="9.855468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customWidth="1"/>
    <col min="6913" max="6913" width="7" bestFit="1" customWidth="1"/>
    <col min="6914" max="6914" width="14.7109375" bestFit="1" customWidth="1"/>
    <col min="6915" max="6915" width="51" customWidth="1"/>
    <col min="6916" max="6916" width="23.42578125" bestFit="1" customWidth="1"/>
    <col min="6917" max="6917" width="9.855468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customWidth="1"/>
    <col min="7169" max="7169" width="7" bestFit="1" customWidth="1"/>
    <col min="7170" max="7170" width="14.7109375" bestFit="1" customWidth="1"/>
    <col min="7171" max="7171" width="51" customWidth="1"/>
    <col min="7172" max="7172" width="23.42578125" bestFit="1" customWidth="1"/>
    <col min="7173" max="7173" width="9.855468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customWidth="1"/>
    <col min="7425" max="7425" width="7" bestFit="1" customWidth="1"/>
    <col min="7426" max="7426" width="14.7109375" bestFit="1" customWidth="1"/>
    <col min="7427" max="7427" width="51" customWidth="1"/>
    <col min="7428" max="7428" width="23.42578125" bestFit="1" customWidth="1"/>
    <col min="7429" max="7429" width="9.855468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customWidth="1"/>
    <col min="7681" max="7681" width="7" bestFit="1" customWidth="1"/>
    <col min="7682" max="7682" width="14.7109375" bestFit="1" customWidth="1"/>
    <col min="7683" max="7683" width="51" customWidth="1"/>
    <col min="7684" max="7684" width="23.42578125" bestFit="1" customWidth="1"/>
    <col min="7685" max="7685" width="9.855468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customWidth="1"/>
    <col min="7937" max="7937" width="7" bestFit="1" customWidth="1"/>
    <col min="7938" max="7938" width="14.7109375" bestFit="1" customWidth="1"/>
    <col min="7939" max="7939" width="51" customWidth="1"/>
    <col min="7940" max="7940" width="23.42578125" bestFit="1" customWidth="1"/>
    <col min="7941" max="7941" width="9.855468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customWidth="1"/>
    <col min="8193" max="8193" width="7" bestFit="1" customWidth="1"/>
    <col min="8194" max="8194" width="14.7109375" bestFit="1" customWidth="1"/>
    <col min="8195" max="8195" width="51" customWidth="1"/>
    <col min="8196" max="8196" width="23.42578125" bestFit="1" customWidth="1"/>
    <col min="8197" max="8197" width="9.855468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customWidth="1"/>
    <col min="8449" max="8449" width="7" bestFit="1" customWidth="1"/>
    <col min="8450" max="8450" width="14.7109375" bestFit="1" customWidth="1"/>
    <col min="8451" max="8451" width="51" customWidth="1"/>
    <col min="8452" max="8452" width="23.42578125" bestFit="1" customWidth="1"/>
    <col min="8453" max="8453" width="9.855468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customWidth="1"/>
    <col min="8705" max="8705" width="7" bestFit="1" customWidth="1"/>
    <col min="8706" max="8706" width="14.7109375" bestFit="1" customWidth="1"/>
    <col min="8707" max="8707" width="51" customWidth="1"/>
    <col min="8708" max="8708" width="23.42578125" bestFit="1" customWidth="1"/>
    <col min="8709" max="8709" width="9.855468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customWidth="1"/>
    <col min="8961" max="8961" width="7" bestFit="1" customWidth="1"/>
    <col min="8962" max="8962" width="14.7109375" bestFit="1" customWidth="1"/>
    <col min="8963" max="8963" width="51" customWidth="1"/>
    <col min="8964" max="8964" width="23.42578125" bestFit="1" customWidth="1"/>
    <col min="8965" max="8965" width="9.855468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customWidth="1"/>
    <col min="9217" max="9217" width="7" bestFit="1" customWidth="1"/>
    <col min="9218" max="9218" width="14.7109375" bestFit="1" customWidth="1"/>
    <col min="9219" max="9219" width="51" customWidth="1"/>
    <col min="9220" max="9220" width="23.42578125" bestFit="1" customWidth="1"/>
    <col min="9221" max="9221" width="9.855468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customWidth="1"/>
    <col min="9473" max="9473" width="7" bestFit="1" customWidth="1"/>
    <col min="9474" max="9474" width="14.7109375" bestFit="1" customWidth="1"/>
    <col min="9475" max="9475" width="51" customWidth="1"/>
    <col min="9476" max="9476" width="23.42578125" bestFit="1" customWidth="1"/>
    <col min="9477" max="9477" width="9.855468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customWidth="1"/>
    <col min="9729" max="9729" width="7" bestFit="1" customWidth="1"/>
    <col min="9730" max="9730" width="14.7109375" bestFit="1" customWidth="1"/>
    <col min="9731" max="9731" width="51" customWidth="1"/>
    <col min="9732" max="9732" width="23.42578125" bestFit="1" customWidth="1"/>
    <col min="9733" max="9733" width="9.855468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customWidth="1"/>
    <col min="9985" max="9985" width="7" bestFit="1" customWidth="1"/>
    <col min="9986" max="9986" width="14.7109375" bestFit="1" customWidth="1"/>
    <col min="9987" max="9987" width="51" customWidth="1"/>
    <col min="9988" max="9988" width="23.42578125" bestFit="1" customWidth="1"/>
    <col min="9989" max="9989" width="9.855468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customWidth="1"/>
    <col min="10241" max="10241" width="7" bestFit="1" customWidth="1"/>
    <col min="10242" max="10242" width="14.7109375" bestFit="1" customWidth="1"/>
    <col min="10243" max="10243" width="51" customWidth="1"/>
    <col min="10244" max="10244" width="23.42578125" bestFit="1" customWidth="1"/>
    <col min="10245" max="10245" width="9.855468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customWidth="1"/>
    <col min="10497" max="10497" width="7" bestFit="1" customWidth="1"/>
    <col min="10498" max="10498" width="14.7109375" bestFit="1" customWidth="1"/>
    <col min="10499" max="10499" width="51" customWidth="1"/>
    <col min="10500" max="10500" width="23.42578125" bestFit="1" customWidth="1"/>
    <col min="10501" max="10501" width="9.855468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customWidth="1"/>
    <col min="10753" max="10753" width="7" bestFit="1" customWidth="1"/>
    <col min="10754" max="10754" width="14.7109375" bestFit="1" customWidth="1"/>
    <col min="10755" max="10755" width="51" customWidth="1"/>
    <col min="10756" max="10756" width="23.42578125" bestFit="1" customWidth="1"/>
    <col min="10757" max="10757" width="9.855468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customWidth="1"/>
    <col min="11009" max="11009" width="7" bestFit="1" customWidth="1"/>
    <col min="11010" max="11010" width="14.7109375" bestFit="1" customWidth="1"/>
    <col min="11011" max="11011" width="51" customWidth="1"/>
    <col min="11012" max="11012" width="23.42578125" bestFit="1" customWidth="1"/>
    <col min="11013" max="11013" width="9.855468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customWidth="1"/>
    <col min="11265" max="11265" width="7" bestFit="1" customWidth="1"/>
    <col min="11266" max="11266" width="14.7109375" bestFit="1" customWidth="1"/>
    <col min="11267" max="11267" width="51" customWidth="1"/>
    <col min="11268" max="11268" width="23.42578125" bestFit="1" customWidth="1"/>
    <col min="11269" max="11269" width="9.855468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customWidth="1"/>
    <col min="11521" max="11521" width="7" bestFit="1" customWidth="1"/>
    <col min="11522" max="11522" width="14.7109375" bestFit="1" customWidth="1"/>
    <col min="11523" max="11523" width="51" customWidth="1"/>
    <col min="11524" max="11524" width="23.42578125" bestFit="1" customWidth="1"/>
    <col min="11525" max="11525" width="9.855468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customWidth="1"/>
    <col min="11777" max="11777" width="7" bestFit="1" customWidth="1"/>
    <col min="11778" max="11778" width="14.7109375" bestFit="1" customWidth="1"/>
    <col min="11779" max="11779" width="51" customWidth="1"/>
    <col min="11780" max="11780" width="23.42578125" bestFit="1" customWidth="1"/>
    <col min="11781" max="11781" width="9.855468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customWidth="1"/>
    <col min="12033" max="12033" width="7" bestFit="1" customWidth="1"/>
    <col min="12034" max="12034" width="14.7109375" bestFit="1" customWidth="1"/>
    <col min="12035" max="12035" width="51" customWidth="1"/>
    <col min="12036" max="12036" width="23.42578125" bestFit="1" customWidth="1"/>
    <col min="12037" max="12037" width="9.855468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customWidth="1"/>
    <col min="12289" max="12289" width="7" bestFit="1" customWidth="1"/>
    <col min="12290" max="12290" width="14.7109375" bestFit="1" customWidth="1"/>
    <col min="12291" max="12291" width="51" customWidth="1"/>
    <col min="12292" max="12292" width="23.42578125" bestFit="1" customWidth="1"/>
    <col min="12293" max="12293" width="9.855468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customWidth="1"/>
    <col min="12545" max="12545" width="7" bestFit="1" customWidth="1"/>
    <col min="12546" max="12546" width="14.7109375" bestFit="1" customWidth="1"/>
    <col min="12547" max="12547" width="51" customWidth="1"/>
    <col min="12548" max="12548" width="23.42578125" bestFit="1" customWidth="1"/>
    <col min="12549" max="12549" width="9.855468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customWidth="1"/>
    <col min="12801" max="12801" width="7" bestFit="1" customWidth="1"/>
    <col min="12802" max="12802" width="14.7109375" bestFit="1" customWidth="1"/>
    <col min="12803" max="12803" width="51" customWidth="1"/>
    <col min="12804" max="12804" width="23.42578125" bestFit="1" customWidth="1"/>
    <col min="12805" max="12805" width="9.855468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customWidth="1"/>
    <col min="13057" max="13057" width="7" bestFit="1" customWidth="1"/>
    <col min="13058" max="13058" width="14.7109375" bestFit="1" customWidth="1"/>
    <col min="13059" max="13059" width="51" customWidth="1"/>
    <col min="13060" max="13060" width="23.42578125" bestFit="1" customWidth="1"/>
    <col min="13061" max="13061" width="9.855468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customWidth="1"/>
    <col min="13313" max="13313" width="7" bestFit="1" customWidth="1"/>
    <col min="13314" max="13314" width="14.7109375" bestFit="1" customWidth="1"/>
    <col min="13315" max="13315" width="51" customWidth="1"/>
    <col min="13316" max="13316" width="23.42578125" bestFit="1" customWidth="1"/>
    <col min="13317" max="13317" width="9.855468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customWidth="1"/>
    <col min="13569" max="13569" width="7" bestFit="1" customWidth="1"/>
    <col min="13570" max="13570" width="14.7109375" bestFit="1" customWidth="1"/>
    <col min="13571" max="13571" width="51" customWidth="1"/>
    <col min="13572" max="13572" width="23.42578125" bestFit="1" customWidth="1"/>
    <col min="13573" max="13573" width="9.855468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customWidth="1"/>
    <col min="13825" max="13825" width="7" bestFit="1" customWidth="1"/>
    <col min="13826" max="13826" width="14.7109375" bestFit="1" customWidth="1"/>
    <col min="13827" max="13827" width="51" customWidth="1"/>
    <col min="13828" max="13828" width="23.42578125" bestFit="1" customWidth="1"/>
    <col min="13829" max="13829" width="9.855468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customWidth="1"/>
    <col min="14081" max="14081" width="7" bestFit="1" customWidth="1"/>
    <col min="14082" max="14082" width="14.7109375" bestFit="1" customWidth="1"/>
    <col min="14083" max="14083" width="51" customWidth="1"/>
    <col min="14084" max="14084" width="23.42578125" bestFit="1" customWidth="1"/>
    <col min="14085" max="14085" width="9.855468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customWidth="1"/>
    <col min="14337" max="14337" width="7" bestFit="1" customWidth="1"/>
    <col min="14338" max="14338" width="14.7109375" bestFit="1" customWidth="1"/>
    <col min="14339" max="14339" width="51" customWidth="1"/>
    <col min="14340" max="14340" width="23.42578125" bestFit="1" customWidth="1"/>
    <col min="14341" max="14341" width="9.855468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customWidth="1"/>
    <col min="14593" max="14593" width="7" bestFit="1" customWidth="1"/>
    <col min="14594" max="14594" width="14.7109375" bestFit="1" customWidth="1"/>
    <col min="14595" max="14595" width="51" customWidth="1"/>
    <col min="14596" max="14596" width="23.42578125" bestFit="1" customWidth="1"/>
    <col min="14597" max="14597" width="9.855468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customWidth="1"/>
    <col min="14849" max="14849" width="7" bestFit="1" customWidth="1"/>
    <col min="14850" max="14850" width="14.7109375" bestFit="1" customWidth="1"/>
    <col min="14851" max="14851" width="51" customWidth="1"/>
    <col min="14852" max="14852" width="23.42578125" bestFit="1" customWidth="1"/>
    <col min="14853" max="14853" width="9.855468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customWidth="1"/>
    <col min="15105" max="15105" width="7" bestFit="1" customWidth="1"/>
    <col min="15106" max="15106" width="14.7109375" bestFit="1" customWidth="1"/>
    <col min="15107" max="15107" width="51" customWidth="1"/>
    <col min="15108" max="15108" width="23.42578125" bestFit="1" customWidth="1"/>
    <col min="15109" max="15109" width="9.855468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customWidth="1"/>
    <col min="15361" max="15361" width="7" bestFit="1" customWidth="1"/>
    <col min="15362" max="15362" width="14.7109375" bestFit="1" customWidth="1"/>
    <col min="15363" max="15363" width="51" customWidth="1"/>
    <col min="15364" max="15364" width="23.42578125" bestFit="1" customWidth="1"/>
    <col min="15365" max="15365" width="9.855468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customWidth="1"/>
    <col min="15617" max="15617" width="7" bestFit="1" customWidth="1"/>
    <col min="15618" max="15618" width="14.7109375" bestFit="1" customWidth="1"/>
    <col min="15619" max="15619" width="51" customWidth="1"/>
    <col min="15620" max="15620" width="23.42578125" bestFit="1" customWidth="1"/>
    <col min="15621" max="15621" width="9.855468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customWidth="1"/>
    <col min="15873" max="15873" width="7" bestFit="1" customWidth="1"/>
    <col min="15874" max="15874" width="14.7109375" bestFit="1" customWidth="1"/>
    <col min="15875" max="15875" width="51" customWidth="1"/>
    <col min="15876" max="15876" width="23.42578125" bestFit="1" customWidth="1"/>
    <col min="15877" max="15877" width="9.855468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customWidth="1"/>
    <col min="16129" max="16129" width="7" bestFit="1" customWidth="1"/>
    <col min="16130" max="16130" width="14.7109375" bestFit="1" customWidth="1"/>
    <col min="16131" max="16131" width="51" customWidth="1"/>
    <col min="16132" max="16132" width="23.42578125" bestFit="1" customWidth="1"/>
    <col min="16133" max="16133" width="9.855468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customWidth="1"/>
  </cols>
  <sheetData>
    <row r="1" spans="1:13" ht="18.75">
      <c r="A1" s="1"/>
      <c r="B1" s="1"/>
      <c r="C1" s="109" t="s">
        <v>461</v>
      </c>
      <c r="D1" s="109"/>
      <c r="E1" s="109"/>
      <c r="F1" s="109"/>
      <c r="G1" s="109"/>
    </row>
    <row r="2" spans="1:13">
      <c r="A2" s="4" t="s">
        <v>1</v>
      </c>
      <c r="B2" s="4"/>
      <c r="C2" s="5" t="s">
        <v>554</v>
      </c>
      <c r="D2" s="6"/>
      <c r="E2" s="7"/>
      <c r="F2" s="8"/>
      <c r="G2" s="9"/>
    </row>
    <row r="3" spans="1:13">
      <c r="A3" s="16"/>
      <c r="B3" s="16"/>
      <c r="C3" s="17"/>
      <c r="D3" s="4"/>
      <c r="E3" s="7"/>
      <c r="F3" s="8"/>
      <c r="G3" s="9"/>
    </row>
    <row r="4" spans="1:13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</row>
    <row r="5" spans="1:13">
      <c r="F5" s="33"/>
      <c r="G5" s="34"/>
      <c r="H5" s="35"/>
    </row>
    <row r="6" spans="1:13">
      <c r="F6" s="33"/>
      <c r="G6" s="34"/>
      <c r="H6" s="35"/>
    </row>
    <row r="7" spans="1:13">
      <c r="C7" s="39" t="s">
        <v>9</v>
      </c>
      <c r="F7" s="33"/>
      <c r="G7" s="34"/>
      <c r="H7" s="35"/>
    </row>
    <row r="8" spans="1:13">
      <c r="C8" s="39" t="s">
        <v>10</v>
      </c>
      <c r="F8" s="33"/>
      <c r="G8" s="34"/>
      <c r="H8" s="35"/>
      <c r="I8" s="42" t="s">
        <v>419</v>
      </c>
      <c r="J8" s="42" t="s">
        <v>17</v>
      </c>
      <c r="L8" s="76" t="s">
        <v>133</v>
      </c>
      <c r="M8" s="76" t="s">
        <v>134</v>
      </c>
    </row>
    <row r="9" spans="1:13">
      <c r="A9">
        <f>+MAX($A$5:A8)+1</f>
        <v>1</v>
      </c>
      <c r="B9" t="s">
        <v>29</v>
      </c>
      <c r="C9" t="s">
        <v>30</v>
      </c>
      <c r="D9" t="s">
        <v>31</v>
      </c>
      <c r="E9" s="32">
        <v>31000</v>
      </c>
      <c r="F9" s="33">
        <v>2746.9409999999998</v>
      </c>
      <c r="G9" s="34">
        <f>ROUND((F9/$F$46),4)</f>
        <v>0.08</v>
      </c>
      <c r="H9" s="35"/>
      <c r="I9" s="44" t="s">
        <v>13</v>
      </c>
      <c r="J9" s="34">
        <f t="shared" ref="J9:J25" si="0">SUMIFS($G$4:$G$195,$D$4:$D$195,I9)</f>
        <v>0.20860000000000001</v>
      </c>
      <c r="L9" s="92" t="s">
        <v>135</v>
      </c>
      <c r="M9" s="34">
        <v>0.3486999999999999</v>
      </c>
    </row>
    <row r="10" spans="1:13">
      <c r="A10">
        <f>+MAX($A$5:A9)+1</f>
        <v>2</v>
      </c>
      <c r="B10" t="s">
        <v>14</v>
      </c>
      <c r="C10" t="s">
        <v>15</v>
      </c>
      <c r="D10" t="s">
        <v>16</v>
      </c>
      <c r="E10" s="32">
        <v>201000</v>
      </c>
      <c r="F10" s="33">
        <v>2634.9090000000001</v>
      </c>
      <c r="G10" s="34">
        <f t="shared" ref="G10:G35" si="1">ROUND((F10/$F$46),4)</f>
        <v>7.6799999999999993E-2</v>
      </c>
      <c r="H10" s="35"/>
      <c r="I10" s="34" t="s">
        <v>23</v>
      </c>
      <c r="J10" s="34">
        <f t="shared" si="0"/>
        <v>0.1401</v>
      </c>
      <c r="L10" s="92" t="s">
        <v>137</v>
      </c>
      <c r="M10" s="34">
        <v>0.1323</v>
      </c>
    </row>
    <row r="11" spans="1:13">
      <c r="A11">
        <f>+MAX($A$5:A10)+1</f>
        <v>3</v>
      </c>
      <c r="B11" t="s">
        <v>11</v>
      </c>
      <c r="C11" t="s">
        <v>12</v>
      </c>
      <c r="D11" t="s">
        <v>13</v>
      </c>
      <c r="E11" s="32">
        <v>135000</v>
      </c>
      <c r="F11" s="33">
        <v>2546.2350000000001</v>
      </c>
      <c r="G11" s="34">
        <f t="shared" si="1"/>
        <v>7.4200000000000002E-2</v>
      </c>
      <c r="H11" s="35"/>
      <c r="I11" s="34" t="s">
        <v>31</v>
      </c>
      <c r="J11" s="34">
        <f t="shared" si="0"/>
        <v>0.10970000000000001</v>
      </c>
      <c r="L11" s="92" t="s">
        <v>140</v>
      </c>
      <c r="M11" s="34">
        <v>7.2899999999999993E-2</v>
      </c>
    </row>
    <row r="12" spans="1:13">
      <c r="A12">
        <f>+MAX($A$5:A11)+1</f>
        <v>4</v>
      </c>
      <c r="B12" t="s">
        <v>32</v>
      </c>
      <c r="C12" t="s">
        <v>33</v>
      </c>
      <c r="D12" t="s">
        <v>28</v>
      </c>
      <c r="E12" s="32">
        <v>822000</v>
      </c>
      <c r="F12" s="33">
        <v>2100.21</v>
      </c>
      <c r="G12" s="34">
        <f t="shared" si="1"/>
        <v>6.1199999999999997E-2</v>
      </c>
      <c r="H12" s="35"/>
      <c r="I12" s="34" t="s">
        <v>16</v>
      </c>
      <c r="J12" s="34">
        <f t="shared" si="0"/>
        <v>0.1016</v>
      </c>
      <c r="L12" s="92" t="s">
        <v>139</v>
      </c>
      <c r="M12" s="34">
        <v>0.1016</v>
      </c>
    </row>
    <row r="13" spans="1:13">
      <c r="A13">
        <f>+MAX($A$5:A12)+1</f>
        <v>5</v>
      </c>
      <c r="B13" t="s">
        <v>21</v>
      </c>
      <c r="C13" t="s">
        <v>22</v>
      </c>
      <c r="D13" t="s">
        <v>13</v>
      </c>
      <c r="E13" s="32">
        <v>610000</v>
      </c>
      <c r="F13" s="33">
        <v>1697.9349999999999</v>
      </c>
      <c r="G13" s="34">
        <f t="shared" si="1"/>
        <v>4.9500000000000002E-2</v>
      </c>
      <c r="H13" s="35"/>
      <c r="I13" s="34" t="s">
        <v>28</v>
      </c>
      <c r="J13" s="34">
        <f t="shared" si="0"/>
        <v>7.2899999999999993E-2</v>
      </c>
      <c r="L13" s="92" t="s">
        <v>136</v>
      </c>
      <c r="M13" s="34">
        <v>8.2099999999999992E-2</v>
      </c>
    </row>
    <row r="14" spans="1:13">
      <c r="A14">
        <f>+MAX($A$5:A13)+1</f>
        <v>6</v>
      </c>
      <c r="B14" t="s">
        <v>353</v>
      </c>
      <c r="C14" t="s">
        <v>354</v>
      </c>
      <c r="D14" t="s">
        <v>36</v>
      </c>
      <c r="E14" s="32">
        <v>233335</v>
      </c>
      <c r="F14" s="33">
        <v>1632.5283274999999</v>
      </c>
      <c r="G14" s="34">
        <f t="shared" si="1"/>
        <v>4.7600000000000003E-2</v>
      </c>
      <c r="H14" s="35"/>
      <c r="I14" s="34" t="s">
        <v>20</v>
      </c>
      <c r="J14" s="34">
        <f t="shared" si="0"/>
        <v>6.2399999999999997E-2</v>
      </c>
      <c r="L14" s="92" t="s">
        <v>138</v>
      </c>
      <c r="M14" s="34">
        <v>4.7600000000000003E-2</v>
      </c>
    </row>
    <row r="15" spans="1:13">
      <c r="A15">
        <f>+MAX($A$5:A14)+1</f>
        <v>7</v>
      </c>
      <c r="B15" t="s">
        <v>368</v>
      </c>
      <c r="C15" t="s">
        <v>369</v>
      </c>
      <c r="D15" t="s">
        <v>23</v>
      </c>
      <c r="E15" s="32">
        <v>850000</v>
      </c>
      <c r="F15" s="33">
        <v>1335.35</v>
      </c>
      <c r="G15" s="34">
        <f t="shared" si="1"/>
        <v>3.8899999999999997E-2</v>
      </c>
      <c r="H15" s="35"/>
      <c r="I15" s="34" t="s">
        <v>36</v>
      </c>
      <c r="J15" s="34">
        <f t="shared" si="0"/>
        <v>4.7600000000000003E-2</v>
      </c>
      <c r="L15" s="92" t="s">
        <v>146</v>
      </c>
      <c r="M15" s="34">
        <v>3.0300000000000001E-2</v>
      </c>
    </row>
    <row r="16" spans="1:13">
      <c r="A16">
        <f>+MAX($A$5:A15)+1</f>
        <v>8</v>
      </c>
      <c r="B16" t="s">
        <v>26</v>
      </c>
      <c r="C16" t="s">
        <v>27</v>
      </c>
      <c r="D16" t="s">
        <v>13</v>
      </c>
      <c r="E16" s="32">
        <v>122000</v>
      </c>
      <c r="F16" s="33">
        <v>1278.316</v>
      </c>
      <c r="G16" s="34">
        <f t="shared" si="1"/>
        <v>3.7199999999999997E-2</v>
      </c>
      <c r="H16" s="35"/>
      <c r="I16" t="s">
        <v>37</v>
      </c>
      <c r="J16" s="34">
        <f t="shared" si="0"/>
        <v>3.39E-2</v>
      </c>
      <c r="L16" s="92" t="s">
        <v>144</v>
      </c>
      <c r="M16" s="34">
        <v>3.1899999999999998E-2</v>
      </c>
    </row>
    <row r="17" spans="1:13">
      <c r="A17">
        <f>+MAX($A$5:A16)+1</f>
        <v>9</v>
      </c>
      <c r="B17" t="s">
        <v>251</v>
      </c>
      <c r="C17" t="s">
        <v>252</v>
      </c>
      <c r="D17" t="s">
        <v>23</v>
      </c>
      <c r="E17" s="32">
        <v>70000</v>
      </c>
      <c r="F17" s="33">
        <v>1237.2850000000001</v>
      </c>
      <c r="G17" s="34">
        <f t="shared" si="1"/>
        <v>3.5999999999999997E-2</v>
      </c>
      <c r="H17" s="35"/>
      <c r="I17" s="34" t="s">
        <v>57</v>
      </c>
      <c r="J17" s="34">
        <f t="shared" si="0"/>
        <v>3.1899999999999998E-2</v>
      </c>
      <c r="L17" s="92" t="s">
        <v>162</v>
      </c>
      <c r="M17" s="34">
        <v>2.7300000000000001E-2</v>
      </c>
    </row>
    <row r="18" spans="1:13">
      <c r="A18">
        <f>+MAX($A$5:A17)+1</f>
        <v>10</v>
      </c>
      <c r="B18" t="s">
        <v>55</v>
      </c>
      <c r="C18" t="s">
        <v>56</v>
      </c>
      <c r="D18" t="s">
        <v>37</v>
      </c>
      <c r="E18" s="32">
        <v>120000</v>
      </c>
      <c r="F18" s="33">
        <v>1162.32</v>
      </c>
      <c r="G18" s="34">
        <f t="shared" si="1"/>
        <v>3.39E-2</v>
      </c>
      <c r="H18" s="35"/>
      <c r="I18" s="34" t="s">
        <v>66</v>
      </c>
      <c r="J18" s="34">
        <f t="shared" si="0"/>
        <v>3.0300000000000001E-2</v>
      </c>
      <c r="L18" t="s">
        <v>141</v>
      </c>
      <c r="M18" s="34">
        <v>3.39E-2</v>
      </c>
    </row>
    <row r="19" spans="1:13">
      <c r="A19">
        <f>+MAX($A$5:A18)+1</f>
        <v>11</v>
      </c>
      <c r="B19" t="s">
        <v>278</v>
      </c>
      <c r="C19" t="s">
        <v>279</v>
      </c>
      <c r="D19" t="s">
        <v>23</v>
      </c>
      <c r="E19" s="32">
        <v>80000</v>
      </c>
      <c r="F19" s="33">
        <v>1160.3599999999999</v>
      </c>
      <c r="G19" s="34">
        <f t="shared" si="1"/>
        <v>3.3799999999999997E-2</v>
      </c>
      <c r="H19" s="35"/>
      <c r="I19" s="34" t="s">
        <v>355</v>
      </c>
      <c r="J19" s="34">
        <f t="shared" si="0"/>
        <v>2.7300000000000001E-2</v>
      </c>
      <c r="L19" s="92" t="s">
        <v>442</v>
      </c>
      <c r="M19" s="34">
        <v>2.1000000000000001E-2</v>
      </c>
    </row>
    <row r="20" spans="1:13">
      <c r="A20">
        <f>+MAX($A$5:A19)+1</f>
        <v>12</v>
      </c>
      <c r="B20" t="s">
        <v>67</v>
      </c>
      <c r="C20" t="s">
        <v>68</v>
      </c>
      <c r="D20" t="s">
        <v>20</v>
      </c>
      <c r="E20" s="32">
        <v>640000</v>
      </c>
      <c r="F20" s="33">
        <v>1130.24</v>
      </c>
      <c r="G20" s="34">
        <f t="shared" si="1"/>
        <v>3.2899999999999999E-2</v>
      </c>
      <c r="H20" s="35"/>
      <c r="I20" s="34" t="s">
        <v>48</v>
      </c>
      <c r="J20" s="34">
        <f t="shared" si="0"/>
        <v>2.2599999999999999E-2</v>
      </c>
      <c r="L20" s="92" t="s">
        <v>142</v>
      </c>
      <c r="M20" s="34">
        <v>1.7299999999999999E-2</v>
      </c>
    </row>
    <row r="21" spans="1:13">
      <c r="A21">
        <f>+MAX($A$5:A20)+1</f>
        <v>13</v>
      </c>
      <c r="B21" t="s">
        <v>76</v>
      </c>
      <c r="C21" t="s">
        <v>77</v>
      </c>
      <c r="D21" t="s">
        <v>57</v>
      </c>
      <c r="E21" s="32">
        <v>150000</v>
      </c>
      <c r="F21" s="33">
        <v>1095.375</v>
      </c>
      <c r="G21" s="34">
        <f t="shared" si="1"/>
        <v>3.1899999999999998E-2</v>
      </c>
      <c r="H21" s="35"/>
      <c r="I21" s="34" t="s">
        <v>178</v>
      </c>
      <c r="J21" s="34">
        <f t="shared" si="0"/>
        <v>2.1000000000000001E-2</v>
      </c>
      <c r="L21" s="92" t="s">
        <v>457</v>
      </c>
      <c r="M21" s="34">
        <v>1.6400000000000001E-2</v>
      </c>
    </row>
    <row r="22" spans="1:13">
      <c r="A22">
        <f>+MAX($A$5:A21)+1</f>
        <v>14</v>
      </c>
      <c r="B22" t="s">
        <v>82</v>
      </c>
      <c r="C22" t="s">
        <v>83</v>
      </c>
      <c r="D22" t="s">
        <v>23</v>
      </c>
      <c r="E22" s="32">
        <v>87000</v>
      </c>
      <c r="F22" s="33">
        <v>1076.4075</v>
      </c>
      <c r="G22" s="34">
        <f t="shared" si="1"/>
        <v>3.1399999999999997E-2</v>
      </c>
      <c r="H22" s="35"/>
      <c r="I22" s="34" t="s">
        <v>40</v>
      </c>
      <c r="J22" s="34">
        <f t="shared" si="0"/>
        <v>1.9699999999999999E-2</v>
      </c>
      <c r="L22" s="92" t="s">
        <v>449</v>
      </c>
      <c r="M22" s="34">
        <v>1.7899999999999999E-2</v>
      </c>
    </row>
    <row r="23" spans="1:13">
      <c r="A23">
        <f>+MAX($A$5:A22)+1</f>
        <v>15</v>
      </c>
      <c r="B23" t="s">
        <v>73</v>
      </c>
      <c r="C23" t="s">
        <v>74</v>
      </c>
      <c r="D23" t="s">
        <v>66</v>
      </c>
      <c r="E23" s="32">
        <v>345792</v>
      </c>
      <c r="F23" s="33">
        <v>1039.2778559999999</v>
      </c>
      <c r="G23" s="34">
        <f t="shared" si="1"/>
        <v>3.0300000000000001E-2</v>
      </c>
      <c r="H23" s="35"/>
      <c r="I23" s="34" t="s">
        <v>356</v>
      </c>
      <c r="J23" s="34">
        <f t="shared" si="0"/>
        <v>1.7899999999999999E-2</v>
      </c>
      <c r="L23" s="100" t="s">
        <v>130</v>
      </c>
      <c r="M23" s="99">
        <f>SUM(M9:M22)</f>
        <v>0.98119999999999985</v>
      </c>
    </row>
    <row r="24" spans="1:13">
      <c r="A24">
        <f>+MAX($A$5:A23)+1</f>
        <v>16</v>
      </c>
      <c r="B24" t="s">
        <v>100</v>
      </c>
      <c r="C24" t="s">
        <v>101</v>
      </c>
      <c r="D24" t="s">
        <v>31</v>
      </c>
      <c r="E24" s="32">
        <v>700000</v>
      </c>
      <c r="F24" s="33">
        <v>1018.15</v>
      </c>
      <c r="G24" s="34">
        <f t="shared" si="1"/>
        <v>2.9700000000000001E-2</v>
      </c>
      <c r="H24" s="35"/>
      <c r="I24" s="34" t="s">
        <v>54</v>
      </c>
      <c r="J24" s="34">
        <f t="shared" si="0"/>
        <v>1.7299999999999999E-2</v>
      </c>
    </row>
    <row r="25" spans="1:13">
      <c r="A25">
        <f>+MAX($A$5:A24)+1</f>
        <v>17</v>
      </c>
      <c r="B25" t="s">
        <v>18</v>
      </c>
      <c r="C25" s="75" t="s">
        <v>19</v>
      </c>
      <c r="D25" t="s">
        <v>20</v>
      </c>
      <c r="E25" s="32">
        <v>114624</v>
      </c>
      <c r="F25" s="33">
        <v>1011.7860479999999</v>
      </c>
      <c r="G25" s="34">
        <f t="shared" si="1"/>
        <v>2.9499999999999998E-2</v>
      </c>
      <c r="H25" s="35"/>
      <c r="I25" s="34" t="s">
        <v>357</v>
      </c>
      <c r="J25" s="34">
        <f t="shared" si="0"/>
        <v>1.6400000000000001E-2</v>
      </c>
    </row>
    <row r="26" spans="1:13">
      <c r="A26">
        <f>+MAX($A$5:A25)+1</f>
        <v>18</v>
      </c>
      <c r="B26" t="s">
        <v>78</v>
      </c>
      <c r="C26" t="s">
        <v>79</v>
      </c>
      <c r="D26" t="s">
        <v>13</v>
      </c>
      <c r="E26" s="32">
        <v>1055000</v>
      </c>
      <c r="F26" s="33">
        <v>941.06</v>
      </c>
      <c r="G26" s="34">
        <f t="shared" si="1"/>
        <v>2.7400000000000001E-2</v>
      </c>
      <c r="H26" s="35"/>
      <c r="I26" s="34" t="s">
        <v>75</v>
      </c>
      <c r="J26" s="46">
        <f>+SUMIFS($G:$G,$C:$C,"Net Receivable/Payable")+SUMIFS($G:$G,$C:$C,"CBLO / Reverse Repo Investments")</f>
        <v>1.8800000000000039E-2</v>
      </c>
    </row>
    <row r="27" spans="1:13">
      <c r="A27">
        <f>+MAX($A$5:A26)+1</f>
        <v>19</v>
      </c>
      <c r="B27" t="s">
        <v>358</v>
      </c>
      <c r="C27" t="s">
        <v>359</v>
      </c>
      <c r="D27" t="s">
        <v>355</v>
      </c>
      <c r="E27" s="32">
        <v>75400</v>
      </c>
      <c r="F27" s="33">
        <v>938.80539999999996</v>
      </c>
      <c r="G27" s="34">
        <f t="shared" si="1"/>
        <v>2.7300000000000001E-2</v>
      </c>
      <c r="H27" s="35"/>
      <c r="I27" s="34"/>
      <c r="J27" s="34"/>
    </row>
    <row r="28" spans="1:13">
      <c r="A28">
        <f>+MAX($A$5:A27)+1</f>
        <v>20</v>
      </c>
      <c r="B28" t="s">
        <v>170</v>
      </c>
      <c r="C28" t="s">
        <v>171</v>
      </c>
      <c r="D28" t="s">
        <v>16</v>
      </c>
      <c r="E28" s="32">
        <v>537500</v>
      </c>
      <c r="F28" s="33">
        <v>851.66875000000005</v>
      </c>
      <c r="G28" s="34">
        <f t="shared" si="1"/>
        <v>2.4799999999999999E-2</v>
      </c>
      <c r="H28" s="35"/>
    </row>
    <row r="29" spans="1:13">
      <c r="A29">
        <f>+MAX($A$5:A28)+1</f>
        <v>21</v>
      </c>
      <c r="B29" t="s">
        <v>58</v>
      </c>
      <c r="C29" t="s">
        <v>59</v>
      </c>
      <c r="D29" t="s">
        <v>48</v>
      </c>
      <c r="E29" s="32">
        <v>249591</v>
      </c>
      <c r="F29" s="33">
        <v>776.10321450000004</v>
      </c>
      <c r="G29" s="34">
        <f t="shared" si="1"/>
        <v>2.2599999999999999E-2</v>
      </c>
      <c r="H29" s="35"/>
    </row>
    <row r="30" spans="1:13">
      <c r="A30">
        <f>+MAX($A$5:A29)+1</f>
        <v>22</v>
      </c>
      <c r="B30" t="s">
        <v>362</v>
      </c>
      <c r="C30" t="s">
        <v>363</v>
      </c>
      <c r="D30" t="s">
        <v>178</v>
      </c>
      <c r="E30" s="32">
        <v>85000</v>
      </c>
      <c r="F30" s="33">
        <v>721.31</v>
      </c>
      <c r="G30" s="34">
        <f t="shared" si="1"/>
        <v>2.1000000000000001E-2</v>
      </c>
      <c r="H30" s="35"/>
    </row>
    <row r="31" spans="1:13">
      <c r="A31">
        <f>+MAX($A$5:A30)+1</f>
        <v>23</v>
      </c>
      <c r="B31" t="s">
        <v>364</v>
      </c>
      <c r="C31" t="s">
        <v>365</v>
      </c>
      <c r="D31" t="s">
        <v>13</v>
      </c>
      <c r="E31" s="32">
        <v>490000</v>
      </c>
      <c r="F31" s="33">
        <v>697.27</v>
      </c>
      <c r="G31" s="34">
        <f t="shared" si="1"/>
        <v>2.0299999999999999E-2</v>
      </c>
      <c r="H31" s="35"/>
    </row>
    <row r="32" spans="1:13">
      <c r="A32">
        <f>+MAX($A$5:A31)+1</f>
        <v>24</v>
      </c>
      <c r="B32" t="s">
        <v>44</v>
      </c>
      <c r="C32" t="s">
        <v>45</v>
      </c>
      <c r="D32" t="s">
        <v>40</v>
      </c>
      <c r="E32" s="32">
        <v>293000</v>
      </c>
      <c r="F32" s="33">
        <v>676.68349999999998</v>
      </c>
      <c r="G32" s="34">
        <f t="shared" si="1"/>
        <v>1.9699999999999999E-2</v>
      </c>
      <c r="H32" s="35"/>
    </row>
    <row r="33" spans="1:9">
      <c r="A33">
        <f>+MAX($A$5:A32)+1</f>
        <v>25</v>
      </c>
      <c r="B33" t="s">
        <v>360</v>
      </c>
      <c r="C33" t="s">
        <v>361</v>
      </c>
      <c r="D33" t="s">
        <v>356</v>
      </c>
      <c r="E33" s="32">
        <v>2712</v>
      </c>
      <c r="F33" s="33">
        <v>615.20499600000005</v>
      </c>
      <c r="G33" s="34">
        <f t="shared" si="1"/>
        <v>1.7899999999999999E-2</v>
      </c>
      <c r="H33" s="35"/>
    </row>
    <row r="34" spans="1:9">
      <c r="A34">
        <f>+MAX($A$5:A33)+1</f>
        <v>26</v>
      </c>
      <c r="B34" t="s">
        <v>80</v>
      </c>
      <c r="C34" t="s">
        <v>81</v>
      </c>
      <c r="D34" t="s">
        <v>54</v>
      </c>
      <c r="E34" s="32">
        <v>15000</v>
      </c>
      <c r="F34" s="33">
        <v>592.5</v>
      </c>
      <c r="G34" s="34">
        <f t="shared" si="1"/>
        <v>1.7299999999999999E-2</v>
      </c>
      <c r="H34" s="35"/>
    </row>
    <row r="35" spans="1:9">
      <c r="A35">
        <f>+MAX($A$5:A34)+1</f>
        <v>27</v>
      </c>
      <c r="B35" t="s">
        <v>366</v>
      </c>
      <c r="C35" t="s">
        <v>367</v>
      </c>
      <c r="D35" t="s">
        <v>357</v>
      </c>
      <c r="E35" s="32">
        <v>141246</v>
      </c>
      <c r="F35" s="33">
        <v>563.14780200000007</v>
      </c>
      <c r="G35" s="34">
        <f t="shared" si="1"/>
        <v>1.6400000000000001E-2</v>
      </c>
      <c r="H35" s="35"/>
    </row>
    <row r="36" spans="1:9">
      <c r="A36">
        <f>+MAX($A$5:A35)+1</f>
        <v>28</v>
      </c>
      <c r="B36" t="s">
        <v>64</v>
      </c>
      <c r="C36" t="s">
        <v>65</v>
      </c>
      <c r="D36" t="s">
        <v>28</v>
      </c>
      <c r="E36" s="32">
        <v>36786</v>
      </c>
      <c r="F36" s="33">
        <v>402.310089</v>
      </c>
      <c r="G36" s="34">
        <f>ROUND((F36/$F$46),4)</f>
        <v>1.17E-2</v>
      </c>
      <c r="H36" s="35"/>
    </row>
    <row r="37" spans="1:9">
      <c r="F37" s="33"/>
      <c r="G37" s="34"/>
      <c r="H37" s="35"/>
    </row>
    <row r="38" spans="1:9">
      <c r="C38" s="47" t="s">
        <v>126</v>
      </c>
      <c r="D38" s="47"/>
      <c r="E38" s="48"/>
      <c r="F38" s="49">
        <f>SUM(F9:F37)</f>
        <v>33679.689483000016</v>
      </c>
      <c r="G38" s="50">
        <f>SUM(G9:G37)</f>
        <v>0.98119999999999996</v>
      </c>
      <c r="H38" s="35"/>
    </row>
    <row r="39" spans="1:9">
      <c r="F39" s="33"/>
      <c r="G39" s="34"/>
      <c r="H39" s="51"/>
    </row>
    <row r="40" spans="1:9">
      <c r="C40" s="39" t="s">
        <v>127</v>
      </c>
      <c r="F40" s="33">
        <v>796.41215120000004</v>
      </c>
      <c r="G40" s="34">
        <f>ROUND((F40/$F$46),4)</f>
        <v>2.3199999999999998E-2</v>
      </c>
      <c r="H40" s="35"/>
      <c r="I40" s="33"/>
    </row>
    <row r="41" spans="1:9">
      <c r="C41" s="47" t="s">
        <v>126</v>
      </c>
      <c r="D41" s="47"/>
      <c r="E41" s="48"/>
      <c r="F41" s="49">
        <f>SUM(F40)</f>
        <v>796.41215120000004</v>
      </c>
      <c r="G41" s="50">
        <f>SUM(G40)</f>
        <v>2.3199999999999998E-2</v>
      </c>
      <c r="H41" s="35"/>
    </row>
    <row r="42" spans="1:9">
      <c r="F42" s="33"/>
      <c r="G42" s="34"/>
      <c r="H42" s="51"/>
    </row>
    <row r="43" spans="1:9">
      <c r="C43" s="39" t="s">
        <v>128</v>
      </c>
      <c r="F43" s="33"/>
      <c r="G43" s="34"/>
      <c r="H43" s="35"/>
    </row>
    <row r="44" spans="1:9">
      <c r="C44" s="39" t="s">
        <v>129</v>
      </c>
      <c r="F44" s="58">
        <v>-146.33959339999274</v>
      </c>
      <c r="G44" s="59">
        <f>(100%-SUMIFS($G$1:$G$43,$C$1:$C$43,"Total"))</f>
        <v>-4.3999999999999595E-3</v>
      </c>
      <c r="H44" s="35"/>
    </row>
    <row r="45" spans="1:9">
      <c r="C45" s="47" t="s">
        <v>126</v>
      </c>
      <c r="D45" s="47"/>
      <c r="E45" s="48"/>
      <c r="F45" s="62">
        <f>SUM(F44)</f>
        <v>-146.33959339999274</v>
      </c>
      <c r="G45" s="63">
        <f>SUM(G44)</f>
        <v>-4.3999999999999595E-3</v>
      </c>
      <c r="H45" s="35"/>
    </row>
    <row r="46" spans="1:9">
      <c r="C46" s="64" t="s">
        <v>130</v>
      </c>
      <c r="D46" s="64"/>
      <c r="E46" s="65"/>
      <c r="F46" s="66">
        <f>SUMIFS($F$1:$F$187,$C$1:$C$187,"Total")</f>
        <v>34329.762040800022</v>
      </c>
      <c r="G46" s="67">
        <f>SUMIFS($G$1:$G$187,$C$1:$C$187,"Total")</f>
        <v>1</v>
      </c>
      <c r="H46" s="51"/>
    </row>
    <row r="47" spans="1:9">
      <c r="F47" s="33"/>
    </row>
    <row r="48" spans="1:9">
      <c r="C48" s="39"/>
      <c r="F48" s="73"/>
      <c r="G48" s="73"/>
    </row>
    <row r="49" spans="2:58" ht="12.75" customHeight="1">
      <c r="B49" s="107" t="s">
        <v>131</v>
      </c>
      <c r="C49" s="107"/>
      <c r="D49" s="107"/>
      <c r="E49" s="107"/>
      <c r="F49" s="107"/>
      <c r="G49" s="107"/>
      <c r="H49"/>
      <c r="J49" s="2"/>
      <c r="K49" s="2"/>
      <c r="L49" s="2"/>
      <c r="M49" s="40"/>
      <c r="N49" s="2"/>
      <c r="O49" s="3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12.75" customHeight="1">
      <c r="B50" s="107"/>
      <c r="C50" s="107"/>
      <c r="D50" s="107"/>
      <c r="E50" s="107"/>
      <c r="F50" s="107"/>
      <c r="G50" s="107"/>
      <c r="H50"/>
      <c r="J50" s="2"/>
      <c r="K50" s="2"/>
      <c r="L50" s="2"/>
      <c r="M50" s="40"/>
      <c r="N50" s="2"/>
      <c r="O50" s="3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:58" ht="12.75" customHeight="1">
      <c r="B51" s="107"/>
      <c r="C51" s="107"/>
      <c r="D51" s="107"/>
      <c r="E51" s="107"/>
      <c r="F51" s="107"/>
      <c r="G51" s="107"/>
      <c r="H51"/>
      <c r="J51" s="2"/>
      <c r="K51" s="2"/>
      <c r="L51" s="2"/>
      <c r="M51" s="2"/>
      <c r="N51" s="2"/>
      <c r="O51" s="3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12.75" customHeight="1">
      <c r="B52" s="107"/>
      <c r="C52" s="107"/>
      <c r="D52" s="107"/>
      <c r="E52" s="107"/>
      <c r="F52" s="107"/>
      <c r="G52" s="107"/>
      <c r="H52"/>
      <c r="J52" s="2"/>
      <c r="K52" s="2"/>
      <c r="L52" s="2"/>
      <c r="M52" s="2"/>
      <c r="N52" s="2"/>
      <c r="O52" s="3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2:58" ht="12.75" customHeight="1">
      <c r="B53" s="107"/>
      <c r="C53" s="107"/>
      <c r="D53" s="107"/>
      <c r="E53" s="107"/>
      <c r="F53" s="107"/>
      <c r="G53" s="107"/>
      <c r="H53"/>
      <c r="J53" s="2"/>
      <c r="K53" s="2"/>
      <c r="L53" s="2"/>
      <c r="M53" s="2"/>
      <c r="N53" s="2"/>
      <c r="O53" s="3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2:58" ht="12.75" customHeight="1">
      <c r="B54" s="107"/>
      <c r="C54" s="107"/>
      <c r="D54" s="107"/>
      <c r="E54" s="107"/>
      <c r="F54" s="107"/>
      <c r="G54" s="107"/>
      <c r="H54"/>
      <c r="J54" s="2"/>
      <c r="K54" s="2"/>
      <c r="L54" s="2"/>
      <c r="M54" s="2"/>
      <c r="N54" s="2"/>
      <c r="O54" s="3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2:58" ht="12.75" customHeight="1">
      <c r="B55" s="107"/>
      <c r="C55" s="107"/>
      <c r="D55" s="107"/>
      <c r="E55" s="107"/>
      <c r="F55" s="107"/>
      <c r="G55" s="107"/>
      <c r="H55"/>
      <c r="J55" s="2"/>
      <c r="K55" s="2"/>
      <c r="L55" s="2"/>
      <c r="M55" s="2"/>
      <c r="N55" s="2"/>
      <c r="O55" s="3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2:58" ht="29.25" customHeight="1">
      <c r="B56" s="107"/>
      <c r="C56" s="107"/>
      <c r="D56" s="107"/>
      <c r="E56" s="107"/>
      <c r="F56" s="107"/>
      <c r="G56" s="107"/>
      <c r="H56"/>
      <c r="J56" s="2"/>
      <c r="K56" s="2"/>
      <c r="L56" s="2"/>
      <c r="M56" s="2"/>
      <c r="N56" s="2"/>
      <c r="O56" s="3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2:58" ht="12.75" customHeight="1">
      <c r="B57" s="74"/>
      <c r="C57" s="74"/>
      <c r="D57" s="74"/>
      <c r="E57" s="74"/>
      <c r="F57" s="74"/>
      <c r="G57" s="74"/>
      <c r="H57"/>
      <c r="J57" s="2"/>
      <c r="K57" s="2"/>
      <c r="L57" s="2"/>
      <c r="M57" s="2"/>
      <c r="N57" s="2"/>
      <c r="O57" s="3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2:58" ht="27" customHeight="1">
      <c r="B58" s="108" t="s">
        <v>462</v>
      </c>
      <c r="C58" s="108"/>
      <c r="D58" s="108"/>
      <c r="E58" s="108"/>
      <c r="F58" s="108"/>
      <c r="G58" s="108"/>
      <c r="H58"/>
      <c r="J58" s="2"/>
      <c r="K58" s="2"/>
      <c r="L58" s="2"/>
      <c r="M58" s="2"/>
      <c r="N58" s="2"/>
      <c r="O58" s="3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2:58" ht="12.75" customHeight="1">
      <c r="H59"/>
      <c r="J59" s="2"/>
      <c r="K59" s="2"/>
      <c r="L59" s="2"/>
      <c r="M59" s="2"/>
      <c r="N59" s="2"/>
      <c r="O59" s="3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2:58" ht="12.75" customHeight="1">
      <c r="B60" s="75" t="s">
        <v>132</v>
      </c>
      <c r="H60"/>
      <c r="J60" s="2"/>
      <c r="K60" s="2"/>
      <c r="L60" s="2"/>
      <c r="M60" s="2"/>
      <c r="N60" s="2"/>
      <c r="O60" s="3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2:58" ht="12.75" customHeight="1">
      <c r="E61"/>
      <c r="G61" s="2"/>
      <c r="H61"/>
      <c r="J61" s="2"/>
      <c r="K61" s="2"/>
      <c r="L61" s="2"/>
      <c r="M61" s="2"/>
      <c r="N61" s="2"/>
      <c r="O61" s="3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</sheetData>
  <sortState ref="I9:J25">
    <sortCondition descending="1" ref="J9:J25"/>
  </sortState>
  <mergeCells count="3">
    <mergeCell ref="C1:G1"/>
    <mergeCell ref="B49:G56"/>
    <mergeCell ref="B58:G5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zoomScale="85" zoomScaleNormal="85" workbookViewId="0"/>
  </sheetViews>
  <sheetFormatPr defaultRowHeight="15"/>
  <cols>
    <col min="1" max="1" width="7" bestFit="1" customWidth="1"/>
    <col min="2" max="2" width="33.14062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14.140625" customWidth="1"/>
    <col min="9" max="9" width="5" style="2" customWidth="1"/>
    <col min="10" max="10" width="17.28515625" bestFit="1" customWidth="1"/>
    <col min="11" max="11" width="8" bestFit="1" customWidth="1"/>
    <col min="12" max="12" width="4.28515625" customWidth="1"/>
    <col min="13" max="13" width="19.42578125" bestFit="1" customWidth="1"/>
    <col min="14" max="14" width="12.42578125" bestFit="1" customWidth="1"/>
    <col min="258" max="258" width="7" bestFit="1" customWidth="1"/>
    <col min="259" max="259" width="33.140625" bestFit="1" customWidth="1"/>
    <col min="260" max="260" width="49.7109375" customWidth="1"/>
    <col min="261" max="261" width="15.7109375" bestFit="1" customWidth="1"/>
    <col min="262" max="262" width="12.5703125" bestFit="1" customWidth="1"/>
    <col min="263" max="263" width="24.28515625" bestFit="1" customWidth="1"/>
    <col min="264" max="264" width="14.140625" bestFit="1" customWidth="1"/>
    <col min="265" max="265" width="13.5703125" customWidth="1"/>
    <col min="266" max="266" width="17.28515625" bestFit="1" customWidth="1"/>
    <col min="267" max="267" width="8.85546875" bestFit="1" customWidth="1"/>
    <col min="514" max="514" width="7" bestFit="1" customWidth="1"/>
    <col min="515" max="515" width="33.140625" bestFit="1" customWidth="1"/>
    <col min="516" max="516" width="49.7109375" customWidth="1"/>
    <col min="517" max="517" width="15.7109375" bestFit="1" customWidth="1"/>
    <col min="518" max="518" width="12.5703125" bestFit="1" customWidth="1"/>
    <col min="519" max="519" width="24.28515625" bestFit="1" customWidth="1"/>
    <col min="520" max="520" width="14.140625" bestFit="1" customWidth="1"/>
    <col min="521" max="521" width="13.5703125" customWidth="1"/>
    <col min="522" max="522" width="17.28515625" bestFit="1" customWidth="1"/>
    <col min="523" max="523" width="8.85546875" bestFit="1" customWidth="1"/>
    <col min="770" max="770" width="7" bestFit="1" customWidth="1"/>
    <col min="771" max="771" width="33.140625" bestFit="1" customWidth="1"/>
    <col min="772" max="772" width="49.7109375" customWidth="1"/>
    <col min="773" max="773" width="15.7109375" bestFit="1" customWidth="1"/>
    <col min="774" max="774" width="12.5703125" bestFit="1" customWidth="1"/>
    <col min="775" max="775" width="24.28515625" bestFit="1" customWidth="1"/>
    <col min="776" max="776" width="14.140625" bestFit="1" customWidth="1"/>
    <col min="777" max="777" width="13.5703125" customWidth="1"/>
    <col min="778" max="778" width="17.28515625" bestFit="1" customWidth="1"/>
    <col min="779" max="779" width="8.85546875" bestFit="1" customWidth="1"/>
    <col min="1026" max="1026" width="7" bestFit="1" customWidth="1"/>
    <col min="1027" max="1027" width="33.140625" bestFit="1" customWidth="1"/>
    <col min="1028" max="1028" width="49.7109375" customWidth="1"/>
    <col min="1029" max="1029" width="15.7109375" bestFit="1" customWidth="1"/>
    <col min="1030" max="1030" width="12.5703125" bestFit="1" customWidth="1"/>
    <col min="1031" max="1031" width="24.28515625" bestFit="1" customWidth="1"/>
    <col min="1032" max="1032" width="14.140625" bestFit="1" customWidth="1"/>
    <col min="1033" max="1033" width="13.5703125" customWidth="1"/>
    <col min="1034" max="1034" width="17.28515625" bestFit="1" customWidth="1"/>
    <col min="1035" max="1035" width="8.85546875" bestFit="1" customWidth="1"/>
    <col min="1282" max="1282" width="7" bestFit="1" customWidth="1"/>
    <col min="1283" max="1283" width="33.140625" bestFit="1" customWidth="1"/>
    <col min="1284" max="1284" width="49.7109375" customWidth="1"/>
    <col min="1285" max="1285" width="15.7109375" bestFit="1" customWidth="1"/>
    <col min="1286" max="1286" width="12.5703125" bestFit="1" customWidth="1"/>
    <col min="1287" max="1287" width="24.28515625" bestFit="1" customWidth="1"/>
    <col min="1288" max="1288" width="14.140625" bestFit="1" customWidth="1"/>
    <col min="1289" max="1289" width="13.5703125" customWidth="1"/>
    <col min="1290" max="1290" width="17.28515625" bestFit="1" customWidth="1"/>
    <col min="1291" max="1291" width="8.85546875" bestFit="1" customWidth="1"/>
    <col min="1538" max="1538" width="7" bestFit="1" customWidth="1"/>
    <col min="1539" max="1539" width="33.140625" bestFit="1" customWidth="1"/>
    <col min="1540" max="1540" width="49.7109375" customWidth="1"/>
    <col min="1541" max="1541" width="15.7109375" bestFit="1" customWidth="1"/>
    <col min="1542" max="1542" width="12.5703125" bestFit="1" customWidth="1"/>
    <col min="1543" max="1543" width="24.28515625" bestFit="1" customWidth="1"/>
    <col min="1544" max="1544" width="14.140625" bestFit="1" customWidth="1"/>
    <col min="1545" max="1545" width="13.5703125" customWidth="1"/>
    <col min="1546" max="1546" width="17.28515625" bestFit="1" customWidth="1"/>
    <col min="1547" max="1547" width="8.85546875" bestFit="1" customWidth="1"/>
    <col min="1794" max="1794" width="7" bestFit="1" customWidth="1"/>
    <col min="1795" max="1795" width="33.140625" bestFit="1" customWidth="1"/>
    <col min="1796" max="1796" width="49.7109375" customWidth="1"/>
    <col min="1797" max="1797" width="15.7109375" bestFit="1" customWidth="1"/>
    <col min="1798" max="1798" width="12.5703125" bestFit="1" customWidth="1"/>
    <col min="1799" max="1799" width="24.28515625" bestFit="1" customWidth="1"/>
    <col min="1800" max="1800" width="14.140625" bestFit="1" customWidth="1"/>
    <col min="1801" max="1801" width="13.5703125" customWidth="1"/>
    <col min="1802" max="1802" width="17.28515625" bestFit="1" customWidth="1"/>
    <col min="1803" max="1803" width="8.85546875" bestFit="1" customWidth="1"/>
    <col min="2050" max="2050" width="7" bestFit="1" customWidth="1"/>
    <col min="2051" max="2051" width="33.140625" bestFit="1" customWidth="1"/>
    <col min="2052" max="2052" width="49.7109375" customWidth="1"/>
    <col min="2053" max="2053" width="15.7109375" bestFit="1" customWidth="1"/>
    <col min="2054" max="2054" width="12.5703125" bestFit="1" customWidth="1"/>
    <col min="2055" max="2055" width="24.28515625" bestFit="1" customWidth="1"/>
    <col min="2056" max="2056" width="14.140625" bestFit="1" customWidth="1"/>
    <col min="2057" max="2057" width="13.5703125" customWidth="1"/>
    <col min="2058" max="2058" width="17.28515625" bestFit="1" customWidth="1"/>
    <col min="2059" max="2059" width="8.85546875" bestFit="1" customWidth="1"/>
    <col min="2306" max="2306" width="7" bestFit="1" customWidth="1"/>
    <col min="2307" max="2307" width="33.140625" bestFit="1" customWidth="1"/>
    <col min="2308" max="2308" width="49.7109375" customWidth="1"/>
    <col min="2309" max="2309" width="15.7109375" bestFit="1" customWidth="1"/>
    <col min="2310" max="2310" width="12.5703125" bestFit="1" customWidth="1"/>
    <col min="2311" max="2311" width="24.28515625" bestFit="1" customWidth="1"/>
    <col min="2312" max="2312" width="14.140625" bestFit="1" customWidth="1"/>
    <col min="2313" max="2313" width="13.5703125" customWidth="1"/>
    <col min="2314" max="2314" width="17.28515625" bestFit="1" customWidth="1"/>
    <col min="2315" max="2315" width="8.85546875" bestFit="1" customWidth="1"/>
    <col min="2562" max="2562" width="7" bestFit="1" customWidth="1"/>
    <col min="2563" max="2563" width="33.140625" bestFit="1" customWidth="1"/>
    <col min="2564" max="2564" width="49.7109375" customWidth="1"/>
    <col min="2565" max="2565" width="15.7109375" bestFit="1" customWidth="1"/>
    <col min="2566" max="2566" width="12.5703125" bestFit="1" customWidth="1"/>
    <col min="2567" max="2567" width="24.28515625" bestFit="1" customWidth="1"/>
    <col min="2568" max="2568" width="14.140625" bestFit="1" customWidth="1"/>
    <col min="2569" max="2569" width="13.5703125" customWidth="1"/>
    <col min="2570" max="2570" width="17.28515625" bestFit="1" customWidth="1"/>
    <col min="2571" max="2571" width="8.85546875" bestFit="1" customWidth="1"/>
    <col min="2818" max="2818" width="7" bestFit="1" customWidth="1"/>
    <col min="2819" max="2819" width="33.140625" bestFit="1" customWidth="1"/>
    <col min="2820" max="2820" width="49.7109375" customWidth="1"/>
    <col min="2821" max="2821" width="15.7109375" bestFit="1" customWidth="1"/>
    <col min="2822" max="2822" width="12.5703125" bestFit="1" customWidth="1"/>
    <col min="2823" max="2823" width="24.28515625" bestFit="1" customWidth="1"/>
    <col min="2824" max="2824" width="14.140625" bestFit="1" customWidth="1"/>
    <col min="2825" max="2825" width="13.5703125" customWidth="1"/>
    <col min="2826" max="2826" width="17.28515625" bestFit="1" customWidth="1"/>
    <col min="2827" max="2827" width="8.85546875" bestFit="1" customWidth="1"/>
    <col min="3074" max="3074" width="7" bestFit="1" customWidth="1"/>
    <col min="3075" max="3075" width="33.140625" bestFit="1" customWidth="1"/>
    <col min="3076" max="3076" width="49.7109375" customWidth="1"/>
    <col min="3077" max="3077" width="15.7109375" bestFit="1" customWidth="1"/>
    <col min="3078" max="3078" width="12.5703125" bestFit="1" customWidth="1"/>
    <col min="3079" max="3079" width="24.28515625" bestFit="1" customWidth="1"/>
    <col min="3080" max="3080" width="14.140625" bestFit="1" customWidth="1"/>
    <col min="3081" max="3081" width="13.5703125" customWidth="1"/>
    <col min="3082" max="3082" width="17.28515625" bestFit="1" customWidth="1"/>
    <col min="3083" max="3083" width="8.85546875" bestFit="1" customWidth="1"/>
    <col min="3330" max="3330" width="7" bestFit="1" customWidth="1"/>
    <col min="3331" max="3331" width="33.140625" bestFit="1" customWidth="1"/>
    <col min="3332" max="3332" width="49.7109375" customWidth="1"/>
    <col min="3333" max="3333" width="15.7109375" bestFit="1" customWidth="1"/>
    <col min="3334" max="3334" width="12.5703125" bestFit="1" customWidth="1"/>
    <col min="3335" max="3335" width="24.28515625" bestFit="1" customWidth="1"/>
    <col min="3336" max="3336" width="14.140625" bestFit="1" customWidth="1"/>
    <col min="3337" max="3337" width="13.5703125" customWidth="1"/>
    <col min="3338" max="3338" width="17.28515625" bestFit="1" customWidth="1"/>
    <col min="3339" max="3339" width="8.85546875" bestFit="1" customWidth="1"/>
    <col min="3586" max="3586" width="7" bestFit="1" customWidth="1"/>
    <col min="3587" max="3587" width="33.140625" bestFit="1" customWidth="1"/>
    <col min="3588" max="3588" width="49.7109375" customWidth="1"/>
    <col min="3589" max="3589" width="15.7109375" bestFit="1" customWidth="1"/>
    <col min="3590" max="3590" width="12.5703125" bestFit="1" customWidth="1"/>
    <col min="3591" max="3591" width="24.28515625" bestFit="1" customWidth="1"/>
    <col min="3592" max="3592" width="14.140625" bestFit="1" customWidth="1"/>
    <col min="3593" max="3593" width="13.5703125" customWidth="1"/>
    <col min="3594" max="3594" width="17.28515625" bestFit="1" customWidth="1"/>
    <col min="3595" max="3595" width="8.85546875" bestFit="1" customWidth="1"/>
    <col min="3842" max="3842" width="7" bestFit="1" customWidth="1"/>
    <col min="3843" max="3843" width="33.140625" bestFit="1" customWidth="1"/>
    <col min="3844" max="3844" width="49.7109375" customWidth="1"/>
    <col min="3845" max="3845" width="15.7109375" bestFit="1" customWidth="1"/>
    <col min="3846" max="3846" width="12.5703125" bestFit="1" customWidth="1"/>
    <col min="3847" max="3847" width="24.28515625" bestFit="1" customWidth="1"/>
    <col min="3848" max="3848" width="14.140625" bestFit="1" customWidth="1"/>
    <col min="3849" max="3849" width="13.5703125" customWidth="1"/>
    <col min="3850" max="3850" width="17.28515625" bestFit="1" customWidth="1"/>
    <col min="3851" max="3851" width="8.85546875" bestFit="1" customWidth="1"/>
    <col min="4098" max="4098" width="7" bestFit="1" customWidth="1"/>
    <col min="4099" max="4099" width="33.140625" bestFit="1" customWidth="1"/>
    <col min="4100" max="4100" width="49.7109375" customWidth="1"/>
    <col min="4101" max="4101" width="15.7109375" bestFit="1" customWidth="1"/>
    <col min="4102" max="4102" width="12.5703125" bestFit="1" customWidth="1"/>
    <col min="4103" max="4103" width="24.28515625" bestFit="1" customWidth="1"/>
    <col min="4104" max="4104" width="14.140625" bestFit="1" customWidth="1"/>
    <col min="4105" max="4105" width="13.5703125" customWidth="1"/>
    <col min="4106" max="4106" width="17.28515625" bestFit="1" customWidth="1"/>
    <col min="4107" max="4107" width="8.85546875" bestFit="1" customWidth="1"/>
    <col min="4354" max="4354" width="7" bestFit="1" customWidth="1"/>
    <col min="4355" max="4355" width="33.140625" bestFit="1" customWidth="1"/>
    <col min="4356" max="4356" width="49.7109375" customWidth="1"/>
    <col min="4357" max="4357" width="15.7109375" bestFit="1" customWidth="1"/>
    <col min="4358" max="4358" width="12.5703125" bestFit="1" customWidth="1"/>
    <col min="4359" max="4359" width="24.28515625" bestFit="1" customWidth="1"/>
    <col min="4360" max="4360" width="14.140625" bestFit="1" customWidth="1"/>
    <col min="4361" max="4361" width="13.5703125" customWidth="1"/>
    <col min="4362" max="4362" width="17.28515625" bestFit="1" customWidth="1"/>
    <col min="4363" max="4363" width="8.85546875" bestFit="1" customWidth="1"/>
    <col min="4610" max="4610" width="7" bestFit="1" customWidth="1"/>
    <col min="4611" max="4611" width="33.140625" bestFit="1" customWidth="1"/>
    <col min="4612" max="4612" width="49.7109375" customWidth="1"/>
    <col min="4613" max="4613" width="15.7109375" bestFit="1" customWidth="1"/>
    <col min="4614" max="4614" width="12.5703125" bestFit="1" customWidth="1"/>
    <col min="4615" max="4615" width="24.28515625" bestFit="1" customWidth="1"/>
    <col min="4616" max="4616" width="14.140625" bestFit="1" customWidth="1"/>
    <col min="4617" max="4617" width="13.5703125" customWidth="1"/>
    <col min="4618" max="4618" width="17.28515625" bestFit="1" customWidth="1"/>
    <col min="4619" max="4619" width="8.85546875" bestFit="1" customWidth="1"/>
    <col min="4866" max="4866" width="7" bestFit="1" customWidth="1"/>
    <col min="4867" max="4867" width="33.140625" bestFit="1" customWidth="1"/>
    <col min="4868" max="4868" width="49.7109375" customWidth="1"/>
    <col min="4869" max="4869" width="15.7109375" bestFit="1" customWidth="1"/>
    <col min="4870" max="4870" width="12.5703125" bestFit="1" customWidth="1"/>
    <col min="4871" max="4871" width="24.28515625" bestFit="1" customWidth="1"/>
    <col min="4872" max="4872" width="14.140625" bestFit="1" customWidth="1"/>
    <col min="4873" max="4873" width="13.5703125" customWidth="1"/>
    <col min="4874" max="4874" width="17.28515625" bestFit="1" customWidth="1"/>
    <col min="4875" max="4875" width="8.85546875" bestFit="1" customWidth="1"/>
    <col min="5122" max="5122" width="7" bestFit="1" customWidth="1"/>
    <col min="5123" max="5123" width="33.140625" bestFit="1" customWidth="1"/>
    <col min="5124" max="5124" width="49.7109375" customWidth="1"/>
    <col min="5125" max="5125" width="15.7109375" bestFit="1" customWidth="1"/>
    <col min="5126" max="5126" width="12.5703125" bestFit="1" customWidth="1"/>
    <col min="5127" max="5127" width="24.28515625" bestFit="1" customWidth="1"/>
    <col min="5128" max="5128" width="14.140625" bestFit="1" customWidth="1"/>
    <col min="5129" max="5129" width="13.5703125" customWidth="1"/>
    <col min="5130" max="5130" width="17.28515625" bestFit="1" customWidth="1"/>
    <col min="5131" max="5131" width="8.85546875" bestFit="1" customWidth="1"/>
    <col min="5378" max="5378" width="7" bestFit="1" customWidth="1"/>
    <col min="5379" max="5379" width="33.140625" bestFit="1" customWidth="1"/>
    <col min="5380" max="5380" width="49.7109375" customWidth="1"/>
    <col min="5381" max="5381" width="15.7109375" bestFit="1" customWidth="1"/>
    <col min="5382" max="5382" width="12.5703125" bestFit="1" customWidth="1"/>
    <col min="5383" max="5383" width="24.28515625" bestFit="1" customWidth="1"/>
    <col min="5384" max="5384" width="14.140625" bestFit="1" customWidth="1"/>
    <col min="5385" max="5385" width="13.5703125" customWidth="1"/>
    <col min="5386" max="5386" width="17.28515625" bestFit="1" customWidth="1"/>
    <col min="5387" max="5387" width="8.85546875" bestFit="1" customWidth="1"/>
    <col min="5634" max="5634" width="7" bestFit="1" customWidth="1"/>
    <col min="5635" max="5635" width="33.140625" bestFit="1" customWidth="1"/>
    <col min="5636" max="5636" width="49.7109375" customWidth="1"/>
    <col min="5637" max="5637" width="15.7109375" bestFit="1" customWidth="1"/>
    <col min="5638" max="5638" width="12.5703125" bestFit="1" customWidth="1"/>
    <col min="5639" max="5639" width="24.28515625" bestFit="1" customWidth="1"/>
    <col min="5640" max="5640" width="14.140625" bestFit="1" customWidth="1"/>
    <col min="5641" max="5641" width="13.5703125" customWidth="1"/>
    <col min="5642" max="5642" width="17.28515625" bestFit="1" customWidth="1"/>
    <col min="5643" max="5643" width="8.85546875" bestFit="1" customWidth="1"/>
    <col min="5890" max="5890" width="7" bestFit="1" customWidth="1"/>
    <col min="5891" max="5891" width="33.140625" bestFit="1" customWidth="1"/>
    <col min="5892" max="5892" width="49.7109375" customWidth="1"/>
    <col min="5893" max="5893" width="15.7109375" bestFit="1" customWidth="1"/>
    <col min="5894" max="5894" width="12.5703125" bestFit="1" customWidth="1"/>
    <col min="5895" max="5895" width="24.28515625" bestFit="1" customWidth="1"/>
    <col min="5896" max="5896" width="14.140625" bestFit="1" customWidth="1"/>
    <col min="5897" max="5897" width="13.5703125" customWidth="1"/>
    <col min="5898" max="5898" width="17.28515625" bestFit="1" customWidth="1"/>
    <col min="5899" max="5899" width="8.85546875" bestFit="1" customWidth="1"/>
    <col min="6146" max="6146" width="7" bestFit="1" customWidth="1"/>
    <col min="6147" max="6147" width="33.140625" bestFit="1" customWidth="1"/>
    <col min="6148" max="6148" width="49.7109375" customWidth="1"/>
    <col min="6149" max="6149" width="15.7109375" bestFit="1" customWidth="1"/>
    <col min="6150" max="6150" width="12.5703125" bestFit="1" customWidth="1"/>
    <col min="6151" max="6151" width="24.28515625" bestFit="1" customWidth="1"/>
    <col min="6152" max="6152" width="14.140625" bestFit="1" customWidth="1"/>
    <col min="6153" max="6153" width="13.5703125" customWidth="1"/>
    <col min="6154" max="6154" width="17.28515625" bestFit="1" customWidth="1"/>
    <col min="6155" max="6155" width="8.85546875" bestFit="1" customWidth="1"/>
    <col min="6402" max="6402" width="7" bestFit="1" customWidth="1"/>
    <col min="6403" max="6403" width="33.140625" bestFit="1" customWidth="1"/>
    <col min="6404" max="6404" width="49.7109375" customWidth="1"/>
    <col min="6405" max="6405" width="15.7109375" bestFit="1" customWidth="1"/>
    <col min="6406" max="6406" width="12.5703125" bestFit="1" customWidth="1"/>
    <col min="6407" max="6407" width="24.28515625" bestFit="1" customWidth="1"/>
    <col min="6408" max="6408" width="14.140625" bestFit="1" customWidth="1"/>
    <col min="6409" max="6409" width="13.5703125" customWidth="1"/>
    <col min="6410" max="6410" width="17.28515625" bestFit="1" customWidth="1"/>
    <col min="6411" max="6411" width="8.85546875" bestFit="1" customWidth="1"/>
    <col min="6658" max="6658" width="7" bestFit="1" customWidth="1"/>
    <col min="6659" max="6659" width="33.140625" bestFit="1" customWidth="1"/>
    <col min="6660" max="6660" width="49.7109375" customWidth="1"/>
    <col min="6661" max="6661" width="15.7109375" bestFit="1" customWidth="1"/>
    <col min="6662" max="6662" width="12.5703125" bestFit="1" customWidth="1"/>
    <col min="6663" max="6663" width="24.28515625" bestFit="1" customWidth="1"/>
    <col min="6664" max="6664" width="14.140625" bestFit="1" customWidth="1"/>
    <col min="6665" max="6665" width="13.5703125" customWidth="1"/>
    <col min="6666" max="6666" width="17.28515625" bestFit="1" customWidth="1"/>
    <col min="6667" max="6667" width="8.85546875" bestFit="1" customWidth="1"/>
    <col min="6914" max="6914" width="7" bestFit="1" customWidth="1"/>
    <col min="6915" max="6915" width="33.140625" bestFit="1" customWidth="1"/>
    <col min="6916" max="6916" width="49.7109375" customWidth="1"/>
    <col min="6917" max="6917" width="15.7109375" bestFit="1" customWidth="1"/>
    <col min="6918" max="6918" width="12.5703125" bestFit="1" customWidth="1"/>
    <col min="6919" max="6919" width="24.28515625" bestFit="1" customWidth="1"/>
    <col min="6920" max="6920" width="14.140625" bestFit="1" customWidth="1"/>
    <col min="6921" max="6921" width="13.5703125" customWidth="1"/>
    <col min="6922" max="6922" width="17.28515625" bestFit="1" customWidth="1"/>
    <col min="6923" max="6923" width="8.85546875" bestFit="1" customWidth="1"/>
    <col min="7170" max="7170" width="7" bestFit="1" customWidth="1"/>
    <col min="7171" max="7171" width="33.140625" bestFit="1" customWidth="1"/>
    <col min="7172" max="7172" width="49.7109375" customWidth="1"/>
    <col min="7173" max="7173" width="15.7109375" bestFit="1" customWidth="1"/>
    <col min="7174" max="7174" width="12.5703125" bestFit="1" customWidth="1"/>
    <col min="7175" max="7175" width="24.28515625" bestFit="1" customWidth="1"/>
    <col min="7176" max="7176" width="14.140625" bestFit="1" customWidth="1"/>
    <col min="7177" max="7177" width="13.5703125" customWidth="1"/>
    <col min="7178" max="7178" width="17.28515625" bestFit="1" customWidth="1"/>
    <col min="7179" max="7179" width="8.85546875" bestFit="1" customWidth="1"/>
    <col min="7426" max="7426" width="7" bestFit="1" customWidth="1"/>
    <col min="7427" max="7427" width="33.140625" bestFit="1" customWidth="1"/>
    <col min="7428" max="7428" width="49.7109375" customWidth="1"/>
    <col min="7429" max="7429" width="15.7109375" bestFit="1" customWidth="1"/>
    <col min="7430" max="7430" width="12.5703125" bestFit="1" customWidth="1"/>
    <col min="7431" max="7431" width="24.28515625" bestFit="1" customWidth="1"/>
    <col min="7432" max="7432" width="14.140625" bestFit="1" customWidth="1"/>
    <col min="7433" max="7433" width="13.5703125" customWidth="1"/>
    <col min="7434" max="7434" width="17.28515625" bestFit="1" customWidth="1"/>
    <col min="7435" max="7435" width="8.85546875" bestFit="1" customWidth="1"/>
    <col min="7682" max="7682" width="7" bestFit="1" customWidth="1"/>
    <col min="7683" max="7683" width="33.140625" bestFit="1" customWidth="1"/>
    <col min="7684" max="7684" width="49.7109375" customWidth="1"/>
    <col min="7685" max="7685" width="15.7109375" bestFit="1" customWidth="1"/>
    <col min="7686" max="7686" width="12.5703125" bestFit="1" customWidth="1"/>
    <col min="7687" max="7687" width="24.28515625" bestFit="1" customWidth="1"/>
    <col min="7688" max="7688" width="14.140625" bestFit="1" customWidth="1"/>
    <col min="7689" max="7689" width="13.5703125" customWidth="1"/>
    <col min="7690" max="7690" width="17.28515625" bestFit="1" customWidth="1"/>
    <col min="7691" max="7691" width="8.85546875" bestFit="1" customWidth="1"/>
    <col min="7938" max="7938" width="7" bestFit="1" customWidth="1"/>
    <col min="7939" max="7939" width="33.140625" bestFit="1" customWidth="1"/>
    <col min="7940" max="7940" width="49.7109375" customWidth="1"/>
    <col min="7941" max="7941" width="15.7109375" bestFit="1" customWidth="1"/>
    <col min="7942" max="7942" width="12.5703125" bestFit="1" customWidth="1"/>
    <col min="7943" max="7943" width="24.28515625" bestFit="1" customWidth="1"/>
    <col min="7944" max="7944" width="14.140625" bestFit="1" customWidth="1"/>
    <col min="7945" max="7945" width="13.5703125" customWidth="1"/>
    <col min="7946" max="7946" width="17.28515625" bestFit="1" customWidth="1"/>
    <col min="7947" max="7947" width="8.85546875" bestFit="1" customWidth="1"/>
    <col min="8194" max="8194" width="7" bestFit="1" customWidth="1"/>
    <col min="8195" max="8195" width="33.140625" bestFit="1" customWidth="1"/>
    <col min="8196" max="8196" width="49.7109375" customWidth="1"/>
    <col min="8197" max="8197" width="15.7109375" bestFit="1" customWidth="1"/>
    <col min="8198" max="8198" width="12.5703125" bestFit="1" customWidth="1"/>
    <col min="8199" max="8199" width="24.28515625" bestFit="1" customWidth="1"/>
    <col min="8200" max="8200" width="14.140625" bestFit="1" customWidth="1"/>
    <col min="8201" max="8201" width="13.5703125" customWidth="1"/>
    <col min="8202" max="8202" width="17.28515625" bestFit="1" customWidth="1"/>
    <col min="8203" max="8203" width="8.85546875" bestFit="1" customWidth="1"/>
    <col min="8450" max="8450" width="7" bestFit="1" customWidth="1"/>
    <col min="8451" max="8451" width="33.140625" bestFit="1" customWidth="1"/>
    <col min="8452" max="8452" width="49.7109375" customWidth="1"/>
    <col min="8453" max="8453" width="15.7109375" bestFit="1" customWidth="1"/>
    <col min="8454" max="8454" width="12.5703125" bestFit="1" customWidth="1"/>
    <col min="8455" max="8455" width="24.28515625" bestFit="1" customWidth="1"/>
    <col min="8456" max="8456" width="14.140625" bestFit="1" customWidth="1"/>
    <col min="8457" max="8457" width="13.5703125" customWidth="1"/>
    <col min="8458" max="8458" width="17.28515625" bestFit="1" customWidth="1"/>
    <col min="8459" max="8459" width="8.85546875" bestFit="1" customWidth="1"/>
    <col min="8706" max="8706" width="7" bestFit="1" customWidth="1"/>
    <col min="8707" max="8707" width="33.140625" bestFit="1" customWidth="1"/>
    <col min="8708" max="8708" width="49.7109375" customWidth="1"/>
    <col min="8709" max="8709" width="15.7109375" bestFit="1" customWidth="1"/>
    <col min="8710" max="8710" width="12.5703125" bestFit="1" customWidth="1"/>
    <col min="8711" max="8711" width="24.28515625" bestFit="1" customWidth="1"/>
    <col min="8712" max="8712" width="14.140625" bestFit="1" customWidth="1"/>
    <col min="8713" max="8713" width="13.5703125" customWidth="1"/>
    <col min="8714" max="8714" width="17.28515625" bestFit="1" customWidth="1"/>
    <col min="8715" max="8715" width="8.85546875" bestFit="1" customWidth="1"/>
    <col min="8962" max="8962" width="7" bestFit="1" customWidth="1"/>
    <col min="8963" max="8963" width="33.140625" bestFit="1" customWidth="1"/>
    <col min="8964" max="8964" width="49.7109375" customWidth="1"/>
    <col min="8965" max="8965" width="15.7109375" bestFit="1" customWidth="1"/>
    <col min="8966" max="8966" width="12.5703125" bestFit="1" customWidth="1"/>
    <col min="8967" max="8967" width="24.28515625" bestFit="1" customWidth="1"/>
    <col min="8968" max="8968" width="14.140625" bestFit="1" customWidth="1"/>
    <col min="8969" max="8969" width="13.5703125" customWidth="1"/>
    <col min="8970" max="8970" width="17.28515625" bestFit="1" customWidth="1"/>
    <col min="8971" max="8971" width="8.85546875" bestFit="1" customWidth="1"/>
    <col min="9218" max="9218" width="7" bestFit="1" customWidth="1"/>
    <col min="9219" max="9219" width="33.140625" bestFit="1" customWidth="1"/>
    <col min="9220" max="9220" width="49.7109375" customWidth="1"/>
    <col min="9221" max="9221" width="15.7109375" bestFit="1" customWidth="1"/>
    <col min="9222" max="9222" width="12.5703125" bestFit="1" customWidth="1"/>
    <col min="9223" max="9223" width="24.28515625" bestFit="1" customWidth="1"/>
    <col min="9224" max="9224" width="14.140625" bestFit="1" customWidth="1"/>
    <col min="9225" max="9225" width="13.5703125" customWidth="1"/>
    <col min="9226" max="9226" width="17.28515625" bestFit="1" customWidth="1"/>
    <col min="9227" max="9227" width="8.85546875" bestFit="1" customWidth="1"/>
    <col min="9474" max="9474" width="7" bestFit="1" customWidth="1"/>
    <col min="9475" max="9475" width="33.140625" bestFit="1" customWidth="1"/>
    <col min="9476" max="9476" width="49.7109375" customWidth="1"/>
    <col min="9477" max="9477" width="15.7109375" bestFit="1" customWidth="1"/>
    <col min="9478" max="9478" width="12.5703125" bestFit="1" customWidth="1"/>
    <col min="9479" max="9479" width="24.28515625" bestFit="1" customWidth="1"/>
    <col min="9480" max="9480" width="14.140625" bestFit="1" customWidth="1"/>
    <col min="9481" max="9481" width="13.5703125" customWidth="1"/>
    <col min="9482" max="9482" width="17.28515625" bestFit="1" customWidth="1"/>
    <col min="9483" max="9483" width="8.85546875" bestFit="1" customWidth="1"/>
    <col min="9730" max="9730" width="7" bestFit="1" customWidth="1"/>
    <col min="9731" max="9731" width="33.140625" bestFit="1" customWidth="1"/>
    <col min="9732" max="9732" width="49.7109375" customWidth="1"/>
    <col min="9733" max="9733" width="15.7109375" bestFit="1" customWidth="1"/>
    <col min="9734" max="9734" width="12.5703125" bestFit="1" customWidth="1"/>
    <col min="9735" max="9735" width="24.28515625" bestFit="1" customWidth="1"/>
    <col min="9736" max="9736" width="14.140625" bestFit="1" customWidth="1"/>
    <col min="9737" max="9737" width="13.5703125" customWidth="1"/>
    <col min="9738" max="9738" width="17.28515625" bestFit="1" customWidth="1"/>
    <col min="9739" max="9739" width="8.85546875" bestFit="1" customWidth="1"/>
    <col min="9986" max="9986" width="7" bestFit="1" customWidth="1"/>
    <col min="9987" max="9987" width="33.140625" bestFit="1" customWidth="1"/>
    <col min="9988" max="9988" width="49.7109375" customWidth="1"/>
    <col min="9989" max="9989" width="15.7109375" bestFit="1" customWidth="1"/>
    <col min="9990" max="9990" width="12.5703125" bestFit="1" customWidth="1"/>
    <col min="9991" max="9991" width="24.28515625" bestFit="1" customWidth="1"/>
    <col min="9992" max="9992" width="14.140625" bestFit="1" customWidth="1"/>
    <col min="9993" max="9993" width="13.5703125" customWidth="1"/>
    <col min="9994" max="9994" width="17.28515625" bestFit="1" customWidth="1"/>
    <col min="9995" max="9995" width="8.85546875" bestFit="1" customWidth="1"/>
    <col min="10242" max="10242" width="7" bestFit="1" customWidth="1"/>
    <col min="10243" max="10243" width="33.140625" bestFit="1" customWidth="1"/>
    <col min="10244" max="10244" width="49.7109375" customWidth="1"/>
    <col min="10245" max="10245" width="15.7109375" bestFit="1" customWidth="1"/>
    <col min="10246" max="10246" width="12.5703125" bestFit="1" customWidth="1"/>
    <col min="10247" max="10247" width="24.28515625" bestFit="1" customWidth="1"/>
    <col min="10248" max="10248" width="14.140625" bestFit="1" customWidth="1"/>
    <col min="10249" max="10249" width="13.5703125" customWidth="1"/>
    <col min="10250" max="10250" width="17.28515625" bestFit="1" customWidth="1"/>
    <col min="10251" max="10251" width="8.85546875" bestFit="1" customWidth="1"/>
    <col min="10498" max="10498" width="7" bestFit="1" customWidth="1"/>
    <col min="10499" max="10499" width="33.140625" bestFit="1" customWidth="1"/>
    <col min="10500" max="10500" width="49.7109375" customWidth="1"/>
    <col min="10501" max="10501" width="15.7109375" bestFit="1" customWidth="1"/>
    <col min="10502" max="10502" width="12.5703125" bestFit="1" customWidth="1"/>
    <col min="10503" max="10503" width="24.28515625" bestFit="1" customWidth="1"/>
    <col min="10504" max="10504" width="14.140625" bestFit="1" customWidth="1"/>
    <col min="10505" max="10505" width="13.5703125" customWidth="1"/>
    <col min="10506" max="10506" width="17.28515625" bestFit="1" customWidth="1"/>
    <col min="10507" max="10507" width="8.85546875" bestFit="1" customWidth="1"/>
    <col min="10754" max="10754" width="7" bestFit="1" customWidth="1"/>
    <col min="10755" max="10755" width="33.140625" bestFit="1" customWidth="1"/>
    <col min="10756" max="10756" width="49.7109375" customWidth="1"/>
    <col min="10757" max="10757" width="15.7109375" bestFit="1" customWidth="1"/>
    <col min="10758" max="10758" width="12.5703125" bestFit="1" customWidth="1"/>
    <col min="10759" max="10759" width="24.28515625" bestFit="1" customWidth="1"/>
    <col min="10760" max="10760" width="14.140625" bestFit="1" customWidth="1"/>
    <col min="10761" max="10761" width="13.5703125" customWidth="1"/>
    <col min="10762" max="10762" width="17.28515625" bestFit="1" customWidth="1"/>
    <col min="10763" max="10763" width="8.85546875" bestFit="1" customWidth="1"/>
    <col min="11010" max="11010" width="7" bestFit="1" customWidth="1"/>
    <col min="11011" max="11011" width="33.140625" bestFit="1" customWidth="1"/>
    <col min="11012" max="11012" width="49.7109375" customWidth="1"/>
    <col min="11013" max="11013" width="15.7109375" bestFit="1" customWidth="1"/>
    <col min="11014" max="11014" width="12.5703125" bestFit="1" customWidth="1"/>
    <col min="11015" max="11015" width="24.28515625" bestFit="1" customWidth="1"/>
    <col min="11016" max="11016" width="14.140625" bestFit="1" customWidth="1"/>
    <col min="11017" max="11017" width="13.5703125" customWidth="1"/>
    <col min="11018" max="11018" width="17.28515625" bestFit="1" customWidth="1"/>
    <col min="11019" max="11019" width="8.85546875" bestFit="1" customWidth="1"/>
    <col min="11266" max="11266" width="7" bestFit="1" customWidth="1"/>
    <col min="11267" max="11267" width="33.140625" bestFit="1" customWidth="1"/>
    <col min="11268" max="11268" width="49.7109375" customWidth="1"/>
    <col min="11269" max="11269" width="15.7109375" bestFit="1" customWidth="1"/>
    <col min="11270" max="11270" width="12.5703125" bestFit="1" customWidth="1"/>
    <col min="11271" max="11271" width="24.28515625" bestFit="1" customWidth="1"/>
    <col min="11272" max="11272" width="14.140625" bestFit="1" customWidth="1"/>
    <col min="11273" max="11273" width="13.5703125" customWidth="1"/>
    <col min="11274" max="11274" width="17.28515625" bestFit="1" customWidth="1"/>
    <col min="11275" max="11275" width="8.85546875" bestFit="1" customWidth="1"/>
    <col min="11522" max="11522" width="7" bestFit="1" customWidth="1"/>
    <col min="11523" max="11523" width="33.140625" bestFit="1" customWidth="1"/>
    <col min="11524" max="11524" width="49.7109375" customWidth="1"/>
    <col min="11525" max="11525" width="15.7109375" bestFit="1" customWidth="1"/>
    <col min="11526" max="11526" width="12.5703125" bestFit="1" customWidth="1"/>
    <col min="11527" max="11527" width="24.28515625" bestFit="1" customWidth="1"/>
    <col min="11528" max="11528" width="14.140625" bestFit="1" customWidth="1"/>
    <col min="11529" max="11529" width="13.5703125" customWidth="1"/>
    <col min="11530" max="11530" width="17.28515625" bestFit="1" customWidth="1"/>
    <col min="11531" max="11531" width="8.85546875" bestFit="1" customWidth="1"/>
    <col min="11778" max="11778" width="7" bestFit="1" customWidth="1"/>
    <col min="11779" max="11779" width="33.140625" bestFit="1" customWidth="1"/>
    <col min="11780" max="11780" width="49.7109375" customWidth="1"/>
    <col min="11781" max="11781" width="15.7109375" bestFit="1" customWidth="1"/>
    <col min="11782" max="11782" width="12.5703125" bestFit="1" customWidth="1"/>
    <col min="11783" max="11783" width="24.28515625" bestFit="1" customWidth="1"/>
    <col min="11784" max="11784" width="14.140625" bestFit="1" customWidth="1"/>
    <col min="11785" max="11785" width="13.5703125" customWidth="1"/>
    <col min="11786" max="11786" width="17.28515625" bestFit="1" customWidth="1"/>
    <col min="11787" max="11787" width="8.85546875" bestFit="1" customWidth="1"/>
    <col min="12034" max="12034" width="7" bestFit="1" customWidth="1"/>
    <col min="12035" max="12035" width="33.140625" bestFit="1" customWidth="1"/>
    <col min="12036" max="12036" width="49.7109375" customWidth="1"/>
    <col min="12037" max="12037" width="15.7109375" bestFit="1" customWidth="1"/>
    <col min="12038" max="12038" width="12.5703125" bestFit="1" customWidth="1"/>
    <col min="12039" max="12039" width="24.28515625" bestFit="1" customWidth="1"/>
    <col min="12040" max="12040" width="14.140625" bestFit="1" customWidth="1"/>
    <col min="12041" max="12041" width="13.5703125" customWidth="1"/>
    <col min="12042" max="12042" width="17.28515625" bestFit="1" customWidth="1"/>
    <col min="12043" max="12043" width="8.85546875" bestFit="1" customWidth="1"/>
    <col min="12290" max="12290" width="7" bestFit="1" customWidth="1"/>
    <col min="12291" max="12291" width="33.140625" bestFit="1" customWidth="1"/>
    <col min="12292" max="12292" width="49.7109375" customWidth="1"/>
    <col min="12293" max="12293" width="15.7109375" bestFit="1" customWidth="1"/>
    <col min="12294" max="12294" width="12.5703125" bestFit="1" customWidth="1"/>
    <col min="12295" max="12295" width="24.28515625" bestFit="1" customWidth="1"/>
    <col min="12296" max="12296" width="14.140625" bestFit="1" customWidth="1"/>
    <col min="12297" max="12297" width="13.5703125" customWidth="1"/>
    <col min="12298" max="12298" width="17.28515625" bestFit="1" customWidth="1"/>
    <col min="12299" max="12299" width="8.85546875" bestFit="1" customWidth="1"/>
    <col min="12546" max="12546" width="7" bestFit="1" customWidth="1"/>
    <col min="12547" max="12547" width="33.140625" bestFit="1" customWidth="1"/>
    <col min="12548" max="12548" width="49.7109375" customWidth="1"/>
    <col min="12549" max="12549" width="15.7109375" bestFit="1" customWidth="1"/>
    <col min="12550" max="12550" width="12.5703125" bestFit="1" customWidth="1"/>
    <col min="12551" max="12551" width="24.28515625" bestFit="1" customWidth="1"/>
    <col min="12552" max="12552" width="14.140625" bestFit="1" customWidth="1"/>
    <col min="12553" max="12553" width="13.5703125" customWidth="1"/>
    <col min="12554" max="12554" width="17.28515625" bestFit="1" customWidth="1"/>
    <col min="12555" max="12555" width="8.85546875" bestFit="1" customWidth="1"/>
    <col min="12802" max="12802" width="7" bestFit="1" customWidth="1"/>
    <col min="12803" max="12803" width="33.140625" bestFit="1" customWidth="1"/>
    <col min="12804" max="12804" width="49.7109375" customWidth="1"/>
    <col min="12805" max="12805" width="15.7109375" bestFit="1" customWidth="1"/>
    <col min="12806" max="12806" width="12.5703125" bestFit="1" customWidth="1"/>
    <col min="12807" max="12807" width="24.28515625" bestFit="1" customWidth="1"/>
    <col min="12808" max="12808" width="14.140625" bestFit="1" customWidth="1"/>
    <col min="12809" max="12809" width="13.5703125" customWidth="1"/>
    <col min="12810" max="12810" width="17.28515625" bestFit="1" customWidth="1"/>
    <col min="12811" max="12811" width="8.85546875" bestFit="1" customWidth="1"/>
    <col min="13058" max="13058" width="7" bestFit="1" customWidth="1"/>
    <col min="13059" max="13059" width="33.140625" bestFit="1" customWidth="1"/>
    <col min="13060" max="13060" width="49.7109375" customWidth="1"/>
    <col min="13061" max="13061" width="15.7109375" bestFit="1" customWidth="1"/>
    <col min="13062" max="13062" width="12.5703125" bestFit="1" customWidth="1"/>
    <col min="13063" max="13063" width="24.28515625" bestFit="1" customWidth="1"/>
    <col min="13064" max="13064" width="14.140625" bestFit="1" customWidth="1"/>
    <col min="13065" max="13065" width="13.5703125" customWidth="1"/>
    <col min="13066" max="13066" width="17.28515625" bestFit="1" customWidth="1"/>
    <col min="13067" max="13067" width="8.85546875" bestFit="1" customWidth="1"/>
    <col min="13314" max="13314" width="7" bestFit="1" customWidth="1"/>
    <col min="13315" max="13315" width="33.140625" bestFit="1" customWidth="1"/>
    <col min="13316" max="13316" width="49.7109375" customWidth="1"/>
    <col min="13317" max="13317" width="15.7109375" bestFit="1" customWidth="1"/>
    <col min="13318" max="13318" width="12.5703125" bestFit="1" customWidth="1"/>
    <col min="13319" max="13319" width="24.28515625" bestFit="1" customWidth="1"/>
    <col min="13320" max="13320" width="14.140625" bestFit="1" customWidth="1"/>
    <col min="13321" max="13321" width="13.5703125" customWidth="1"/>
    <col min="13322" max="13322" width="17.28515625" bestFit="1" customWidth="1"/>
    <col min="13323" max="13323" width="8.85546875" bestFit="1" customWidth="1"/>
    <col min="13570" max="13570" width="7" bestFit="1" customWidth="1"/>
    <col min="13571" max="13571" width="33.140625" bestFit="1" customWidth="1"/>
    <col min="13572" max="13572" width="49.7109375" customWidth="1"/>
    <col min="13573" max="13573" width="15.7109375" bestFit="1" customWidth="1"/>
    <col min="13574" max="13574" width="12.5703125" bestFit="1" customWidth="1"/>
    <col min="13575" max="13575" width="24.28515625" bestFit="1" customWidth="1"/>
    <col min="13576" max="13576" width="14.140625" bestFit="1" customWidth="1"/>
    <col min="13577" max="13577" width="13.5703125" customWidth="1"/>
    <col min="13578" max="13578" width="17.28515625" bestFit="1" customWidth="1"/>
    <col min="13579" max="13579" width="8.85546875" bestFit="1" customWidth="1"/>
    <col min="13826" max="13826" width="7" bestFit="1" customWidth="1"/>
    <col min="13827" max="13827" width="33.140625" bestFit="1" customWidth="1"/>
    <col min="13828" max="13828" width="49.7109375" customWidth="1"/>
    <col min="13829" max="13829" width="15.7109375" bestFit="1" customWidth="1"/>
    <col min="13830" max="13830" width="12.5703125" bestFit="1" customWidth="1"/>
    <col min="13831" max="13831" width="24.28515625" bestFit="1" customWidth="1"/>
    <col min="13832" max="13832" width="14.140625" bestFit="1" customWidth="1"/>
    <col min="13833" max="13833" width="13.5703125" customWidth="1"/>
    <col min="13834" max="13834" width="17.28515625" bestFit="1" customWidth="1"/>
    <col min="13835" max="13835" width="8.85546875" bestFit="1" customWidth="1"/>
    <col min="14082" max="14082" width="7" bestFit="1" customWidth="1"/>
    <col min="14083" max="14083" width="33.140625" bestFit="1" customWidth="1"/>
    <col min="14084" max="14084" width="49.7109375" customWidth="1"/>
    <col min="14085" max="14085" width="15.7109375" bestFit="1" customWidth="1"/>
    <col min="14086" max="14086" width="12.5703125" bestFit="1" customWidth="1"/>
    <col min="14087" max="14087" width="24.28515625" bestFit="1" customWidth="1"/>
    <col min="14088" max="14088" width="14.140625" bestFit="1" customWidth="1"/>
    <col min="14089" max="14089" width="13.5703125" customWidth="1"/>
    <col min="14090" max="14090" width="17.28515625" bestFit="1" customWidth="1"/>
    <col min="14091" max="14091" width="8.85546875" bestFit="1" customWidth="1"/>
    <col min="14338" max="14338" width="7" bestFit="1" customWidth="1"/>
    <col min="14339" max="14339" width="33.140625" bestFit="1" customWidth="1"/>
    <col min="14340" max="14340" width="49.7109375" customWidth="1"/>
    <col min="14341" max="14341" width="15.7109375" bestFit="1" customWidth="1"/>
    <col min="14342" max="14342" width="12.5703125" bestFit="1" customWidth="1"/>
    <col min="14343" max="14343" width="24.28515625" bestFit="1" customWidth="1"/>
    <col min="14344" max="14344" width="14.140625" bestFit="1" customWidth="1"/>
    <col min="14345" max="14345" width="13.5703125" customWidth="1"/>
    <col min="14346" max="14346" width="17.28515625" bestFit="1" customWidth="1"/>
    <col min="14347" max="14347" width="8.85546875" bestFit="1" customWidth="1"/>
    <col min="14594" max="14594" width="7" bestFit="1" customWidth="1"/>
    <col min="14595" max="14595" width="33.140625" bestFit="1" customWidth="1"/>
    <col min="14596" max="14596" width="49.7109375" customWidth="1"/>
    <col min="14597" max="14597" width="15.7109375" bestFit="1" customWidth="1"/>
    <col min="14598" max="14598" width="12.5703125" bestFit="1" customWidth="1"/>
    <col min="14599" max="14599" width="24.28515625" bestFit="1" customWidth="1"/>
    <col min="14600" max="14600" width="14.140625" bestFit="1" customWidth="1"/>
    <col min="14601" max="14601" width="13.5703125" customWidth="1"/>
    <col min="14602" max="14602" width="17.28515625" bestFit="1" customWidth="1"/>
    <col min="14603" max="14603" width="8.85546875" bestFit="1" customWidth="1"/>
    <col min="14850" max="14850" width="7" bestFit="1" customWidth="1"/>
    <col min="14851" max="14851" width="33.140625" bestFit="1" customWidth="1"/>
    <col min="14852" max="14852" width="49.7109375" customWidth="1"/>
    <col min="14853" max="14853" width="15.7109375" bestFit="1" customWidth="1"/>
    <col min="14854" max="14854" width="12.5703125" bestFit="1" customWidth="1"/>
    <col min="14855" max="14855" width="24.28515625" bestFit="1" customWidth="1"/>
    <col min="14856" max="14856" width="14.140625" bestFit="1" customWidth="1"/>
    <col min="14857" max="14857" width="13.5703125" customWidth="1"/>
    <col min="14858" max="14858" width="17.28515625" bestFit="1" customWidth="1"/>
    <col min="14859" max="14859" width="8.85546875" bestFit="1" customWidth="1"/>
    <col min="15106" max="15106" width="7" bestFit="1" customWidth="1"/>
    <col min="15107" max="15107" width="33.140625" bestFit="1" customWidth="1"/>
    <col min="15108" max="15108" width="49.7109375" customWidth="1"/>
    <col min="15109" max="15109" width="15.7109375" bestFit="1" customWidth="1"/>
    <col min="15110" max="15110" width="12.5703125" bestFit="1" customWidth="1"/>
    <col min="15111" max="15111" width="24.28515625" bestFit="1" customWidth="1"/>
    <col min="15112" max="15112" width="14.140625" bestFit="1" customWidth="1"/>
    <col min="15113" max="15113" width="13.5703125" customWidth="1"/>
    <col min="15114" max="15114" width="17.28515625" bestFit="1" customWidth="1"/>
    <col min="15115" max="15115" width="8.85546875" bestFit="1" customWidth="1"/>
    <col min="15362" max="15362" width="7" bestFit="1" customWidth="1"/>
    <col min="15363" max="15363" width="33.140625" bestFit="1" customWidth="1"/>
    <col min="15364" max="15364" width="49.7109375" customWidth="1"/>
    <col min="15365" max="15365" width="15.7109375" bestFit="1" customWidth="1"/>
    <col min="15366" max="15366" width="12.5703125" bestFit="1" customWidth="1"/>
    <col min="15367" max="15367" width="24.28515625" bestFit="1" customWidth="1"/>
    <col min="15368" max="15368" width="14.140625" bestFit="1" customWidth="1"/>
    <col min="15369" max="15369" width="13.5703125" customWidth="1"/>
    <col min="15370" max="15370" width="17.28515625" bestFit="1" customWidth="1"/>
    <col min="15371" max="15371" width="8.85546875" bestFit="1" customWidth="1"/>
    <col min="15618" max="15618" width="7" bestFit="1" customWidth="1"/>
    <col min="15619" max="15619" width="33.140625" bestFit="1" customWidth="1"/>
    <col min="15620" max="15620" width="49.7109375" customWidth="1"/>
    <col min="15621" max="15621" width="15.7109375" bestFit="1" customWidth="1"/>
    <col min="15622" max="15622" width="12.5703125" bestFit="1" customWidth="1"/>
    <col min="15623" max="15623" width="24.28515625" bestFit="1" customWidth="1"/>
    <col min="15624" max="15624" width="14.140625" bestFit="1" customWidth="1"/>
    <col min="15625" max="15625" width="13.5703125" customWidth="1"/>
    <col min="15626" max="15626" width="17.28515625" bestFit="1" customWidth="1"/>
    <col min="15627" max="15627" width="8.85546875" bestFit="1" customWidth="1"/>
    <col min="15874" max="15874" width="7" bestFit="1" customWidth="1"/>
    <col min="15875" max="15875" width="33.140625" bestFit="1" customWidth="1"/>
    <col min="15876" max="15876" width="49.7109375" customWidth="1"/>
    <col min="15877" max="15877" width="15.7109375" bestFit="1" customWidth="1"/>
    <col min="15878" max="15878" width="12.5703125" bestFit="1" customWidth="1"/>
    <col min="15879" max="15879" width="24.28515625" bestFit="1" customWidth="1"/>
    <col min="15880" max="15880" width="14.140625" bestFit="1" customWidth="1"/>
    <col min="15881" max="15881" width="13.5703125" customWidth="1"/>
    <col min="15882" max="15882" width="17.28515625" bestFit="1" customWidth="1"/>
    <col min="15883" max="15883" width="8.85546875" bestFit="1" customWidth="1"/>
    <col min="16130" max="16130" width="7" bestFit="1" customWidth="1"/>
    <col min="16131" max="16131" width="33.140625" bestFit="1" customWidth="1"/>
    <col min="16132" max="16132" width="49.7109375" customWidth="1"/>
    <col min="16133" max="16133" width="15.7109375" bestFit="1" customWidth="1"/>
    <col min="16134" max="16134" width="12.5703125" bestFit="1" customWidth="1"/>
    <col min="16135" max="16135" width="24.28515625" bestFit="1" customWidth="1"/>
    <col min="16136" max="16136" width="14.140625" bestFit="1" customWidth="1"/>
    <col min="16137" max="16137" width="13.5703125" customWidth="1"/>
    <col min="16138" max="16138" width="17.28515625" bestFit="1" customWidth="1"/>
    <col min="16139" max="16139" width="8.85546875" bestFit="1" customWidth="1"/>
  </cols>
  <sheetData>
    <row r="1" spans="1:14" ht="18.75" customHeight="1">
      <c r="A1" s="1"/>
      <c r="B1" s="1"/>
      <c r="C1" s="109" t="s">
        <v>370</v>
      </c>
      <c r="D1" s="109"/>
      <c r="E1" s="109"/>
      <c r="F1" s="109"/>
      <c r="G1" s="109"/>
      <c r="H1" s="101"/>
    </row>
    <row r="2" spans="1:14">
      <c r="A2" s="4" t="s">
        <v>1</v>
      </c>
      <c r="B2" s="4"/>
      <c r="C2" s="5" t="s">
        <v>554</v>
      </c>
      <c r="D2" s="6"/>
      <c r="E2" s="7"/>
      <c r="F2" s="8"/>
      <c r="G2" s="9"/>
      <c r="H2" s="15"/>
    </row>
    <row r="3" spans="1:14">
      <c r="A3" s="16"/>
      <c r="B3" s="16"/>
      <c r="C3" s="17"/>
      <c r="D3" s="4"/>
      <c r="E3" s="7"/>
      <c r="F3" s="8"/>
      <c r="G3" s="9"/>
      <c r="H3" s="15"/>
    </row>
    <row r="4" spans="1:14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103"/>
      <c r="I4" s="25"/>
    </row>
    <row r="5" spans="1:14">
      <c r="F5" s="33"/>
      <c r="G5" s="34"/>
      <c r="H5" s="34"/>
      <c r="I5" s="35"/>
    </row>
    <row r="6" spans="1:14">
      <c r="F6" s="33"/>
      <c r="G6" s="34"/>
      <c r="H6" s="34"/>
      <c r="I6" s="35"/>
      <c r="J6" s="42"/>
      <c r="K6" s="42"/>
    </row>
    <row r="7" spans="1:14">
      <c r="C7" s="39" t="s">
        <v>330</v>
      </c>
      <c r="F7" s="33"/>
      <c r="G7" s="34"/>
      <c r="H7" s="34"/>
      <c r="I7" s="35"/>
    </row>
    <row r="8" spans="1:14">
      <c r="A8">
        <v>1</v>
      </c>
      <c r="B8" t="s">
        <v>371</v>
      </c>
      <c r="C8" s="75" t="s">
        <v>372</v>
      </c>
      <c r="D8" t="s">
        <v>333</v>
      </c>
      <c r="E8" s="32">
        <v>184950</v>
      </c>
      <c r="F8" s="33">
        <v>3626.4071250000002</v>
      </c>
      <c r="G8" s="34">
        <v>0.1125</v>
      </c>
      <c r="H8" s="34"/>
      <c r="I8" s="35"/>
    </row>
    <row r="9" spans="1:14">
      <c r="F9" s="33"/>
      <c r="G9" s="34"/>
      <c r="H9" s="34"/>
      <c r="I9" s="35"/>
    </row>
    <row r="10" spans="1:14">
      <c r="C10" s="47" t="s">
        <v>126</v>
      </c>
      <c r="D10" s="47"/>
      <c r="E10" s="48"/>
      <c r="F10" s="49">
        <v>3626.4071250000002</v>
      </c>
      <c r="G10" s="50">
        <v>0.1125</v>
      </c>
      <c r="H10" s="50"/>
      <c r="I10" s="51"/>
      <c r="J10" s="42" t="s">
        <v>419</v>
      </c>
      <c r="K10" s="42" t="s">
        <v>17</v>
      </c>
      <c r="M10" s="76" t="s">
        <v>133</v>
      </c>
      <c r="N10" s="76" t="s">
        <v>134</v>
      </c>
    </row>
    <row r="11" spans="1:14">
      <c r="F11" s="33"/>
      <c r="G11" s="34"/>
      <c r="H11" s="34"/>
      <c r="I11" s="35"/>
      <c r="J11" s="34" t="s">
        <v>213</v>
      </c>
      <c r="K11" s="34">
        <f>SUMIFS($G$4:$G$197,$D$4:$D$197,J11)</f>
        <v>0.78420000000000012</v>
      </c>
      <c r="M11" s="83" t="s">
        <v>135</v>
      </c>
      <c r="N11" s="34">
        <v>0.6401</v>
      </c>
    </row>
    <row r="12" spans="1:14">
      <c r="C12" s="39" t="s">
        <v>226</v>
      </c>
      <c r="F12" s="33"/>
      <c r="G12" s="34"/>
      <c r="H12" s="34"/>
      <c r="I12" s="35"/>
      <c r="J12" s="34" t="s">
        <v>333</v>
      </c>
      <c r="K12" s="34">
        <f>SUMIFS($G$4:$G$197,$D$4:$D$197,J12)</f>
        <v>0.1125</v>
      </c>
      <c r="M12" s="83" t="s">
        <v>136</v>
      </c>
      <c r="N12" s="34">
        <v>0.1915</v>
      </c>
    </row>
    <row r="13" spans="1:14">
      <c r="C13" s="39" t="s">
        <v>10</v>
      </c>
      <c r="F13" s="33"/>
      <c r="G13" s="34"/>
      <c r="H13" s="34"/>
      <c r="I13" s="35"/>
      <c r="J13" s="34" t="s">
        <v>334</v>
      </c>
      <c r="K13" s="34">
        <f>SUMIFS($G$4:$G$197,$D$4:$D$197,J13)</f>
        <v>4.7399999999999998E-2</v>
      </c>
      <c r="M13" s="83" t="s">
        <v>126</v>
      </c>
      <c r="N13" s="34">
        <f>SUM(N11:N12)</f>
        <v>0.83160000000000001</v>
      </c>
    </row>
    <row r="14" spans="1:14">
      <c r="A14">
        <v>2</v>
      </c>
      <c r="B14" t="s">
        <v>373</v>
      </c>
      <c r="C14" s="75" t="s">
        <v>522</v>
      </c>
      <c r="D14" t="s">
        <v>213</v>
      </c>
      <c r="E14" s="32">
        <v>300000000</v>
      </c>
      <c r="F14" s="33">
        <v>3032.8710000000001</v>
      </c>
      <c r="G14" s="34">
        <v>9.4100000000000003E-2</v>
      </c>
      <c r="H14" s="34"/>
      <c r="I14" s="60"/>
      <c r="J14" s="34" t="s">
        <v>75</v>
      </c>
      <c r="K14" s="46">
        <f>+SUMIFS($G:$G,$C:$C,"Net Receivable/Payable")+SUMIFS($G:$G,$C:$C,"CBLO / Reverse Repo Investments")</f>
        <v>5.589999999999986E-2</v>
      </c>
    </row>
    <row r="15" spans="1:14">
      <c r="A15">
        <v>3</v>
      </c>
      <c r="B15" t="s">
        <v>374</v>
      </c>
      <c r="C15" s="75" t="s">
        <v>512</v>
      </c>
      <c r="D15" t="s">
        <v>213</v>
      </c>
      <c r="E15" s="32">
        <v>250000000</v>
      </c>
      <c r="F15" s="33">
        <v>2598</v>
      </c>
      <c r="G15" s="34">
        <v>8.0600000000000005E-2</v>
      </c>
      <c r="H15" s="34"/>
      <c r="I15" s="60"/>
      <c r="K15" s="34">
        <f>SUM(K11:K14)</f>
        <v>1</v>
      </c>
    </row>
    <row r="16" spans="1:14">
      <c r="A16">
        <v>4</v>
      </c>
      <c r="B16" t="s">
        <v>375</v>
      </c>
      <c r="C16" s="75" t="s">
        <v>523</v>
      </c>
      <c r="D16" t="s">
        <v>213</v>
      </c>
      <c r="E16" s="32">
        <v>250000000</v>
      </c>
      <c r="F16" s="33">
        <v>2563.92</v>
      </c>
      <c r="G16" s="34">
        <v>7.9500000000000001E-2</v>
      </c>
      <c r="H16" s="34"/>
      <c r="I16" s="60"/>
    </row>
    <row r="17" spans="1:9">
      <c r="A17">
        <v>5</v>
      </c>
      <c r="B17" t="s">
        <v>376</v>
      </c>
      <c r="C17" s="75" t="s">
        <v>328</v>
      </c>
      <c r="D17" t="s">
        <v>213</v>
      </c>
      <c r="E17" s="32">
        <v>250000000</v>
      </c>
      <c r="F17" s="33">
        <v>2544.2175000000002</v>
      </c>
      <c r="G17" s="34">
        <v>7.8899999999999998E-2</v>
      </c>
      <c r="H17" s="34"/>
      <c r="I17" s="60"/>
    </row>
    <row r="18" spans="1:9">
      <c r="A18">
        <v>6</v>
      </c>
      <c r="B18" t="s">
        <v>377</v>
      </c>
      <c r="C18" s="75" t="s">
        <v>524</v>
      </c>
      <c r="D18" t="s">
        <v>213</v>
      </c>
      <c r="E18" s="32">
        <v>250000000</v>
      </c>
      <c r="F18" s="33">
        <v>2540.6675</v>
      </c>
      <c r="G18" s="34">
        <v>7.8799999999999995E-2</v>
      </c>
      <c r="H18" s="34"/>
      <c r="I18" s="60"/>
    </row>
    <row r="19" spans="1:9">
      <c r="A19">
        <v>7</v>
      </c>
      <c r="B19" t="s">
        <v>227</v>
      </c>
      <c r="C19" s="75" t="s">
        <v>510</v>
      </c>
      <c r="D19" t="s">
        <v>213</v>
      </c>
      <c r="E19" s="32">
        <v>250000000</v>
      </c>
      <c r="F19" s="33">
        <v>2530.4625000000001</v>
      </c>
      <c r="G19" s="34">
        <v>7.85E-2</v>
      </c>
      <c r="H19" s="34"/>
      <c r="I19" s="60"/>
    </row>
    <row r="20" spans="1:9">
      <c r="A20">
        <v>8</v>
      </c>
      <c r="B20" t="s">
        <v>378</v>
      </c>
      <c r="C20" s="75" t="s">
        <v>517</v>
      </c>
      <c r="D20" t="s">
        <v>213</v>
      </c>
      <c r="E20" s="32">
        <v>250000000</v>
      </c>
      <c r="F20" s="33">
        <v>2486.3125</v>
      </c>
      <c r="G20" s="34">
        <v>7.7100000000000002E-2</v>
      </c>
      <c r="H20" s="34"/>
      <c r="I20" s="60"/>
    </row>
    <row r="21" spans="1:9">
      <c r="A21">
        <v>9</v>
      </c>
      <c r="B21" t="s">
        <v>379</v>
      </c>
      <c r="C21" s="75" t="s">
        <v>525</v>
      </c>
      <c r="D21" t="s">
        <v>213</v>
      </c>
      <c r="E21" s="32">
        <v>250000000</v>
      </c>
      <c r="F21" s="33">
        <v>2482.9250000000002</v>
      </c>
      <c r="G21" s="34">
        <v>7.6999999999999999E-2</v>
      </c>
      <c r="H21" s="34"/>
      <c r="I21" s="60"/>
    </row>
    <row r="22" spans="1:9">
      <c r="A22">
        <v>10</v>
      </c>
      <c r="B22" t="s">
        <v>380</v>
      </c>
      <c r="C22" s="75" t="s">
        <v>526</v>
      </c>
      <c r="D22" t="s">
        <v>213</v>
      </c>
      <c r="E22" s="32">
        <v>250000000</v>
      </c>
      <c r="F22" s="33">
        <v>2456.5925000000002</v>
      </c>
      <c r="G22" s="34">
        <v>7.6200000000000004E-2</v>
      </c>
      <c r="H22" s="34"/>
      <c r="I22" s="60"/>
    </row>
    <row r="23" spans="1:9">
      <c r="A23">
        <v>11</v>
      </c>
      <c r="B23" t="s">
        <v>381</v>
      </c>
      <c r="C23" s="75" t="s">
        <v>527</v>
      </c>
      <c r="D23" t="s">
        <v>213</v>
      </c>
      <c r="E23" s="32">
        <v>200000000</v>
      </c>
      <c r="F23" s="33">
        <v>2047.6120000000001</v>
      </c>
      <c r="G23" s="34">
        <v>6.3500000000000001E-2</v>
      </c>
      <c r="H23" s="34"/>
      <c r="I23" s="60"/>
    </row>
    <row r="24" spans="1:9">
      <c r="A24">
        <v>12</v>
      </c>
      <c r="B24" t="s">
        <v>382</v>
      </c>
      <c r="C24" s="75" t="s">
        <v>528</v>
      </c>
      <c r="D24" t="s">
        <v>334</v>
      </c>
      <c r="E24" s="32">
        <v>150000000</v>
      </c>
      <c r="F24" s="33">
        <v>1529.6745000000001</v>
      </c>
      <c r="G24" s="34">
        <v>4.7399999999999998E-2</v>
      </c>
      <c r="H24" s="34"/>
      <c r="I24" s="60"/>
    </row>
    <row r="25" spans="1:9">
      <c r="F25" s="33"/>
      <c r="G25" s="34"/>
      <c r="H25" s="34"/>
      <c r="I25" s="35"/>
    </row>
    <row r="26" spans="1:9">
      <c r="C26" s="47" t="s">
        <v>126</v>
      </c>
      <c r="D26" s="47"/>
      <c r="E26" s="48"/>
      <c r="F26" s="49">
        <v>26813.255000000001</v>
      </c>
      <c r="G26" s="50">
        <v>0.83160000000000012</v>
      </c>
      <c r="H26" s="50"/>
      <c r="I26" s="35"/>
    </row>
    <row r="27" spans="1:9">
      <c r="F27" s="33"/>
      <c r="G27" s="34"/>
      <c r="H27" s="34"/>
      <c r="I27" s="35"/>
    </row>
    <row r="28" spans="1:9">
      <c r="C28" s="39" t="s">
        <v>127</v>
      </c>
      <c r="F28" s="33">
        <v>492.13727229999995</v>
      </c>
      <c r="G28" s="34">
        <v>1.5299999999999999E-2</v>
      </c>
      <c r="H28" s="34"/>
      <c r="I28" s="35"/>
    </row>
    <row r="29" spans="1:9">
      <c r="C29" s="47" t="s">
        <v>126</v>
      </c>
      <c r="D29" s="47"/>
      <c r="E29" s="48"/>
      <c r="F29" s="49">
        <v>492.13727229999995</v>
      </c>
      <c r="G29" s="50">
        <v>1.5299999999999999E-2</v>
      </c>
      <c r="H29" s="50"/>
      <c r="I29" s="35"/>
    </row>
    <row r="30" spans="1:9">
      <c r="F30" s="33"/>
      <c r="G30" s="34"/>
      <c r="H30" s="34"/>
      <c r="I30" s="35"/>
    </row>
    <row r="31" spans="1:9">
      <c r="C31" s="39" t="s">
        <v>128</v>
      </c>
      <c r="F31" s="33"/>
      <c r="G31" s="34"/>
      <c r="H31" s="34"/>
      <c r="I31" s="35"/>
    </row>
    <row r="32" spans="1:9">
      <c r="C32" s="39" t="s">
        <v>129</v>
      </c>
      <c r="F32" s="78">
        <v>1314.9905147999998</v>
      </c>
      <c r="G32" s="34">
        <v>4.0599999999999858E-2</v>
      </c>
      <c r="H32" s="34"/>
      <c r="I32" s="51"/>
    </row>
    <row r="33" spans="2:59">
      <c r="C33" s="47" t="s">
        <v>126</v>
      </c>
      <c r="D33" s="47"/>
      <c r="E33" s="48"/>
      <c r="F33" s="49">
        <v>1314.9905147999998</v>
      </c>
      <c r="G33" s="50">
        <v>4.0599999999999858E-2</v>
      </c>
      <c r="H33" s="50"/>
      <c r="I33" s="35"/>
    </row>
    <row r="34" spans="2:59">
      <c r="C34" s="64" t="s">
        <v>130</v>
      </c>
      <c r="D34" s="64"/>
      <c r="E34" s="65"/>
      <c r="F34" s="66">
        <v>32246.789912100001</v>
      </c>
      <c r="G34" s="67">
        <v>1</v>
      </c>
      <c r="H34" s="67"/>
      <c r="I34" s="35"/>
    </row>
    <row r="35" spans="2:59">
      <c r="I35" s="51"/>
    </row>
    <row r="36" spans="2:59">
      <c r="C36" s="39" t="s">
        <v>160</v>
      </c>
      <c r="I36" s="35"/>
    </row>
    <row r="37" spans="2:59">
      <c r="C37" s="39" t="s">
        <v>161</v>
      </c>
      <c r="F37" s="73"/>
      <c r="G37" s="73"/>
      <c r="H37" s="73"/>
      <c r="I37" s="35"/>
    </row>
    <row r="38" spans="2:59">
      <c r="C38" s="39"/>
      <c r="I38" s="35"/>
    </row>
    <row r="39" spans="2:59">
      <c r="C39" s="39"/>
      <c r="F39" s="88"/>
      <c r="G39" s="88"/>
      <c r="H39" s="88"/>
      <c r="I39" s="51"/>
    </row>
    <row r="40" spans="2:59" ht="12.75" customHeight="1">
      <c r="B40" s="107" t="s">
        <v>131</v>
      </c>
      <c r="C40" s="107"/>
      <c r="D40" s="107"/>
      <c r="E40" s="107"/>
      <c r="F40" s="107"/>
      <c r="G40" s="107"/>
      <c r="H40" s="93"/>
      <c r="I40"/>
      <c r="K40" s="2"/>
      <c r="L40" s="2"/>
      <c r="M40" s="2"/>
      <c r="N40" s="40"/>
      <c r="O40" s="2"/>
      <c r="P40" s="3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2:59" ht="12.75" customHeight="1">
      <c r="B41" s="107"/>
      <c r="C41" s="107"/>
      <c r="D41" s="107"/>
      <c r="E41" s="107"/>
      <c r="F41" s="107"/>
      <c r="G41" s="107"/>
      <c r="H41" s="93"/>
      <c r="I41"/>
      <c r="K41" s="2"/>
      <c r="L41" s="2"/>
      <c r="M41" s="2"/>
      <c r="N41" s="40"/>
      <c r="O41" s="2"/>
      <c r="P41" s="3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2:59" ht="12.75" customHeight="1">
      <c r="B42" s="107"/>
      <c r="C42" s="107"/>
      <c r="D42" s="107"/>
      <c r="E42" s="107"/>
      <c r="F42" s="107"/>
      <c r="G42" s="107"/>
      <c r="H42" s="93"/>
      <c r="I42"/>
      <c r="K42" s="2"/>
      <c r="L42" s="2"/>
      <c r="M42" s="2"/>
      <c r="N42" s="2"/>
      <c r="O42" s="2"/>
      <c r="P42" s="3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2:59" ht="12.75" customHeight="1">
      <c r="B43" s="107"/>
      <c r="C43" s="107"/>
      <c r="D43" s="107"/>
      <c r="E43" s="107"/>
      <c r="F43" s="107"/>
      <c r="G43" s="107"/>
      <c r="H43" s="93"/>
      <c r="I43"/>
      <c r="K43" s="2"/>
      <c r="L43" s="2"/>
      <c r="M43" s="2"/>
      <c r="N43" s="2"/>
      <c r="O43" s="2"/>
      <c r="P43" s="3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2:59" ht="12.75" customHeight="1">
      <c r="B44" s="107"/>
      <c r="C44" s="107"/>
      <c r="D44" s="107"/>
      <c r="E44" s="107"/>
      <c r="F44" s="107"/>
      <c r="G44" s="107"/>
      <c r="H44" s="93"/>
      <c r="I44"/>
      <c r="K44" s="2"/>
      <c r="L44" s="2"/>
      <c r="M44" s="2"/>
      <c r="N44" s="2"/>
      <c r="O44" s="2"/>
      <c r="P44" s="3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2:59" ht="12.75" customHeight="1">
      <c r="B45" s="107"/>
      <c r="C45" s="107"/>
      <c r="D45" s="107"/>
      <c r="E45" s="107"/>
      <c r="F45" s="107"/>
      <c r="G45" s="107"/>
      <c r="H45" s="93"/>
      <c r="I45"/>
      <c r="K45" s="2"/>
      <c r="L45" s="2"/>
      <c r="M45" s="2"/>
      <c r="N45" s="2"/>
      <c r="O45" s="2"/>
      <c r="P45" s="3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2:59" ht="12.75" customHeight="1">
      <c r="B46" s="107"/>
      <c r="C46" s="107"/>
      <c r="D46" s="107"/>
      <c r="E46" s="107"/>
      <c r="F46" s="107"/>
      <c r="G46" s="107"/>
      <c r="H46" s="93"/>
      <c r="I46"/>
      <c r="K46" s="2"/>
      <c r="L46" s="2"/>
      <c r="M46" s="2"/>
      <c r="N46" s="2"/>
      <c r="O46" s="2"/>
      <c r="P46" s="36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2:59" ht="29.25" customHeight="1">
      <c r="B47" s="107"/>
      <c r="C47" s="107"/>
      <c r="D47" s="107"/>
      <c r="E47" s="107"/>
      <c r="F47" s="107"/>
      <c r="G47" s="107"/>
      <c r="H47" s="93"/>
      <c r="I47"/>
      <c r="K47" s="2"/>
      <c r="L47" s="2"/>
      <c r="M47" s="2"/>
      <c r="N47" s="2"/>
      <c r="O47" s="2"/>
      <c r="P47" s="36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2:59" ht="12.75" customHeight="1">
      <c r="B48" s="74"/>
      <c r="C48" s="74"/>
      <c r="D48" s="74"/>
      <c r="E48" s="74"/>
      <c r="F48" s="74"/>
      <c r="G48" s="74"/>
      <c r="H48" s="74"/>
      <c r="I48"/>
      <c r="K48" s="2"/>
      <c r="L48" s="2"/>
      <c r="M48" s="2"/>
      <c r="N48" s="2"/>
      <c r="O48" s="2"/>
      <c r="P48" s="3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2:59" ht="27" customHeight="1">
      <c r="B49" s="108" t="s">
        <v>460</v>
      </c>
      <c r="C49" s="108"/>
      <c r="D49" s="108"/>
      <c r="E49" s="108"/>
      <c r="F49" s="108"/>
      <c r="G49" s="108"/>
      <c r="H49" s="94"/>
      <c r="I49"/>
      <c r="K49" s="2"/>
      <c r="L49" s="2"/>
      <c r="M49" s="2"/>
      <c r="N49" s="2"/>
      <c r="O49" s="2"/>
      <c r="P49" s="3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2:59" ht="12.75" customHeight="1">
      <c r="I50"/>
      <c r="K50" s="2"/>
      <c r="L50" s="2"/>
      <c r="M50" s="2"/>
      <c r="N50" s="2"/>
      <c r="O50" s="2"/>
      <c r="P50" s="3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2:59" ht="12.75" customHeight="1">
      <c r="B51" s="75" t="s">
        <v>132</v>
      </c>
      <c r="I51"/>
      <c r="K51" s="2"/>
      <c r="L51" s="2"/>
      <c r="M51" s="2"/>
      <c r="N51" s="2"/>
      <c r="O51" s="2"/>
      <c r="P51" s="3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2:59" ht="12.75" customHeight="1">
      <c r="E52"/>
      <c r="G52" s="2"/>
      <c r="H52" s="2"/>
      <c r="I52"/>
      <c r="K52" s="2"/>
      <c r="L52" s="2"/>
      <c r="M52" s="2"/>
      <c r="N52" s="2"/>
      <c r="O52" s="2"/>
      <c r="P52" s="3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</sheetData>
  <sortState ref="M11:N12">
    <sortCondition descending="1" ref="N11:N12"/>
  </sortState>
  <mergeCells count="3">
    <mergeCell ref="C1:G1"/>
    <mergeCell ref="B40:G47"/>
    <mergeCell ref="B49:G4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7"/>
  <sheetViews>
    <sheetView zoomScale="70" zoomScaleNormal="70" workbookViewId="0"/>
  </sheetViews>
  <sheetFormatPr defaultRowHeight="15"/>
  <cols>
    <col min="1" max="1" width="7" bestFit="1" customWidth="1"/>
    <col min="2" max="2" width="19.7109375" bestFit="1" customWidth="1"/>
    <col min="3" max="3" width="49.7109375" customWidth="1"/>
    <col min="4" max="4" width="23.42578125" bestFit="1" customWidth="1"/>
    <col min="5" max="5" width="13.5703125" style="32" bestFit="1" customWidth="1"/>
    <col min="6" max="6" width="24.28515625" bestFit="1" customWidth="1"/>
    <col min="7" max="7" width="14.140625" bestFit="1" customWidth="1"/>
    <col min="8" max="8" width="9.28515625" customWidth="1"/>
    <col min="9" max="9" width="23.42578125" bestFit="1" customWidth="1"/>
    <col min="10" max="10" width="11.42578125" bestFit="1" customWidth="1"/>
    <col min="11" max="11" width="4.5703125" customWidth="1"/>
    <col min="12" max="12" width="28.28515625" bestFit="1" customWidth="1"/>
    <col min="13" max="13" width="16.7109375" bestFit="1" customWidth="1"/>
    <col min="257" max="257" width="7" bestFit="1" customWidth="1"/>
    <col min="258" max="258" width="19.7109375" bestFit="1" customWidth="1"/>
    <col min="259" max="259" width="49.7109375" customWidth="1"/>
    <col min="260" max="260" width="23.4257812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6.85546875" customWidth="1"/>
    <col min="265" max="265" width="23.42578125" bestFit="1" customWidth="1"/>
    <col min="266" max="266" width="8.85546875" bestFit="1" customWidth="1"/>
    <col min="513" max="513" width="7" bestFit="1" customWidth="1"/>
    <col min="514" max="514" width="19.7109375" bestFit="1" customWidth="1"/>
    <col min="515" max="515" width="49.7109375" customWidth="1"/>
    <col min="516" max="516" width="23.4257812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6.85546875" customWidth="1"/>
    <col min="521" max="521" width="23.42578125" bestFit="1" customWidth="1"/>
    <col min="522" max="522" width="8.85546875" bestFit="1" customWidth="1"/>
    <col min="769" max="769" width="7" bestFit="1" customWidth="1"/>
    <col min="770" max="770" width="19.7109375" bestFit="1" customWidth="1"/>
    <col min="771" max="771" width="49.7109375" customWidth="1"/>
    <col min="772" max="772" width="23.4257812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6.85546875" customWidth="1"/>
    <col min="777" max="777" width="23.42578125" bestFit="1" customWidth="1"/>
    <col min="778" max="778" width="8.85546875" bestFit="1" customWidth="1"/>
    <col min="1025" max="1025" width="7" bestFit="1" customWidth="1"/>
    <col min="1026" max="1026" width="19.7109375" bestFit="1" customWidth="1"/>
    <col min="1027" max="1027" width="49.7109375" customWidth="1"/>
    <col min="1028" max="1028" width="23.4257812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6.85546875" customWidth="1"/>
    <col min="1033" max="1033" width="23.42578125" bestFit="1" customWidth="1"/>
    <col min="1034" max="1034" width="8.85546875" bestFit="1" customWidth="1"/>
    <col min="1281" max="1281" width="7" bestFit="1" customWidth="1"/>
    <col min="1282" max="1282" width="19.7109375" bestFit="1" customWidth="1"/>
    <col min="1283" max="1283" width="49.7109375" customWidth="1"/>
    <col min="1284" max="1284" width="23.4257812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6.85546875" customWidth="1"/>
    <col min="1289" max="1289" width="23.42578125" bestFit="1" customWidth="1"/>
    <col min="1290" max="1290" width="8.85546875" bestFit="1" customWidth="1"/>
    <col min="1537" max="1537" width="7" bestFit="1" customWidth="1"/>
    <col min="1538" max="1538" width="19.7109375" bestFit="1" customWidth="1"/>
    <col min="1539" max="1539" width="49.7109375" customWidth="1"/>
    <col min="1540" max="1540" width="23.4257812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6.85546875" customWidth="1"/>
    <col min="1545" max="1545" width="23.42578125" bestFit="1" customWidth="1"/>
    <col min="1546" max="1546" width="8.85546875" bestFit="1" customWidth="1"/>
    <col min="1793" max="1793" width="7" bestFit="1" customWidth="1"/>
    <col min="1794" max="1794" width="19.7109375" bestFit="1" customWidth="1"/>
    <col min="1795" max="1795" width="49.7109375" customWidth="1"/>
    <col min="1796" max="1796" width="23.4257812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6.85546875" customWidth="1"/>
    <col min="1801" max="1801" width="23.42578125" bestFit="1" customWidth="1"/>
    <col min="1802" max="1802" width="8.85546875" bestFit="1" customWidth="1"/>
    <col min="2049" max="2049" width="7" bestFit="1" customWidth="1"/>
    <col min="2050" max="2050" width="19.7109375" bestFit="1" customWidth="1"/>
    <col min="2051" max="2051" width="49.7109375" customWidth="1"/>
    <col min="2052" max="2052" width="23.4257812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6.85546875" customWidth="1"/>
    <col min="2057" max="2057" width="23.42578125" bestFit="1" customWidth="1"/>
    <col min="2058" max="2058" width="8.85546875" bestFit="1" customWidth="1"/>
    <col min="2305" max="2305" width="7" bestFit="1" customWidth="1"/>
    <col min="2306" max="2306" width="19.7109375" bestFit="1" customWidth="1"/>
    <col min="2307" max="2307" width="49.7109375" customWidth="1"/>
    <col min="2308" max="2308" width="23.4257812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6.85546875" customWidth="1"/>
    <col min="2313" max="2313" width="23.42578125" bestFit="1" customWidth="1"/>
    <col min="2314" max="2314" width="8.85546875" bestFit="1" customWidth="1"/>
    <col min="2561" max="2561" width="7" bestFit="1" customWidth="1"/>
    <col min="2562" max="2562" width="19.7109375" bestFit="1" customWidth="1"/>
    <col min="2563" max="2563" width="49.7109375" customWidth="1"/>
    <col min="2564" max="2564" width="23.4257812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6.85546875" customWidth="1"/>
    <col min="2569" max="2569" width="23.42578125" bestFit="1" customWidth="1"/>
    <col min="2570" max="2570" width="8.85546875" bestFit="1" customWidth="1"/>
    <col min="2817" max="2817" width="7" bestFit="1" customWidth="1"/>
    <col min="2818" max="2818" width="19.7109375" bestFit="1" customWidth="1"/>
    <col min="2819" max="2819" width="49.7109375" customWidth="1"/>
    <col min="2820" max="2820" width="23.4257812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6.85546875" customWidth="1"/>
    <col min="2825" max="2825" width="23.42578125" bestFit="1" customWidth="1"/>
    <col min="2826" max="2826" width="8.85546875" bestFit="1" customWidth="1"/>
    <col min="3073" max="3073" width="7" bestFit="1" customWidth="1"/>
    <col min="3074" max="3074" width="19.7109375" bestFit="1" customWidth="1"/>
    <col min="3075" max="3075" width="49.7109375" customWidth="1"/>
    <col min="3076" max="3076" width="23.4257812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6.85546875" customWidth="1"/>
    <col min="3081" max="3081" width="23.42578125" bestFit="1" customWidth="1"/>
    <col min="3082" max="3082" width="8.85546875" bestFit="1" customWidth="1"/>
    <col min="3329" max="3329" width="7" bestFit="1" customWidth="1"/>
    <col min="3330" max="3330" width="19.7109375" bestFit="1" customWidth="1"/>
    <col min="3331" max="3331" width="49.7109375" customWidth="1"/>
    <col min="3332" max="3332" width="23.4257812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6.85546875" customWidth="1"/>
    <col min="3337" max="3337" width="23.42578125" bestFit="1" customWidth="1"/>
    <col min="3338" max="3338" width="8.85546875" bestFit="1" customWidth="1"/>
    <col min="3585" max="3585" width="7" bestFit="1" customWidth="1"/>
    <col min="3586" max="3586" width="19.7109375" bestFit="1" customWidth="1"/>
    <col min="3587" max="3587" width="49.7109375" customWidth="1"/>
    <col min="3588" max="3588" width="23.4257812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6.85546875" customWidth="1"/>
    <col min="3593" max="3593" width="23.42578125" bestFit="1" customWidth="1"/>
    <col min="3594" max="3594" width="8.85546875" bestFit="1" customWidth="1"/>
    <col min="3841" max="3841" width="7" bestFit="1" customWidth="1"/>
    <col min="3842" max="3842" width="19.7109375" bestFit="1" customWidth="1"/>
    <col min="3843" max="3843" width="49.7109375" customWidth="1"/>
    <col min="3844" max="3844" width="23.4257812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6.85546875" customWidth="1"/>
    <col min="3849" max="3849" width="23.42578125" bestFit="1" customWidth="1"/>
    <col min="3850" max="3850" width="8.85546875" bestFit="1" customWidth="1"/>
    <col min="4097" max="4097" width="7" bestFit="1" customWidth="1"/>
    <col min="4098" max="4098" width="19.7109375" bestFit="1" customWidth="1"/>
    <col min="4099" max="4099" width="49.7109375" customWidth="1"/>
    <col min="4100" max="4100" width="23.4257812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6.85546875" customWidth="1"/>
    <col min="4105" max="4105" width="23.42578125" bestFit="1" customWidth="1"/>
    <col min="4106" max="4106" width="8.85546875" bestFit="1" customWidth="1"/>
    <col min="4353" max="4353" width="7" bestFit="1" customWidth="1"/>
    <col min="4354" max="4354" width="19.7109375" bestFit="1" customWidth="1"/>
    <col min="4355" max="4355" width="49.7109375" customWidth="1"/>
    <col min="4356" max="4356" width="23.4257812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6.85546875" customWidth="1"/>
    <col min="4361" max="4361" width="23.42578125" bestFit="1" customWidth="1"/>
    <col min="4362" max="4362" width="8.85546875" bestFit="1" customWidth="1"/>
    <col min="4609" max="4609" width="7" bestFit="1" customWidth="1"/>
    <col min="4610" max="4610" width="19.7109375" bestFit="1" customWidth="1"/>
    <col min="4611" max="4611" width="49.7109375" customWidth="1"/>
    <col min="4612" max="4612" width="23.4257812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6.85546875" customWidth="1"/>
    <col min="4617" max="4617" width="23.42578125" bestFit="1" customWidth="1"/>
    <col min="4618" max="4618" width="8.85546875" bestFit="1" customWidth="1"/>
    <col min="4865" max="4865" width="7" bestFit="1" customWidth="1"/>
    <col min="4866" max="4866" width="19.7109375" bestFit="1" customWidth="1"/>
    <col min="4867" max="4867" width="49.7109375" customWidth="1"/>
    <col min="4868" max="4868" width="23.4257812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6.85546875" customWidth="1"/>
    <col min="4873" max="4873" width="23.42578125" bestFit="1" customWidth="1"/>
    <col min="4874" max="4874" width="8.85546875" bestFit="1" customWidth="1"/>
    <col min="5121" max="5121" width="7" bestFit="1" customWidth="1"/>
    <col min="5122" max="5122" width="19.7109375" bestFit="1" customWidth="1"/>
    <col min="5123" max="5123" width="49.7109375" customWidth="1"/>
    <col min="5124" max="5124" width="23.4257812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6.85546875" customWidth="1"/>
    <col min="5129" max="5129" width="23.42578125" bestFit="1" customWidth="1"/>
    <col min="5130" max="5130" width="8.85546875" bestFit="1" customWidth="1"/>
    <col min="5377" max="5377" width="7" bestFit="1" customWidth="1"/>
    <col min="5378" max="5378" width="19.7109375" bestFit="1" customWidth="1"/>
    <col min="5379" max="5379" width="49.7109375" customWidth="1"/>
    <col min="5380" max="5380" width="23.4257812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6.85546875" customWidth="1"/>
    <col min="5385" max="5385" width="23.42578125" bestFit="1" customWidth="1"/>
    <col min="5386" max="5386" width="8.85546875" bestFit="1" customWidth="1"/>
    <col min="5633" max="5633" width="7" bestFit="1" customWidth="1"/>
    <col min="5634" max="5634" width="19.7109375" bestFit="1" customWidth="1"/>
    <col min="5635" max="5635" width="49.7109375" customWidth="1"/>
    <col min="5636" max="5636" width="23.4257812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6.85546875" customWidth="1"/>
    <col min="5641" max="5641" width="23.42578125" bestFit="1" customWidth="1"/>
    <col min="5642" max="5642" width="8.85546875" bestFit="1" customWidth="1"/>
    <col min="5889" max="5889" width="7" bestFit="1" customWidth="1"/>
    <col min="5890" max="5890" width="19.7109375" bestFit="1" customWidth="1"/>
    <col min="5891" max="5891" width="49.7109375" customWidth="1"/>
    <col min="5892" max="5892" width="23.4257812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6.85546875" customWidth="1"/>
    <col min="5897" max="5897" width="23.42578125" bestFit="1" customWidth="1"/>
    <col min="5898" max="5898" width="8.85546875" bestFit="1" customWidth="1"/>
    <col min="6145" max="6145" width="7" bestFit="1" customWidth="1"/>
    <col min="6146" max="6146" width="19.7109375" bestFit="1" customWidth="1"/>
    <col min="6147" max="6147" width="49.7109375" customWidth="1"/>
    <col min="6148" max="6148" width="23.4257812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6.85546875" customWidth="1"/>
    <col min="6153" max="6153" width="23.42578125" bestFit="1" customWidth="1"/>
    <col min="6154" max="6154" width="8.85546875" bestFit="1" customWidth="1"/>
    <col min="6401" max="6401" width="7" bestFit="1" customWidth="1"/>
    <col min="6402" max="6402" width="19.7109375" bestFit="1" customWidth="1"/>
    <col min="6403" max="6403" width="49.7109375" customWidth="1"/>
    <col min="6404" max="6404" width="23.4257812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6.85546875" customWidth="1"/>
    <col min="6409" max="6409" width="23.42578125" bestFit="1" customWidth="1"/>
    <col min="6410" max="6410" width="8.85546875" bestFit="1" customWidth="1"/>
    <col min="6657" max="6657" width="7" bestFit="1" customWidth="1"/>
    <col min="6658" max="6658" width="19.7109375" bestFit="1" customWidth="1"/>
    <col min="6659" max="6659" width="49.7109375" customWidth="1"/>
    <col min="6660" max="6660" width="23.4257812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6.85546875" customWidth="1"/>
    <col min="6665" max="6665" width="23.42578125" bestFit="1" customWidth="1"/>
    <col min="6666" max="6666" width="8.85546875" bestFit="1" customWidth="1"/>
    <col min="6913" max="6913" width="7" bestFit="1" customWidth="1"/>
    <col min="6914" max="6914" width="19.7109375" bestFit="1" customWidth="1"/>
    <col min="6915" max="6915" width="49.7109375" customWidth="1"/>
    <col min="6916" max="6916" width="23.4257812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6.85546875" customWidth="1"/>
    <col min="6921" max="6921" width="23.42578125" bestFit="1" customWidth="1"/>
    <col min="6922" max="6922" width="8.85546875" bestFit="1" customWidth="1"/>
    <col min="7169" max="7169" width="7" bestFit="1" customWidth="1"/>
    <col min="7170" max="7170" width="19.7109375" bestFit="1" customWidth="1"/>
    <col min="7171" max="7171" width="49.7109375" customWidth="1"/>
    <col min="7172" max="7172" width="23.4257812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6.85546875" customWidth="1"/>
    <col min="7177" max="7177" width="23.42578125" bestFit="1" customWidth="1"/>
    <col min="7178" max="7178" width="8.85546875" bestFit="1" customWidth="1"/>
    <col min="7425" max="7425" width="7" bestFit="1" customWidth="1"/>
    <col min="7426" max="7426" width="19.7109375" bestFit="1" customWidth="1"/>
    <col min="7427" max="7427" width="49.7109375" customWidth="1"/>
    <col min="7428" max="7428" width="23.4257812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6.85546875" customWidth="1"/>
    <col min="7433" max="7433" width="23.42578125" bestFit="1" customWidth="1"/>
    <col min="7434" max="7434" width="8.85546875" bestFit="1" customWidth="1"/>
    <col min="7681" max="7681" width="7" bestFit="1" customWidth="1"/>
    <col min="7682" max="7682" width="19.7109375" bestFit="1" customWidth="1"/>
    <col min="7683" max="7683" width="49.7109375" customWidth="1"/>
    <col min="7684" max="7684" width="23.4257812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6.85546875" customWidth="1"/>
    <col min="7689" max="7689" width="23.42578125" bestFit="1" customWidth="1"/>
    <col min="7690" max="7690" width="8.85546875" bestFit="1" customWidth="1"/>
    <col min="7937" max="7937" width="7" bestFit="1" customWidth="1"/>
    <col min="7938" max="7938" width="19.7109375" bestFit="1" customWidth="1"/>
    <col min="7939" max="7939" width="49.7109375" customWidth="1"/>
    <col min="7940" max="7940" width="23.4257812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6.85546875" customWidth="1"/>
    <col min="7945" max="7945" width="23.42578125" bestFit="1" customWidth="1"/>
    <col min="7946" max="7946" width="8.85546875" bestFit="1" customWidth="1"/>
    <col min="8193" max="8193" width="7" bestFit="1" customWidth="1"/>
    <col min="8194" max="8194" width="19.7109375" bestFit="1" customWidth="1"/>
    <col min="8195" max="8195" width="49.7109375" customWidth="1"/>
    <col min="8196" max="8196" width="23.4257812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6.85546875" customWidth="1"/>
    <col min="8201" max="8201" width="23.42578125" bestFit="1" customWidth="1"/>
    <col min="8202" max="8202" width="8.85546875" bestFit="1" customWidth="1"/>
    <col min="8449" max="8449" width="7" bestFit="1" customWidth="1"/>
    <col min="8450" max="8450" width="19.7109375" bestFit="1" customWidth="1"/>
    <col min="8451" max="8451" width="49.7109375" customWidth="1"/>
    <col min="8452" max="8452" width="23.4257812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6.85546875" customWidth="1"/>
    <col min="8457" max="8457" width="23.42578125" bestFit="1" customWidth="1"/>
    <col min="8458" max="8458" width="8.85546875" bestFit="1" customWidth="1"/>
    <col min="8705" max="8705" width="7" bestFit="1" customWidth="1"/>
    <col min="8706" max="8706" width="19.7109375" bestFit="1" customWidth="1"/>
    <col min="8707" max="8707" width="49.7109375" customWidth="1"/>
    <col min="8708" max="8708" width="23.4257812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6.85546875" customWidth="1"/>
    <col min="8713" max="8713" width="23.42578125" bestFit="1" customWidth="1"/>
    <col min="8714" max="8714" width="8.85546875" bestFit="1" customWidth="1"/>
    <col min="8961" max="8961" width="7" bestFit="1" customWidth="1"/>
    <col min="8962" max="8962" width="19.7109375" bestFit="1" customWidth="1"/>
    <col min="8963" max="8963" width="49.7109375" customWidth="1"/>
    <col min="8964" max="8964" width="23.4257812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6.85546875" customWidth="1"/>
    <col min="8969" max="8969" width="23.42578125" bestFit="1" customWidth="1"/>
    <col min="8970" max="8970" width="8.85546875" bestFit="1" customWidth="1"/>
    <col min="9217" max="9217" width="7" bestFit="1" customWidth="1"/>
    <col min="9218" max="9218" width="19.7109375" bestFit="1" customWidth="1"/>
    <col min="9219" max="9219" width="49.7109375" customWidth="1"/>
    <col min="9220" max="9220" width="23.4257812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6.85546875" customWidth="1"/>
    <col min="9225" max="9225" width="23.42578125" bestFit="1" customWidth="1"/>
    <col min="9226" max="9226" width="8.85546875" bestFit="1" customWidth="1"/>
    <col min="9473" max="9473" width="7" bestFit="1" customWidth="1"/>
    <col min="9474" max="9474" width="19.7109375" bestFit="1" customWidth="1"/>
    <col min="9475" max="9475" width="49.7109375" customWidth="1"/>
    <col min="9476" max="9476" width="23.4257812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6.85546875" customWidth="1"/>
    <col min="9481" max="9481" width="23.42578125" bestFit="1" customWidth="1"/>
    <col min="9482" max="9482" width="8.85546875" bestFit="1" customWidth="1"/>
    <col min="9729" max="9729" width="7" bestFit="1" customWidth="1"/>
    <col min="9730" max="9730" width="19.7109375" bestFit="1" customWidth="1"/>
    <col min="9731" max="9731" width="49.7109375" customWidth="1"/>
    <col min="9732" max="9732" width="23.4257812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6.85546875" customWidth="1"/>
    <col min="9737" max="9737" width="23.42578125" bestFit="1" customWidth="1"/>
    <col min="9738" max="9738" width="8.85546875" bestFit="1" customWidth="1"/>
    <col min="9985" max="9985" width="7" bestFit="1" customWidth="1"/>
    <col min="9986" max="9986" width="19.7109375" bestFit="1" customWidth="1"/>
    <col min="9987" max="9987" width="49.7109375" customWidth="1"/>
    <col min="9988" max="9988" width="23.4257812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6.85546875" customWidth="1"/>
    <col min="9993" max="9993" width="23.42578125" bestFit="1" customWidth="1"/>
    <col min="9994" max="9994" width="8.85546875" bestFit="1" customWidth="1"/>
    <col min="10241" max="10241" width="7" bestFit="1" customWidth="1"/>
    <col min="10242" max="10242" width="19.7109375" bestFit="1" customWidth="1"/>
    <col min="10243" max="10243" width="49.7109375" customWidth="1"/>
    <col min="10244" max="10244" width="23.4257812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6.85546875" customWidth="1"/>
    <col min="10249" max="10249" width="23.42578125" bestFit="1" customWidth="1"/>
    <col min="10250" max="10250" width="8.85546875" bestFit="1" customWidth="1"/>
    <col min="10497" max="10497" width="7" bestFit="1" customWidth="1"/>
    <col min="10498" max="10498" width="19.7109375" bestFit="1" customWidth="1"/>
    <col min="10499" max="10499" width="49.7109375" customWidth="1"/>
    <col min="10500" max="10500" width="23.4257812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6.85546875" customWidth="1"/>
    <col min="10505" max="10505" width="23.42578125" bestFit="1" customWidth="1"/>
    <col min="10506" max="10506" width="8.85546875" bestFit="1" customWidth="1"/>
    <col min="10753" max="10753" width="7" bestFit="1" customWidth="1"/>
    <col min="10754" max="10754" width="19.7109375" bestFit="1" customWidth="1"/>
    <col min="10755" max="10755" width="49.7109375" customWidth="1"/>
    <col min="10756" max="10756" width="23.4257812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6.85546875" customWidth="1"/>
    <col min="10761" max="10761" width="23.42578125" bestFit="1" customWidth="1"/>
    <col min="10762" max="10762" width="8.85546875" bestFit="1" customWidth="1"/>
    <col min="11009" max="11009" width="7" bestFit="1" customWidth="1"/>
    <col min="11010" max="11010" width="19.7109375" bestFit="1" customWidth="1"/>
    <col min="11011" max="11011" width="49.7109375" customWidth="1"/>
    <col min="11012" max="11012" width="23.4257812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6.85546875" customWidth="1"/>
    <col min="11017" max="11017" width="23.42578125" bestFit="1" customWidth="1"/>
    <col min="11018" max="11018" width="8.85546875" bestFit="1" customWidth="1"/>
    <col min="11265" max="11265" width="7" bestFit="1" customWidth="1"/>
    <col min="11266" max="11266" width="19.7109375" bestFit="1" customWidth="1"/>
    <col min="11267" max="11267" width="49.7109375" customWidth="1"/>
    <col min="11268" max="11268" width="23.4257812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6.85546875" customWidth="1"/>
    <col min="11273" max="11273" width="23.42578125" bestFit="1" customWidth="1"/>
    <col min="11274" max="11274" width="8.85546875" bestFit="1" customWidth="1"/>
    <col min="11521" max="11521" width="7" bestFit="1" customWidth="1"/>
    <col min="11522" max="11522" width="19.7109375" bestFit="1" customWidth="1"/>
    <col min="11523" max="11523" width="49.7109375" customWidth="1"/>
    <col min="11524" max="11524" width="23.4257812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6.85546875" customWidth="1"/>
    <col min="11529" max="11529" width="23.42578125" bestFit="1" customWidth="1"/>
    <col min="11530" max="11530" width="8.85546875" bestFit="1" customWidth="1"/>
    <col min="11777" max="11777" width="7" bestFit="1" customWidth="1"/>
    <col min="11778" max="11778" width="19.7109375" bestFit="1" customWidth="1"/>
    <col min="11779" max="11779" width="49.7109375" customWidth="1"/>
    <col min="11780" max="11780" width="23.4257812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6.85546875" customWidth="1"/>
    <col min="11785" max="11785" width="23.42578125" bestFit="1" customWidth="1"/>
    <col min="11786" max="11786" width="8.85546875" bestFit="1" customWidth="1"/>
    <col min="12033" max="12033" width="7" bestFit="1" customWidth="1"/>
    <col min="12034" max="12034" width="19.7109375" bestFit="1" customWidth="1"/>
    <col min="12035" max="12035" width="49.7109375" customWidth="1"/>
    <col min="12036" max="12036" width="23.4257812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6.85546875" customWidth="1"/>
    <col min="12041" max="12041" width="23.42578125" bestFit="1" customWidth="1"/>
    <col min="12042" max="12042" width="8.85546875" bestFit="1" customWidth="1"/>
    <col min="12289" max="12289" width="7" bestFit="1" customWidth="1"/>
    <col min="12290" max="12290" width="19.7109375" bestFit="1" customWidth="1"/>
    <col min="12291" max="12291" width="49.7109375" customWidth="1"/>
    <col min="12292" max="12292" width="23.4257812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6.85546875" customWidth="1"/>
    <col min="12297" max="12297" width="23.42578125" bestFit="1" customWidth="1"/>
    <col min="12298" max="12298" width="8.85546875" bestFit="1" customWidth="1"/>
    <col min="12545" max="12545" width="7" bestFit="1" customWidth="1"/>
    <col min="12546" max="12546" width="19.7109375" bestFit="1" customWidth="1"/>
    <col min="12547" max="12547" width="49.7109375" customWidth="1"/>
    <col min="12548" max="12548" width="23.4257812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6.85546875" customWidth="1"/>
    <col min="12553" max="12553" width="23.42578125" bestFit="1" customWidth="1"/>
    <col min="12554" max="12554" width="8.85546875" bestFit="1" customWidth="1"/>
    <col min="12801" max="12801" width="7" bestFit="1" customWidth="1"/>
    <col min="12802" max="12802" width="19.7109375" bestFit="1" customWidth="1"/>
    <col min="12803" max="12803" width="49.7109375" customWidth="1"/>
    <col min="12804" max="12804" width="23.4257812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6.85546875" customWidth="1"/>
    <col min="12809" max="12809" width="23.42578125" bestFit="1" customWidth="1"/>
    <col min="12810" max="12810" width="8.85546875" bestFit="1" customWidth="1"/>
    <col min="13057" max="13057" width="7" bestFit="1" customWidth="1"/>
    <col min="13058" max="13058" width="19.7109375" bestFit="1" customWidth="1"/>
    <col min="13059" max="13059" width="49.7109375" customWidth="1"/>
    <col min="13060" max="13060" width="23.4257812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6.85546875" customWidth="1"/>
    <col min="13065" max="13065" width="23.42578125" bestFit="1" customWidth="1"/>
    <col min="13066" max="13066" width="8.85546875" bestFit="1" customWidth="1"/>
    <col min="13313" max="13313" width="7" bestFit="1" customWidth="1"/>
    <col min="13314" max="13314" width="19.7109375" bestFit="1" customWidth="1"/>
    <col min="13315" max="13315" width="49.7109375" customWidth="1"/>
    <col min="13316" max="13316" width="23.4257812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6.85546875" customWidth="1"/>
    <col min="13321" max="13321" width="23.42578125" bestFit="1" customWidth="1"/>
    <col min="13322" max="13322" width="8.85546875" bestFit="1" customWidth="1"/>
    <col min="13569" max="13569" width="7" bestFit="1" customWidth="1"/>
    <col min="13570" max="13570" width="19.7109375" bestFit="1" customWidth="1"/>
    <col min="13571" max="13571" width="49.7109375" customWidth="1"/>
    <col min="13572" max="13572" width="23.4257812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6.85546875" customWidth="1"/>
    <col min="13577" max="13577" width="23.42578125" bestFit="1" customWidth="1"/>
    <col min="13578" max="13578" width="8.85546875" bestFit="1" customWidth="1"/>
    <col min="13825" max="13825" width="7" bestFit="1" customWidth="1"/>
    <col min="13826" max="13826" width="19.7109375" bestFit="1" customWidth="1"/>
    <col min="13827" max="13827" width="49.7109375" customWidth="1"/>
    <col min="13828" max="13828" width="23.4257812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6.85546875" customWidth="1"/>
    <col min="13833" max="13833" width="23.42578125" bestFit="1" customWidth="1"/>
    <col min="13834" max="13834" width="8.85546875" bestFit="1" customWidth="1"/>
    <col min="14081" max="14081" width="7" bestFit="1" customWidth="1"/>
    <col min="14082" max="14082" width="19.7109375" bestFit="1" customWidth="1"/>
    <col min="14083" max="14083" width="49.7109375" customWidth="1"/>
    <col min="14084" max="14084" width="23.4257812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6.85546875" customWidth="1"/>
    <col min="14089" max="14089" width="23.42578125" bestFit="1" customWidth="1"/>
    <col min="14090" max="14090" width="8.85546875" bestFit="1" customWidth="1"/>
    <col min="14337" max="14337" width="7" bestFit="1" customWidth="1"/>
    <col min="14338" max="14338" width="19.7109375" bestFit="1" customWidth="1"/>
    <col min="14339" max="14339" width="49.7109375" customWidth="1"/>
    <col min="14340" max="14340" width="23.4257812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6.85546875" customWidth="1"/>
    <col min="14345" max="14345" width="23.42578125" bestFit="1" customWidth="1"/>
    <col min="14346" max="14346" width="8.85546875" bestFit="1" customWidth="1"/>
    <col min="14593" max="14593" width="7" bestFit="1" customWidth="1"/>
    <col min="14594" max="14594" width="19.7109375" bestFit="1" customWidth="1"/>
    <col min="14595" max="14595" width="49.7109375" customWidth="1"/>
    <col min="14596" max="14596" width="23.4257812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6.85546875" customWidth="1"/>
    <col min="14601" max="14601" width="23.42578125" bestFit="1" customWidth="1"/>
    <col min="14602" max="14602" width="8.85546875" bestFit="1" customWidth="1"/>
    <col min="14849" max="14849" width="7" bestFit="1" customWidth="1"/>
    <col min="14850" max="14850" width="19.7109375" bestFit="1" customWidth="1"/>
    <col min="14851" max="14851" width="49.7109375" customWidth="1"/>
    <col min="14852" max="14852" width="23.4257812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6.85546875" customWidth="1"/>
    <col min="14857" max="14857" width="23.42578125" bestFit="1" customWidth="1"/>
    <col min="14858" max="14858" width="8.85546875" bestFit="1" customWidth="1"/>
    <col min="15105" max="15105" width="7" bestFit="1" customWidth="1"/>
    <col min="15106" max="15106" width="19.7109375" bestFit="1" customWidth="1"/>
    <col min="15107" max="15107" width="49.7109375" customWidth="1"/>
    <col min="15108" max="15108" width="23.4257812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6.85546875" customWidth="1"/>
    <col min="15113" max="15113" width="23.42578125" bestFit="1" customWidth="1"/>
    <col min="15114" max="15114" width="8.85546875" bestFit="1" customWidth="1"/>
    <col min="15361" max="15361" width="7" bestFit="1" customWidth="1"/>
    <col min="15362" max="15362" width="19.7109375" bestFit="1" customWidth="1"/>
    <col min="15363" max="15363" width="49.7109375" customWidth="1"/>
    <col min="15364" max="15364" width="23.4257812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6.85546875" customWidth="1"/>
    <col min="15369" max="15369" width="23.42578125" bestFit="1" customWidth="1"/>
    <col min="15370" max="15370" width="8.85546875" bestFit="1" customWidth="1"/>
    <col min="15617" max="15617" width="7" bestFit="1" customWidth="1"/>
    <col min="15618" max="15618" width="19.7109375" bestFit="1" customWidth="1"/>
    <col min="15619" max="15619" width="49.7109375" customWidth="1"/>
    <col min="15620" max="15620" width="23.4257812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6.85546875" customWidth="1"/>
    <col min="15625" max="15625" width="23.42578125" bestFit="1" customWidth="1"/>
    <col min="15626" max="15626" width="8.85546875" bestFit="1" customWidth="1"/>
    <col min="15873" max="15873" width="7" bestFit="1" customWidth="1"/>
    <col min="15874" max="15874" width="19.7109375" bestFit="1" customWidth="1"/>
    <col min="15875" max="15875" width="49.7109375" customWidth="1"/>
    <col min="15876" max="15876" width="23.4257812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6.85546875" customWidth="1"/>
    <col min="15881" max="15881" width="23.42578125" bestFit="1" customWidth="1"/>
    <col min="15882" max="15882" width="8.85546875" bestFit="1" customWidth="1"/>
    <col min="16129" max="16129" width="7" bestFit="1" customWidth="1"/>
    <col min="16130" max="16130" width="19.7109375" bestFit="1" customWidth="1"/>
    <col min="16131" max="16131" width="49.7109375" customWidth="1"/>
    <col min="16132" max="16132" width="23.4257812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6.85546875" customWidth="1"/>
    <col min="16137" max="16137" width="23.42578125" bestFit="1" customWidth="1"/>
    <col min="16138" max="16138" width="8.85546875" bestFit="1" customWidth="1"/>
  </cols>
  <sheetData>
    <row r="1" spans="1:14" ht="18.75" customHeight="1">
      <c r="A1" s="1"/>
      <c r="B1" s="1"/>
      <c r="C1" s="109" t="s">
        <v>458</v>
      </c>
      <c r="D1" s="109"/>
      <c r="E1" s="109"/>
      <c r="F1" s="109"/>
      <c r="G1" s="109"/>
    </row>
    <row r="2" spans="1:14">
      <c r="A2" s="4" t="s">
        <v>1</v>
      </c>
      <c r="B2" s="4"/>
      <c r="C2" s="5" t="s">
        <v>554</v>
      </c>
      <c r="D2" s="6"/>
      <c r="E2" s="7"/>
      <c r="F2" s="8"/>
      <c r="G2" s="9"/>
    </row>
    <row r="3" spans="1:14">
      <c r="A3" s="16"/>
      <c r="B3" s="16"/>
      <c r="C3" s="17"/>
      <c r="D3" s="4"/>
      <c r="E3" s="7"/>
      <c r="F3" s="8"/>
      <c r="G3" s="9"/>
    </row>
    <row r="4" spans="1:14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</row>
    <row r="5" spans="1:14">
      <c r="F5" s="33"/>
      <c r="G5" s="34"/>
    </row>
    <row r="6" spans="1:14">
      <c r="F6" s="33"/>
      <c r="G6" s="34"/>
      <c r="H6" s="42"/>
      <c r="I6" s="42"/>
      <c r="J6" s="42"/>
    </row>
    <row r="7" spans="1:14">
      <c r="C7" s="39" t="s">
        <v>9</v>
      </c>
      <c r="F7" s="33"/>
      <c r="G7" s="34"/>
      <c r="H7" s="42"/>
      <c r="I7" s="42" t="s">
        <v>419</v>
      </c>
      <c r="J7" s="42" t="s">
        <v>17</v>
      </c>
      <c r="L7" s="76" t="s">
        <v>560</v>
      </c>
      <c r="M7" s="76" t="s">
        <v>134</v>
      </c>
    </row>
    <row r="8" spans="1:14">
      <c r="C8" s="39" t="s">
        <v>10</v>
      </c>
      <c r="F8" s="33"/>
      <c r="G8" s="34"/>
      <c r="I8" t="s">
        <v>151</v>
      </c>
      <c r="J8" s="34">
        <f>SUMIFS($G$4:$G$282,$D$4:$D$282,I8)+SUMIFS($G$4:$G$119,$D$4:$D$119,"CARE A1+")+SUMIFS($G$4:$G$119,$D$4:$D$119,"IND A1+")</f>
        <v>0.10589999999999999</v>
      </c>
      <c r="L8" s="83" t="s">
        <v>135</v>
      </c>
      <c r="M8" s="34">
        <v>0.36069999999999997</v>
      </c>
    </row>
    <row r="9" spans="1:14" s="75" customFormat="1">
      <c r="A9" s="75">
        <v>1</v>
      </c>
      <c r="B9" t="s">
        <v>427</v>
      </c>
      <c r="C9" s="75" t="s">
        <v>428</v>
      </c>
      <c r="D9" t="s">
        <v>31</v>
      </c>
      <c r="E9" s="32">
        <v>66000</v>
      </c>
      <c r="F9" s="33">
        <v>2338.248</v>
      </c>
      <c r="G9" s="44">
        <v>3.9100000000000003E-2</v>
      </c>
      <c r="I9" s="75" t="s">
        <v>213</v>
      </c>
      <c r="J9" s="34">
        <f t="shared" ref="J9:J14" si="0">SUMIFS($G$4:$G$282,$D$4:$D$282,I9)</f>
        <v>6.1600000000000002E-2</v>
      </c>
      <c r="L9" s="83" t="s">
        <v>139</v>
      </c>
      <c r="M9" s="34">
        <v>0.1205</v>
      </c>
    </row>
    <row r="10" spans="1:14" s="75" customFormat="1">
      <c r="A10" s="75">
        <v>2</v>
      </c>
      <c r="B10" t="s">
        <v>11</v>
      </c>
      <c r="C10" s="75" t="s">
        <v>12</v>
      </c>
      <c r="D10" t="s">
        <v>13</v>
      </c>
      <c r="E10" s="32">
        <v>121790</v>
      </c>
      <c r="F10" s="33">
        <v>2297.0811899999999</v>
      </c>
      <c r="G10" s="44">
        <v>3.8399999999999997E-2</v>
      </c>
      <c r="I10" t="s">
        <v>23</v>
      </c>
      <c r="J10" s="34">
        <f t="shared" si="0"/>
        <v>9.8399999999999987E-2</v>
      </c>
      <c r="L10" s="83" t="s">
        <v>136</v>
      </c>
      <c r="M10" s="34">
        <v>5.79E-2</v>
      </c>
    </row>
    <row r="11" spans="1:14">
      <c r="A11" s="75">
        <v>3</v>
      </c>
      <c r="B11" t="s">
        <v>353</v>
      </c>
      <c r="C11" s="75" t="s">
        <v>354</v>
      </c>
      <c r="D11" t="s">
        <v>36</v>
      </c>
      <c r="E11" s="32">
        <v>264853</v>
      </c>
      <c r="F11" s="33">
        <v>1853.0440144999998</v>
      </c>
      <c r="G11" s="34">
        <v>3.1E-2</v>
      </c>
      <c r="H11" s="75"/>
      <c r="I11" t="s">
        <v>13</v>
      </c>
      <c r="J11" s="34">
        <f t="shared" si="0"/>
        <v>6.1799999999999994E-2</v>
      </c>
      <c r="L11" s="83" t="s">
        <v>140</v>
      </c>
      <c r="M11" s="34">
        <v>7.0800000000000002E-2</v>
      </c>
      <c r="N11" s="75"/>
    </row>
    <row r="12" spans="1:14">
      <c r="A12" s="75">
        <v>4</v>
      </c>
      <c r="B12" t="s">
        <v>14</v>
      </c>
      <c r="C12" s="75" t="s">
        <v>15</v>
      </c>
      <c r="D12" t="s">
        <v>16</v>
      </c>
      <c r="E12" s="32">
        <v>137100</v>
      </c>
      <c r="F12" s="33">
        <v>1797.2438999999999</v>
      </c>
      <c r="G12" s="34">
        <v>3.0099999999999998E-2</v>
      </c>
      <c r="H12" s="75"/>
      <c r="I12" t="s">
        <v>28</v>
      </c>
      <c r="J12" s="34">
        <f t="shared" si="0"/>
        <v>6.4399999999999999E-2</v>
      </c>
      <c r="L12" s="83" t="s">
        <v>138</v>
      </c>
      <c r="M12" s="34">
        <v>7.4399999999999994E-2</v>
      </c>
      <c r="N12" s="75"/>
    </row>
    <row r="13" spans="1:14">
      <c r="A13" s="75">
        <v>5</v>
      </c>
      <c r="B13" t="s">
        <v>366</v>
      </c>
      <c r="C13" s="75" t="s">
        <v>367</v>
      </c>
      <c r="D13" t="s">
        <v>357</v>
      </c>
      <c r="E13" s="32">
        <v>363500</v>
      </c>
      <c r="F13" s="33">
        <v>1449.2745</v>
      </c>
      <c r="G13" s="34">
        <v>2.4299999999999999E-2</v>
      </c>
      <c r="H13" s="75"/>
      <c r="I13" t="s">
        <v>16</v>
      </c>
      <c r="J13" s="34">
        <f t="shared" si="0"/>
        <v>6.4000000000000001E-2</v>
      </c>
      <c r="L13" s="83" t="s">
        <v>146</v>
      </c>
      <c r="M13" s="34">
        <v>4.36E-2</v>
      </c>
      <c r="N13" s="75"/>
    </row>
    <row r="14" spans="1:14">
      <c r="A14" s="75">
        <v>6</v>
      </c>
      <c r="B14" t="s">
        <v>398</v>
      </c>
      <c r="C14" s="75" t="s">
        <v>399</v>
      </c>
      <c r="D14" t="s">
        <v>63</v>
      </c>
      <c r="E14" s="32">
        <v>657000</v>
      </c>
      <c r="F14" s="33">
        <v>1439.4870000000001</v>
      </c>
      <c r="G14" s="34">
        <v>2.41E-2</v>
      </c>
      <c r="H14" s="75"/>
      <c r="I14" t="s">
        <v>153</v>
      </c>
      <c r="J14" s="34">
        <f t="shared" si="0"/>
        <v>5.8499999999999996E-2</v>
      </c>
      <c r="L14" s="83" t="s">
        <v>143</v>
      </c>
      <c r="M14" s="34">
        <v>3.2399999999999998E-2</v>
      </c>
      <c r="N14" s="75"/>
    </row>
    <row r="15" spans="1:14">
      <c r="A15" s="75">
        <v>7</v>
      </c>
      <c r="B15" t="s">
        <v>29</v>
      </c>
      <c r="C15" s="75" t="s">
        <v>30</v>
      </c>
      <c r="D15" t="s">
        <v>31</v>
      </c>
      <c r="E15" s="32">
        <v>16000</v>
      </c>
      <c r="F15" s="33">
        <v>1417.7760000000001</v>
      </c>
      <c r="G15" s="34">
        <v>2.3699999999999999E-2</v>
      </c>
      <c r="H15" s="75"/>
      <c r="I15" s="75" t="s">
        <v>51</v>
      </c>
      <c r="J15" s="34">
        <f t="shared" ref="J15:J31" si="1">SUMIFS($G$4:$G$282,$D$4:$D$282,I15)</f>
        <v>3.2399999999999998E-2</v>
      </c>
      <c r="L15" s="83" t="s">
        <v>457</v>
      </c>
      <c r="M15" s="34">
        <v>2.4499999999999997E-2</v>
      </c>
      <c r="N15" s="75"/>
    </row>
    <row r="16" spans="1:14">
      <c r="A16" s="75">
        <v>8</v>
      </c>
      <c r="B16" t="s">
        <v>278</v>
      </c>
      <c r="C16" s="75" t="s">
        <v>279</v>
      </c>
      <c r="D16" t="s">
        <v>23</v>
      </c>
      <c r="E16" s="32">
        <v>94124</v>
      </c>
      <c r="F16" s="33">
        <v>1365.2215580000002</v>
      </c>
      <c r="G16" s="34">
        <v>2.2800000000000001E-2</v>
      </c>
      <c r="H16" s="75"/>
      <c r="I16" t="s">
        <v>266</v>
      </c>
      <c r="J16" s="34">
        <f t="shared" si="1"/>
        <v>3.1799999999999995E-2</v>
      </c>
      <c r="L16" s="83" t="s">
        <v>142</v>
      </c>
      <c r="M16" s="34">
        <v>2.47E-2</v>
      </c>
      <c r="N16" s="75"/>
    </row>
    <row r="17" spans="1:14">
      <c r="A17" s="75">
        <v>9</v>
      </c>
      <c r="B17" t="s">
        <v>55</v>
      </c>
      <c r="C17" s="75" t="s">
        <v>56</v>
      </c>
      <c r="D17" t="s">
        <v>37</v>
      </c>
      <c r="E17" s="32">
        <v>130000</v>
      </c>
      <c r="F17" s="33">
        <v>1259.18</v>
      </c>
      <c r="G17" s="34">
        <v>2.1100000000000001E-2</v>
      </c>
      <c r="H17" s="75"/>
      <c r="I17" t="s">
        <v>40</v>
      </c>
      <c r="J17" s="34">
        <f t="shared" si="1"/>
        <v>4.99E-2</v>
      </c>
      <c r="L17" t="s">
        <v>141</v>
      </c>
      <c r="M17" s="34">
        <v>3.1E-2</v>
      </c>
      <c r="N17" s="75"/>
    </row>
    <row r="18" spans="1:14">
      <c r="A18" s="75">
        <v>10</v>
      </c>
      <c r="B18" t="s">
        <v>44</v>
      </c>
      <c r="C18" s="75" t="s">
        <v>45</v>
      </c>
      <c r="D18" t="s">
        <v>40</v>
      </c>
      <c r="E18" s="32">
        <v>500000</v>
      </c>
      <c r="F18" s="33">
        <v>1154.75</v>
      </c>
      <c r="G18" s="34">
        <v>1.9300000000000001E-2</v>
      </c>
      <c r="H18" s="75"/>
      <c r="I18" t="s">
        <v>43</v>
      </c>
      <c r="J18" s="34">
        <f t="shared" si="1"/>
        <v>3.7499999999999999E-2</v>
      </c>
      <c r="L18" s="83" t="s">
        <v>137</v>
      </c>
      <c r="M18" s="34">
        <v>7.9700000000000007E-2</v>
      </c>
      <c r="N18" s="75"/>
    </row>
    <row r="19" spans="1:14">
      <c r="A19" s="75">
        <v>11</v>
      </c>
      <c r="B19" t="s">
        <v>396</v>
      </c>
      <c r="C19" s="75" t="s">
        <v>397</v>
      </c>
      <c r="D19" t="s">
        <v>178</v>
      </c>
      <c r="E19" s="32">
        <v>200000</v>
      </c>
      <c r="F19" s="33">
        <v>1151</v>
      </c>
      <c r="G19" s="34">
        <v>1.9300000000000001E-2</v>
      </c>
      <c r="H19" s="75"/>
      <c r="I19" t="s">
        <v>63</v>
      </c>
      <c r="J19" s="34">
        <f t="shared" si="1"/>
        <v>2.5700000000000001E-2</v>
      </c>
      <c r="L19" s="83" t="s">
        <v>145</v>
      </c>
      <c r="M19" s="34">
        <v>1.6299999999999999E-2</v>
      </c>
      <c r="N19" s="75"/>
    </row>
    <row r="20" spans="1:14">
      <c r="A20" s="75">
        <v>12</v>
      </c>
      <c r="B20" t="s">
        <v>32</v>
      </c>
      <c r="C20" s="75" t="s">
        <v>33</v>
      </c>
      <c r="D20" t="s">
        <v>28</v>
      </c>
      <c r="E20" s="32">
        <v>450000</v>
      </c>
      <c r="F20" s="33">
        <v>1149.75</v>
      </c>
      <c r="G20" s="34">
        <v>1.9199999999999998E-2</v>
      </c>
      <c r="H20" s="75"/>
      <c r="I20" t="s">
        <v>357</v>
      </c>
      <c r="J20" s="34">
        <f t="shared" si="1"/>
        <v>2.4499999999999997E-2</v>
      </c>
      <c r="L20" s="83" t="s">
        <v>449</v>
      </c>
      <c r="M20" s="34">
        <v>1.67E-2</v>
      </c>
      <c r="N20" s="75"/>
    </row>
    <row r="21" spans="1:14">
      <c r="A21" s="75">
        <v>13</v>
      </c>
      <c r="B21" t="s">
        <v>410</v>
      </c>
      <c r="C21" s="75" t="s">
        <v>411</v>
      </c>
      <c r="D21" t="s">
        <v>266</v>
      </c>
      <c r="E21" s="32">
        <v>570000</v>
      </c>
      <c r="F21" s="33">
        <v>1147.125</v>
      </c>
      <c r="G21" s="34">
        <v>1.9199999999999998E-2</v>
      </c>
      <c r="H21" s="75"/>
      <c r="I21" s="75" t="s">
        <v>54</v>
      </c>
      <c r="J21" s="34">
        <f t="shared" si="1"/>
        <v>2.47E-2</v>
      </c>
      <c r="L21" s="83" t="s">
        <v>442</v>
      </c>
      <c r="M21" s="34">
        <v>1.9300000000000001E-2</v>
      </c>
      <c r="N21" s="75"/>
    </row>
    <row r="22" spans="1:14">
      <c r="A22" s="75">
        <v>14</v>
      </c>
      <c r="B22" s="75" t="s">
        <v>82</v>
      </c>
      <c r="C22" s="75" t="s">
        <v>83</v>
      </c>
      <c r="D22" s="75" t="s">
        <v>23</v>
      </c>
      <c r="E22" s="77">
        <v>88800</v>
      </c>
      <c r="F22" s="78">
        <v>1098.6780000000001</v>
      </c>
      <c r="G22" s="34">
        <v>1.84E-2</v>
      </c>
      <c r="H22" s="75"/>
      <c r="I22" t="s">
        <v>31</v>
      </c>
      <c r="J22" s="34">
        <f t="shared" si="1"/>
        <v>7.9700000000000007E-2</v>
      </c>
      <c r="L22" s="83" t="s">
        <v>162</v>
      </c>
      <c r="M22" s="34">
        <v>1.06E-2</v>
      </c>
      <c r="N22" s="75"/>
    </row>
    <row r="23" spans="1:14">
      <c r="A23" s="75">
        <v>15</v>
      </c>
      <c r="B23" t="s">
        <v>26</v>
      </c>
      <c r="C23" s="75" t="s">
        <v>27</v>
      </c>
      <c r="D23" t="s">
        <v>13</v>
      </c>
      <c r="E23" s="32">
        <v>99000</v>
      </c>
      <c r="F23" s="33">
        <v>1037.3219999999999</v>
      </c>
      <c r="G23" s="34">
        <v>1.7399999999999999E-2</v>
      </c>
      <c r="H23" s="75"/>
      <c r="I23" t="s">
        <v>66</v>
      </c>
      <c r="J23" s="34">
        <f t="shared" si="1"/>
        <v>1.7899999999999999E-2</v>
      </c>
      <c r="L23" s="98" t="s">
        <v>130</v>
      </c>
      <c r="M23" s="99">
        <f>SUM(M8:M22)</f>
        <v>0.98309999999999997</v>
      </c>
      <c r="N23" s="75"/>
    </row>
    <row r="24" spans="1:14">
      <c r="A24" s="75">
        <v>16</v>
      </c>
      <c r="B24" t="s">
        <v>429</v>
      </c>
      <c r="C24" s="75" t="s">
        <v>430</v>
      </c>
      <c r="D24" t="s">
        <v>43</v>
      </c>
      <c r="E24" s="32">
        <v>80000</v>
      </c>
      <c r="F24" s="33">
        <v>1035.72</v>
      </c>
      <c r="G24" s="34">
        <v>1.7299999999999999E-2</v>
      </c>
      <c r="H24" s="75"/>
      <c r="I24" s="34" t="s">
        <v>36</v>
      </c>
      <c r="J24" s="34">
        <f t="shared" si="1"/>
        <v>3.6900000000000002E-2</v>
      </c>
      <c r="N24" s="75"/>
    </row>
    <row r="25" spans="1:14">
      <c r="A25" s="75">
        <v>17</v>
      </c>
      <c r="B25" t="s">
        <v>46</v>
      </c>
      <c r="C25" s="75" t="s">
        <v>47</v>
      </c>
      <c r="D25" t="s">
        <v>23</v>
      </c>
      <c r="E25" s="32">
        <v>20000</v>
      </c>
      <c r="F25" s="33">
        <v>1034.31</v>
      </c>
      <c r="G25" s="34">
        <v>1.7299999999999999E-2</v>
      </c>
      <c r="H25" s="75"/>
      <c r="I25" t="s">
        <v>69</v>
      </c>
      <c r="J25" s="34">
        <f t="shared" si="1"/>
        <v>1.6299999999999999E-2</v>
      </c>
      <c r="N25" s="75"/>
    </row>
    <row r="26" spans="1:14">
      <c r="A26" s="75">
        <v>18</v>
      </c>
      <c r="B26" t="s">
        <v>400</v>
      </c>
      <c r="C26" s="75" t="s">
        <v>401</v>
      </c>
      <c r="D26" t="s">
        <v>54</v>
      </c>
      <c r="E26" s="32">
        <v>5304000</v>
      </c>
      <c r="F26" s="33">
        <v>1002.456</v>
      </c>
      <c r="G26" s="34">
        <v>1.6799999999999999E-2</v>
      </c>
      <c r="H26" s="75"/>
      <c r="I26" t="s">
        <v>356</v>
      </c>
      <c r="J26" s="34">
        <f t="shared" si="1"/>
        <v>1.67E-2</v>
      </c>
      <c r="N26" s="75"/>
    </row>
    <row r="27" spans="1:14">
      <c r="A27" s="75">
        <v>19</v>
      </c>
      <c r="B27" t="s">
        <v>360</v>
      </c>
      <c r="C27" s="75" t="s">
        <v>361</v>
      </c>
      <c r="D27" t="s">
        <v>356</v>
      </c>
      <c r="E27" s="32">
        <v>4400</v>
      </c>
      <c r="F27" s="33">
        <v>998.12019999999995</v>
      </c>
      <c r="G27" s="34">
        <v>1.67E-2</v>
      </c>
      <c r="H27" s="75"/>
      <c r="I27" t="s">
        <v>178</v>
      </c>
      <c r="J27" s="34">
        <f t="shared" si="1"/>
        <v>1.9300000000000001E-2</v>
      </c>
      <c r="N27" s="75"/>
    </row>
    <row r="28" spans="1:14">
      <c r="A28" s="75">
        <v>20</v>
      </c>
      <c r="B28" t="s">
        <v>289</v>
      </c>
      <c r="C28" s="75" t="s">
        <v>290</v>
      </c>
      <c r="D28" t="s">
        <v>16</v>
      </c>
      <c r="E28" s="32">
        <v>160000</v>
      </c>
      <c r="F28" s="33">
        <v>993.44</v>
      </c>
      <c r="G28" s="34">
        <v>1.66E-2</v>
      </c>
      <c r="H28" s="75"/>
      <c r="I28" t="s">
        <v>355</v>
      </c>
      <c r="J28" s="34">
        <f t="shared" si="1"/>
        <v>9.7999999999999997E-3</v>
      </c>
      <c r="N28" s="75"/>
    </row>
    <row r="29" spans="1:14">
      <c r="A29" s="75">
        <v>21</v>
      </c>
      <c r="B29" t="s">
        <v>176</v>
      </c>
      <c r="C29" s="75" t="s">
        <v>177</v>
      </c>
      <c r="D29" t="s">
        <v>69</v>
      </c>
      <c r="E29" s="32">
        <v>144000</v>
      </c>
      <c r="F29" s="33">
        <v>975.096</v>
      </c>
      <c r="G29" s="34">
        <v>1.6299999999999999E-2</v>
      </c>
      <c r="H29" s="75"/>
      <c r="I29" t="s">
        <v>20</v>
      </c>
      <c r="J29" s="34">
        <f t="shared" si="1"/>
        <v>8.0000000000000002E-3</v>
      </c>
      <c r="N29" s="75"/>
    </row>
    <row r="30" spans="1:14">
      <c r="A30" s="75">
        <v>22</v>
      </c>
      <c r="B30" t="s">
        <v>120</v>
      </c>
      <c r="C30" s="75" t="s">
        <v>121</v>
      </c>
      <c r="D30" t="s">
        <v>51</v>
      </c>
      <c r="E30" s="32">
        <v>172800</v>
      </c>
      <c r="F30" s="33">
        <v>963.96479999999997</v>
      </c>
      <c r="G30" s="34">
        <v>1.61E-2</v>
      </c>
      <c r="H30" s="75"/>
      <c r="I30" t="s">
        <v>37</v>
      </c>
      <c r="J30" s="34">
        <f t="shared" si="1"/>
        <v>3.1E-2</v>
      </c>
      <c r="N30" s="75"/>
    </row>
    <row r="31" spans="1:14">
      <c r="A31" s="75">
        <v>23</v>
      </c>
      <c r="B31" t="s">
        <v>61</v>
      </c>
      <c r="C31" s="75" t="s">
        <v>62</v>
      </c>
      <c r="D31" t="s">
        <v>40</v>
      </c>
      <c r="E31" s="32">
        <v>293333</v>
      </c>
      <c r="F31" s="33">
        <v>963.7455715000001</v>
      </c>
      <c r="G31" s="34">
        <v>1.61E-2</v>
      </c>
      <c r="H31" s="75"/>
      <c r="I31" t="s">
        <v>72</v>
      </c>
      <c r="J31" s="34">
        <f t="shared" si="1"/>
        <v>6.4000000000000003E-3</v>
      </c>
      <c r="N31" s="75"/>
    </row>
    <row r="32" spans="1:14">
      <c r="A32" s="75">
        <v>24</v>
      </c>
      <c r="B32" t="s">
        <v>164</v>
      </c>
      <c r="C32" s="75" t="s">
        <v>165</v>
      </c>
      <c r="D32" t="s">
        <v>31</v>
      </c>
      <c r="E32" s="32">
        <v>120000</v>
      </c>
      <c r="F32" s="33">
        <v>886.68</v>
      </c>
      <c r="G32" s="34">
        <v>1.4800000000000001E-2</v>
      </c>
      <c r="H32" s="75"/>
      <c r="I32" s="34" t="s">
        <v>75</v>
      </c>
      <c r="J32" s="46">
        <f>+SUMIFS($G:$G,$C:$C,"Net Receivable/Payable")+SUMIFS($G:$G,$C:$C,"CBLO / Reverse Repo Investments")</f>
        <v>1.690000000000012E-2</v>
      </c>
      <c r="N32" s="75"/>
    </row>
    <row r="33" spans="1:14">
      <c r="A33" s="75">
        <v>25</v>
      </c>
      <c r="B33" s="75" t="s">
        <v>387</v>
      </c>
      <c r="C33" s="75" t="s">
        <v>388</v>
      </c>
      <c r="D33" s="75" t="s">
        <v>40</v>
      </c>
      <c r="E33" s="77">
        <v>310600</v>
      </c>
      <c r="F33" s="78">
        <v>867.97170000000006</v>
      </c>
      <c r="G33" s="34">
        <v>1.4500000000000001E-2</v>
      </c>
      <c r="H33" s="75"/>
      <c r="J33" s="99">
        <f>SUM(J8:J32)</f>
        <v>1</v>
      </c>
      <c r="N33" s="75"/>
    </row>
    <row r="34" spans="1:14">
      <c r="A34" s="75">
        <v>26</v>
      </c>
      <c r="B34" t="s">
        <v>404</v>
      </c>
      <c r="C34" s="75" t="s">
        <v>405</v>
      </c>
      <c r="D34" t="s">
        <v>28</v>
      </c>
      <c r="E34" s="32">
        <v>328500</v>
      </c>
      <c r="F34" s="33">
        <v>849.99374999999998</v>
      </c>
      <c r="G34" s="34">
        <v>1.4200000000000001E-2</v>
      </c>
      <c r="H34" s="75"/>
      <c r="I34" s="34"/>
      <c r="J34" s="46"/>
      <c r="N34" s="75"/>
    </row>
    <row r="35" spans="1:14">
      <c r="A35" s="75">
        <v>27</v>
      </c>
      <c r="B35" t="s">
        <v>385</v>
      </c>
      <c r="C35" s="75" t="s">
        <v>386</v>
      </c>
      <c r="D35" t="s">
        <v>66</v>
      </c>
      <c r="E35" s="32">
        <v>390000</v>
      </c>
      <c r="F35" s="33">
        <v>836.745</v>
      </c>
      <c r="G35" s="34">
        <v>1.4E-2</v>
      </c>
      <c r="H35" s="75"/>
      <c r="J35" s="34"/>
      <c r="N35" s="75"/>
    </row>
    <row r="36" spans="1:14">
      <c r="A36" s="75">
        <v>28</v>
      </c>
      <c r="B36" t="s">
        <v>383</v>
      </c>
      <c r="C36" s="75" t="s">
        <v>384</v>
      </c>
      <c r="D36" t="s">
        <v>43</v>
      </c>
      <c r="E36" s="32">
        <v>586234</v>
      </c>
      <c r="F36" s="33">
        <v>829.22799299999997</v>
      </c>
      <c r="G36" s="34">
        <v>1.3899999999999999E-2</v>
      </c>
      <c r="H36" s="75"/>
      <c r="J36" s="34"/>
      <c r="N36" s="75"/>
    </row>
    <row r="37" spans="1:14">
      <c r="A37" s="75">
        <v>29</v>
      </c>
      <c r="B37" t="s">
        <v>389</v>
      </c>
      <c r="C37" s="75" t="s">
        <v>390</v>
      </c>
      <c r="D37" t="s">
        <v>28</v>
      </c>
      <c r="E37" s="32">
        <v>76280</v>
      </c>
      <c r="F37" s="33">
        <v>815.31877999999995</v>
      </c>
      <c r="G37" s="34">
        <v>1.3599999999999999E-2</v>
      </c>
      <c r="H37" s="75"/>
      <c r="J37" s="34"/>
      <c r="N37" s="75"/>
    </row>
    <row r="38" spans="1:14">
      <c r="A38" s="75">
        <v>30</v>
      </c>
      <c r="B38" t="s">
        <v>408</v>
      </c>
      <c r="C38" s="75" t="s">
        <v>409</v>
      </c>
      <c r="D38" t="s">
        <v>266</v>
      </c>
      <c r="E38" s="32">
        <v>396000</v>
      </c>
      <c r="F38" s="33">
        <v>753.98400000000004</v>
      </c>
      <c r="G38" s="34">
        <v>1.26E-2</v>
      </c>
      <c r="H38" s="75"/>
      <c r="J38" s="34"/>
      <c r="N38" s="75"/>
    </row>
    <row r="39" spans="1:14">
      <c r="A39" s="75">
        <v>31</v>
      </c>
      <c r="B39" t="s">
        <v>529</v>
      </c>
      <c r="C39" s="75" t="s">
        <v>530</v>
      </c>
      <c r="D39" t="s">
        <v>23</v>
      </c>
      <c r="E39" s="32">
        <v>67273</v>
      </c>
      <c r="F39" s="33">
        <v>674.31091549999996</v>
      </c>
      <c r="G39" s="34">
        <v>1.1299999999999999E-2</v>
      </c>
      <c r="H39" s="75"/>
      <c r="J39" s="34"/>
      <c r="N39" s="75"/>
    </row>
    <row r="40" spans="1:14">
      <c r="A40" s="75">
        <v>32</v>
      </c>
      <c r="B40" t="s">
        <v>406</v>
      </c>
      <c r="C40" s="75" t="s">
        <v>407</v>
      </c>
      <c r="D40" t="s">
        <v>16</v>
      </c>
      <c r="E40" s="32">
        <v>3780000</v>
      </c>
      <c r="F40" s="33">
        <v>636.92999999999995</v>
      </c>
      <c r="G40" s="34">
        <v>1.0699999999999999E-2</v>
      </c>
      <c r="H40" s="75"/>
      <c r="J40" s="34"/>
      <c r="N40" s="75"/>
    </row>
    <row r="41" spans="1:14">
      <c r="A41" s="75">
        <v>33</v>
      </c>
      <c r="B41" t="s">
        <v>310</v>
      </c>
      <c r="C41" s="75" t="s">
        <v>311</v>
      </c>
      <c r="D41" t="s">
        <v>37</v>
      </c>
      <c r="E41" s="32">
        <v>60000</v>
      </c>
      <c r="F41" s="33">
        <v>591.21</v>
      </c>
      <c r="G41" s="34">
        <v>9.9000000000000008E-3</v>
      </c>
      <c r="H41" s="75"/>
      <c r="J41" s="34"/>
      <c r="N41" s="75"/>
    </row>
    <row r="42" spans="1:14">
      <c r="A42" s="75">
        <v>34</v>
      </c>
      <c r="B42" t="s">
        <v>358</v>
      </c>
      <c r="C42" s="75" t="s">
        <v>359</v>
      </c>
      <c r="D42" t="s">
        <v>355</v>
      </c>
      <c r="E42" s="32">
        <v>47000</v>
      </c>
      <c r="F42" s="33">
        <v>585.197</v>
      </c>
      <c r="G42" s="34">
        <v>9.7999999999999997E-3</v>
      </c>
      <c r="H42" s="75"/>
      <c r="J42" s="34"/>
      <c r="N42" s="75"/>
    </row>
    <row r="43" spans="1:14">
      <c r="A43" s="75">
        <v>35</v>
      </c>
      <c r="B43" t="s">
        <v>110</v>
      </c>
      <c r="C43" s="75" t="s">
        <v>111</v>
      </c>
      <c r="D43" t="s">
        <v>51</v>
      </c>
      <c r="E43" s="32">
        <v>114400</v>
      </c>
      <c r="F43" s="33">
        <v>566.39440000000002</v>
      </c>
      <c r="G43" s="34">
        <v>9.4999999999999998E-3</v>
      </c>
      <c r="H43" s="75"/>
      <c r="J43" s="34"/>
      <c r="N43" s="75"/>
    </row>
    <row r="44" spans="1:14">
      <c r="A44" s="75">
        <v>36</v>
      </c>
      <c r="B44" t="s">
        <v>24</v>
      </c>
      <c r="C44" s="75" t="s">
        <v>25</v>
      </c>
      <c r="D44" t="s">
        <v>23</v>
      </c>
      <c r="E44" s="32">
        <v>30000</v>
      </c>
      <c r="F44" s="33">
        <v>547.67999999999995</v>
      </c>
      <c r="G44" s="34">
        <v>9.1999999999999998E-3</v>
      </c>
      <c r="H44" s="75"/>
      <c r="J44" s="34"/>
      <c r="N44" s="75"/>
    </row>
    <row r="45" spans="1:14">
      <c r="A45" s="75">
        <v>37</v>
      </c>
      <c r="B45" t="s">
        <v>351</v>
      </c>
      <c r="C45" s="75" t="s">
        <v>352</v>
      </c>
      <c r="D45" t="s">
        <v>28</v>
      </c>
      <c r="E45" s="32">
        <v>6500</v>
      </c>
      <c r="F45" s="33">
        <v>533.23074999999994</v>
      </c>
      <c r="G45" s="34">
        <v>8.8999999999999999E-3</v>
      </c>
      <c r="H45" s="75"/>
      <c r="J45" s="34"/>
      <c r="N45" s="75"/>
    </row>
    <row r="46" spans="1:14">
      <c r="A46" s="75">
        <v>38</v>
      </c>
      <c r="B46" t="s">
        <v>102</v>
      </c>
      <c r="C46" s="75" t="s">
        <v>103</v>
      </c>
      <c r="D46" t="s">
        <v>28</v>
      </c>
      <c r="E46" s="32">
        <v>10233</v>
      </c>
      <c r="F46" s="33">
        <v>508.64149799999996</v>
      </c>
      <c r="G46" s="34">
        <v>8.5000000000000006E-3</v>
      </c>
      <c r="H46" s="75"/>
      <c r="J46" s="34"/>
      <c r="N46" s="75"/>
    </row>
    <row r="47" spans="1:14">
      <c r="A47" s="75">
        <v>39</v>
      </c>
      <c r="B47" t="s">
        <v>412</v>
      </c>
      <c r="C47" s="75" t="s">
        <v>413</v>
      </c>
      <c r="D47" t="s">
        <v>23</v>
      </c>
      <c r="E47" s="32">
        <v>94500</v>
      </c>
      <c r="F47" s="33">
        <v>482.09174999999999</v>
      </c>
      <c r="G47" s="34">
        <v>8.0999999999999996E-3</v>
      </c>
      <c r="H47" s="75"/>
      <c r="J47" s="34"/>
      <c r="N47" s="75"/>
    </row>
    <row r="48" spans="1:14">
      <c r="A48" s="75">
        <v>40</v>
      </c>
      <c r="B48" t="s">
        <v>18</v>
      </c>
      <c r="C48" s="75" t="s">
        <v>19</v>
      </c>
      <c r="D48" t="s">
        <v>20</v>
      </c>
      <c r="E48" s="32">
        <v>54000</v>
      </c>
      <c r="F48" s="33">
        <v>476.65800000000002</v>
      </c>
      <c r="G48" s="34">
        <v>8.0000000000000002E-3</v>
      </c>
      <c r="H48" s="75"/>
      <c r="J48" s="34"/>
      <c r="N48" s="75"/>
    </row>
    <row r="49" spans="1:14">
      <c r="A49" s="75">
        <v>41</v>
      </c>
      <c r="B49" t="s">
        <v>299</v>
      </c>
      <c r="C49" s="75" t="s">
        <v>300</v>
      </c>
      <c r="D49" t="s">
        <v>54</v>
      </c>
      <c r="E49" s="32">
        <v>400000</v>
      </c>
      <c r="F49" s="33">
        <v>472.6</v>
      </c>
      <c r="G49" s="34">
        <v>7.9000000000000008E-3</v>
      </c>
      <c r="H49" s="75"/>
      <c r="J49" s="34"/>
      <c r="N49" s="75"/>
    </row>
    <row r="50" spans="1:14">
      <c r="A50" s="75">
        <v>42</v>
      </c>
      <c r="B50" t="s">
        <v>124</v>
      </c>
      <c r="C50" s="75" t="s">
        <v>125</v>
      </c>
      <c r="D50" t="s">
        <v>51</v>
      </c>
      <c r="E50" s="32">
        <v>55200</v>
      </c>
      <c r="F50" s="33">
        <v>406.18920000000003</v>
      </c>
      <c r="G50" s="34">
        <v>6.7999999999999996E-3</v>
      </c>
      <c r="H50" s="75"/>
      <c r="J50" s="34"/>
      <c r="N50" s="75"/>
    </row>
    <row r="51" spans="1:14">
      <c r="A51" s="75">
        <v>43</v>
      </c>
      <c r="B51" t="s">
        <v>170</v>
      </c>
      <c r="C51" s="75" t="s">
        <v>171</v>
      </c>
      <c r="D51" t="s">
        <v>16</v>
      </c>
      <c r="E51" s="32">
        <v>250000</v>
      </c>
      <c r="F51" s="33">
        <v>396.125</v>
      </c>
      <c r="G51" s="34">
        <v>6.6E-3</v>
      </c>
      <c r="H51" s="75"/>
      <c r="J51" s="34"/>
      <c r="N51" s="75"/>
    </row>
    <row r="52" spans="1:14">
      <c r="A52" s="75">
        <v>44</v>
      </c>
      <c r="B52" t="s">
        <v>394</v>
      </c>
      <c r="C52" s="75" t="s">
        <v>395</v>
      </c>
      <c r="D52" t="s">
        <v>72</v>
      </c>
      <c r="E52" s="32">
        <v>25470</v>
      </c>
      <c r="F52" s="33">
        <v>384.66067500000003</v>
      </c>
      <c r="G52" s="34">
        <v>6.4000000000000003E-3</v>
      </c>
      <c r="H52" s="75"/>
      <c r="J52" s="34"/>
      <c r="N52" s="75"/>
    </row>
    <row r="53" spans="1:14">
      <c r="A53" s="75">
        <v>45</v>
      </c>
      <c r="B53" t="s">
        <v>392</v>
      </c>
      <c r="C53" s="75" t="s">
        <v>393</v>
      </c>
      <c r="D53" t="s">
        <v>43</v>
      </c>
      <c r="E53" s="32">
        <v>170178</v>
      </c>
      <c r="F53" s="33">
        <v>378.135516</v>
      </c>
      <c r="G53" s="34">
        <v>6.3E-3</v>
      </c>
      <c r="H53" s="75"/>
      <c r="J53" s="34"/>
      <c r="N53" s="75"/>
    </row>
    <row r="54" spans="1:14">
      <c r="A54" s="75">
        <v>46</v>
      </c>
      <c r="B54" t="s">
        <v>52</v>
      </c>
      <c r="C54" s="75" t="s">
        <v>53</v>
      </c>
      <c r="D54" t="s">
        <v>13</v>
      </c>
      <c r="E54" s="32">
        <v>20000</v>
      </c>
      <c r="F54" s="33">
        <v>359.35</v>
      </c>
      <c r="G54" s="34">
        <v>6.0000000000000001E-3</v>
      </c>
      <c r="H54" s="75"/>
      <c r="J54" s="34"/>
      <c r="N54" s="75"/>
    </row>
    <row r="55" spans="1:14">
      <c r="A55" s="75">
        <v>47</v>
      </c>
      <c r="B55" t="s">
        <v>402</v>
      </c>
      <c r="C55" s="75" t="s">
        <v>403</v>
      </c>
      <c r="D55" t="s">
        <v>36</v>
      </c>
      <c r="E55" s="32">
        <v>333000</v>
      </c>
      <c r="F55" s="33">
        <v>354.4785</v>
      </c>
      <c r="G55" s="34">
        <v>5.8999999999999999E-3</v>
      </c>
      <c r="H55" s="75"/>
      <c r="J55" s="34"/>
      <c r="N55" s="75"/>
    </row>
    <row r="56" spans="1:14">
      <c r="A56" s="75">
        <v>48</v>
      </c>
      <c r="B56" t="s">
        <v>431</v>
      </c>
      <c r="C56" s="75" t="s">
        <v>432</v>
      </c>
      <c r="D56" t="s">
        <v>23</v>
      </c>
      <c r="E56" s="32">
        <v>660000</v>
      </c>
      <c r="F56" s="33">
        <v>321.75</v>
      </c>
      <c r="G56" s="34">
        <v>5.4000000000000003E-3</v>
      </c>
      <c r="H56" s="75"/>
      <c r="J56" s="34"/>
      <c r="N56" s="75"/>
    </row>
    <row r="57" spans="1:14">
      <c r="A57" s="75">
        <v>49</v>
      </c>
      <c r="B57" t="s">
        <v>414</v>
      </c>
      <c r="C57" s="75" t="s">
        <v>415</v>
      </c>
      <c r="D57" t="s">
        <v>66</v>
      </c>
      <c r="E57" s="32">
        <v>352000</v>
      </c>
      <c r="F57" s="33">
        <v>233.904</v>
      </c>
      <c r="G57" s="34">
        <v>3.8999999999999998E-3</v>
      </c>
      <c r="H57" s="75"/>
      <c r="J57" s="34"/>
      <c r="N57" s="75"/>
    </row>
    <row r="58" spans="1:14">
      <c r="A58" s="75">
        <v>50</v>
      </c>
      <c r="B58" t="s">
        <v>368</v>
      </c>
      <c r="C58" s="75" t="s">
        <v>369</v>
      </c>
      <c r="D58" t="s">
        <v>23</v>
      </c>
      <c r="E58" s="32">
        <v>101000</v>
      </c>
      <c r="F58" s="33">
        <v>158.67099999999999</v>
      </c>
      <c r="G58" s="34">
        <v>2.7000000000000001E-3</v>
      </c>
      <c r="H58" s="75"/>
      <c r="J58" s="34"/>
      <c r="N58" s="75"/>
    </row>
    <row r="59" spans="1:14">
      <c r="A59" s="75">
        <v>51</v>
      </c>
      <c r="B59" t="s">
        <v>437</v>
      </c>
      <c r="C59" s="75" t="s">
        <v>234</v>
      </c>
      <c r="D59" t="s">
        <v>23</v>
      </c>
      <c r="E59" s="32">
        <v>168000</v>
      </c>
      <c r="F59" s="33">
        <v>143.892</v>
      </c>
      <c r="G59" s="34">
        <v>2.3999999999999998E-3</v>
      </c>
      <c r="H59" s="75"/>
      <c r="J59" s="34"/>
      <c r="N59" s="75"/>
    </row>
    <row r="60" spans="1:14">
      <c r="A60" s="75">
        <v>52</v>
      </c>
      <c r="B60" t="s">
        <v>433</v>
      </c>
      <c r="C60" s="75" t="s">
        <v>434</v>
      </c>
      <c r="D60" t="s">
        <v>31</v>
      </c>
      <c r="E60" s="32">
        <v>15400</v>
      </c>
      <c r="F60" s="33">
        <v>125.98739999999999</v>
      </c>
      <c r="G60" s="34">
        <v>2.0999999999999999E-3</v>
      </c>
      <c r="H60" s="75"/>
      <c r="J60" s="34"/>
      <c r="N60" s="75"/>
    </row>
    <row r="61" spans="1:14">
      <c r="A61" s="75">
        <v>53</v>
      </c>
      <c r="B61" t="s">
        <v>435</v>
      </c>
      <c r="C61" s="75" t="s">
        <v>436</v>
      </c>
      <c r="D61" t="s">
        <v>63</v>
      </c>
      <c r="E61" s="32">
        <v>33000</v>
      </c>
      <c r="F61" s="33">
        <v>95.089500000000001</v>
      </c>
      <c r="G61" s="34">
        <v>1.6000000000000001E-3</v>
      </c>
      <c r="H61" s="75"/>
      <c r="N61" s="75"/>
    </row>
    <row r="62" spans="1:14">
      <c r="A62" s="75">
        <v>54</v>
      </c>
      <c r="B62" t="s">
        <v>531</v>
      </c>
      <c r="C62" s="75" t="s">
        <v>532</v>
      </c>
      <c r="D62" t="s">
        <v>23</v>
      </c>
      <c r="E62" s="32">
        <v>7000</v>
      </c>
      <c r="F62" s="33">
        <v>46.714500000000001</v>
      </c>
      <c r="G62" s="34">
        <v>8.0000000000000004E-4</v>
      </c>
      <c r="H62" s="75"/>
      <c r="I62" s="42"/>
      <c r="J62" s="42"/>
      <c r="N62" s="75"/>
    </row>
    <row r="63" spans="1:14">
      <c r="A63" s="75">
        <v>55</v>
      </c>
      <c r="B63" t="s">
        <v>438</v>
      </c>
      <c r="C63" s="75" t="s">
        <v>439</v>
      </c>
      <c r="D63" t="s">
        <v>357</v>
      </c>
      <c r="E63" s="32">
        <v>2400</v>
      </c>
      <c r="F63" s="33">
        <v>14.883599999999999</v>
      </c>
      <c r="G63" s="34">
        <v>2.0000000000000001E-4</v>
      </c>
      <c r="H63" s="75"/>
      <c r="J63" s="34"/>
      <c r="N63" s="75"/>
    </row>
    <row r="64" spans="1:14" s="75" customFormat="1">
      <c r="A64"/>
      <c r="B64"/>
      <c r="D64"/>
      <c r="E64" s="32"/>
      <c r="F64" s="33"/>
      <c r="G64" s="34"/>
      <c r="J64" s="44"/>
    </row>
    <row r="65" spans="1:10" s="75" customFormat="1">
      <c r="A65"/>
      <c r="B65"/>
      <c r="C65" s="47" t="s">
        <v>126</v>
      </c>
      <c r="D65" s="47"/>
      <c r="E65" s="48"/>
      <c r="F65" s="49">
        <v>45256.730161500003</v>
      </c>
      <c r="G65" s="50">
        <v>0.75709999999999988</v>
      </c>
      <c r="J65" s="44"/>
    </row>
    <row r="66" spans="1:10" s="75" customFormat="1">
      <c r="A66"/>
      <c r="B66"/>
      <c r="C66"/>
      <c r="D66"/>
      <c r="E66" s="32"/>
      <c r="F66" s="33"/>
      <c r="G66" s="34"/>
      <c r="J66" s="44"/>
    </row>
    <row r="67" spans="1:10" s="75" customFormat="1">
      <c r="A67"/>
      <c r="B67"/>
      <c r="C67" s="39" t="s">
        <v>330</v>
      </c>
      <c r="D67"/>
      <c r="E67" s="32"/>
      <c r="F67" s="33"/>
      <c r="G67" s="34"/>
      <c r="J67" s="44"/>
    </row>
    <row r="68" spans="1:10" s="75" customFormat="1">
      <c r="A68" s="75">
        <v>56</v>
      </c>
      <c r="B68" s="75" t="s">
        <v>533</v>
      </c>
      <c r="C68" s="75" t="s">
        <v>439</v>
      </c>
      <c r="D68" s="75" t="s">
        <v>391</v>
      </c>
      <c r="E68" s="91">
        <v>-2400</v>
      </c>
      <c r="F68" s="58">
        <v>-14.97</v>
      </c>
      <c r="G68" s="59">
        <v>-2.9999999999999997E-4</v>
      </c>
      <c r="J68" s="44"/>
    </row>
    <row r="69" spans="1:10" s="75" customFormat="1">
      <c r="A69" s="75">
        <v>57</v>
      </c>
      <c r="B69" s="75" t="s">
        <v>534</v>
      </c>
      <c r="C69" s="75" t="s">
        <v>532</v>
      </c>
      <c r="D69" s="75" t="s">
        <v>391</v>
      </c>
      <c r="E69" s="91">
        <v>-7000</v>
      </c>
      <c r="F69" s="58">
        <v>-47.043500000000002</v>
      </c>
      <c r="G69" s="59">
        <v>-8.0000000000000004E-4</v>
      </c>
      <c r="J69" s="44"/>
    </row>
    <row r="70" spans="1:10" s="75" customFormat="1">
      <c r="A70" s="75">
        <v>58</v>
      </c>
      <c r="B70" s="75" t="s">
        <v>535</v>
      </c>
      <c r="C70" s="75" t="s">
        <v>436</v>
      </c>
      <c r="D70" s="75" t="s">
        <v>391</v>
      </c>
      <c r="E70" s="91">
        <v>-33000</v>
      </c>
      <c r="F70" s="58">
        <v>-95.567999999999998</v>
      </c>
      <c r="G70" s="59">
        <v>-1.6000000000000001E-3</v>
      </c>
      <c r="J70" s="44"/>
    </row>
    <row r="71" spans="1:10" s="75" customFormat="1">
      <c r="A71" s="75">
        <v>59</v>
      </c>
      <c r="B71" s="75" t="s">
        <v>536</v>
      </c>
      <c r="C71" s="75" t="s">
        <v>434</v>
      </c>
      <c r="D71" s="75" t="s">
        <v>391</v>
      </c>
      <c r="E71" s="91">
        <v>-15400</v>
      </c>
      <c r="F71" s="58">
        <v>-126.8267</v>
      </c>
      <c r="G71" s="59">
        <v>-2.0999999999999999E-3</v>
      </c>
      <c r="J71" s="44"/>
    </row>
    <row r="72" spans="1:10" s="75" customFormat="1">
      <c r="A72" s="75">
        <v>60</v>
      </c>
      <c r="B72" s="75" t="s">
        <v>537</v>
      </c>
      <c r="C72" s="75" t="s">
        <v>234</v>
      </c>
      <c r="D72" s="75" t="s">
        <v>391</v>
      </c>
      <c r="E72" s="91">
        <v>-168000</v>
      </c>
      <c r="F72" s="58">
        <v>-144.648</v>
      </c>
      <c r="G72" s="59">
        <v>-2.3999999999999998E-3</v>
      </c>
      <c r="J72" s="44"/>
    </row>
    <row r="73" spans="1:10" s="75" customFormat="1">
      <c r="A73" s="75">
        <v>61</v>
      </c>
      <c r="B73" s="75" t="s">
        <v>538</v>
      </c>
      <c r="C73" s="75" t="s">
        <v>415</v>
      </c>
      <c r="D73" s="75" t="s">
        <v>391</v>
      </c>
      <c r="E73" s="91">
        <v>-352000</v>
      </c>
      <c r="F73" s="58">
        <v>-234.96</v>
      </c>
      <c r="G73" s="59">
        <v>-3.8999999999999998E-3</v>
      </c>
      <c r="J73" s="44"/>
    </row>
    <row r="74" spans="1:10" s="75" customFormat="1">
      <c r="A74" s="75">
        <v>62</v>
      </c>
      <c r="B74" s="75" t="s">
        <v>539</v>
      </c>
      <c r="C74" s="75" t="s">
        <v>432</v>
      </c>
      <c r="D74" s="75" t="s">
        <v>391</v>
      </c>
      <c r="E74" s="91">
        <v>-660000</v>
      </c>
      <c r="F74" s="58">
        <v>-322.74</v>
      </c>
      <c r="G74" s="59">
        <v>-5.4000000000000003E-3</v>
      </c>
      <c r="J74" s="44"/>
    </row>
    <row r="75" spans="1:10" s="75" customFormat="1">
      <c r="A75" s="75">
        <v>63</v>
      </c>
      <c r="B75" s="75" t="s">
        <v>540</v>
      </c>
      <c r="C75" s="75" t="s">
        <v>403</v>
      </c>
      <c r="D75" s="75" t="s">
        <v>391</v>
      </c>
      <c r="E75" s="91">
        <v>-333000</v>
      </c>
      <c r="F75" s="58">
        <v>-356.64299999999997</v>
      </c>
      <c r="G75" s="59">
        <v>-6.0000000000000001E-3</v>
      </c>
      <c r="J75" s="44"/>
    </row>
    <row r="76" spans="1:10" s="75" customFormat="1">
      <c r="A76" s="75">
        <v>64</v>
      </c>
      <c r="B76" s="75" t="s">
        <v>541</v>
      </c>
      <c r="C76" s="75" t="s">
        <v>125</v>
      </c>
      <c r="D76" s="75" t="s">
        <v>391</v>
      </c>
      <c r="E76" s="91">
        <v>-55200</v>
      </c>
      <c r="F76" s="58">
        <v>-408.48</v>
      </c>
      <c r="G76" s="59">
        <v>-6.7999999999999996E-3</v>
      </c>
      <c r="J76" s="44"/>
    </row>
    <row r="77" spans="1:10" s="75" customFormat="1">
      <c r="A77" s="75">
        <v>65</v>
      </c>
      <c r="B77" s="75" t="s">
        <v>542</v>
      </c>
      <c r="C77" s="75" t="s">
        <v>413</v>
      </c>
      <c r="D77" s="75" t="s">
        <v>391</v>
      </c>
      <c r="E77" s="91">
        <v>-94500</v>
      </c>
      <c r="F77" s="58">
        <v>-485.02125000000001</v>
      </c>
      <c r="G77" s="59">
        <v>-8.0999999999999996E-3</v>
      </c>
      <c r="J77" s="44"/>
    </row>
    <row r="78" spans="1:10" s="75" customFormat="1">
      <c r="A78" s="75">
        <v>66</v>
      </c>
      <c r="B78" s="75" t="s">
        <v>543</v>
      </c>
      <c r="C78" s="75" t="s">
        <v>111</v>
      </c>
      <c r="D78" s="75" t="s">
        <v>391</v>
      </c>
      <c r="E78" s="91">
        <v>-114400</v>
      </c>
      <c r="F78" s="58">
        <v>-569.08280000000002</v>
      </c>
      <c r="G78" s="59">
        <v>-9.4999999999999998E-3</v>
      </c>
      <c r="J78" s="44"/>
    </row>
    <row r="79" spans="1:10" s="75" customFormat="1">
      <c r="A79" s="75">
        <v>67</v>
      </c>
      <c r="B79" s="75" t="s">
        <v>544</v>
      </c>
      <c r="C79" s="75" t="s">
        <v>407</v>
      </c>
      <c r="D79" s="75" t="s">
        <v>391</v>
      </c>
      <c r="E79" s="91">
        <v>-3780000</v>
      </c>
      <c r="F79" s="58">
        <v>-644.49</v>
      </c>
      <c r="G79" s="59">
        <v>-1.0800000000000001E-2</v>
      </c>
      <c r="J79" s="44"/>
    </row>
    <row r="80" spans="1:10" s="75" customFormat="1">
      <c r="A80" s="75">
        <v>68</v>
      </c>
      <c r="B80" s="75" t="s">
        <v>545</v>
      </c>
      <c r="C80" s="75" t="s">
        <v>409</v>
      </c>
      <c r="D80" s="75" t="s">
        <v>391</v>
      </c>
      <c r="E80" s="91">
        <v>-396000</v>
      </c>
      <c r="F80" s="58">
        <v>-758.14200000000005</v>
      </c>
      <c r="G80" s="59">
        <v>-1.2699999999999999E-2</v>
      </c>
      <c r="J80" s="44"/>
    </row>
    <row r="81" spans="1:14" s="75" customFormat="1">
      <c r="A81" s="75">
        <v>69</v>
      </c>
      <c r="B81" s="75" t="s">
        <v>546</v>
      </c>
      <c r="C81" s="75" t="s">
        <v>405</v>
      </c>
      <c r="D81" s="75" t="s">
        <v>391</v>
      </c>
      <c r="E81" s="91">
        <v>-328500</v>
      </c>
      <c r="F81" s="58">
        <v>-854.26424999999995</v>
      </c>
      <c r="G81" s="59">
        <v>-1.43E-2</v>
      </c>
      <c r="J81" s="44"/>
    </row>
    <row r="82" spans="1:14" s="75" customFormat="1">
      <c r="A82" s="75">
        <v>70</v>
      </c>
      <c r="B82" s="75" t="s">
        <v>547</v>
      </c>
      <c r="C82" s="75" t="s">
        <v>121</v>
      </c>
      <c r="D82" s="75" t="s">
        <v>391</v>
      </c>
      <c r="E82" s="91">
        <v>-172800</v>
      </c>
      <c r="F82" s="58">
        <v>-969.14880000000005</v>
      </c>
      <c r="G82" s="59">
        <v>-1.6199999999999999E-2</v>
      </c>
      <c r="J82" s="44"/>
    </row>
    <row r="83" spans="1:14" s="75" customFormat="1">
      <c r="A83" s="75">
        <v>71</v>
      </c>
      <c r="B83" s="75" t="s">
        <v>548</v>
      </c>
      <c r="C83" s="75" t="s">
        <v>177</v>
      </c>
      <c r="D83" s="75" t="s">
        <v>391</v>
      </c>
      <c r="E83" s="91">
        <v>-144000</v>
      </c>
      <c r="F83" s="58">
        <v>-980.64</v>
      </c>
      <c r="G83" s="59">
        <v>-1.6400000000000001E-2</v>
      </c>
      <c r="J83" s="44"/>
    </row>
    <row r="84" spans="1:14" s="75" customFormat="1">
      <c r="A84" s="75">
        <v>72</v>
      </c>
      <c r="B84" s="75" t="s">
        <v>549</v>
      </c>
      <c r="C84" s="75" t="s">
        <v>401</v>
      </c>
      <c r="D84" s="75" t="s">
        <v>391</v>
      </c>
      <c r="E84" s="91">
        <v>-5304000</v>
      </c>
      <c r="F84" s="58">
        <v>-1010.412</v>
      </c>
      <c r="G84" s="59">
        <v>-1.6899999999999998E-2</v>
      </c>
      <c r="J84" s="44"/>
    </row>
    <row r="85" spans="1:14" s="75" customFormat="1">
      <c r="A85" s="75">
        <v>73</v>
      </c>
      <c r="B85" s="75" t="s">
        <v>550</v>
      </c>
      <c r="C85" s="75" t="s">
        <v>367</v>
      </c>
      <c r="D85" s="75" t="s">
        <v>391</v>
      </c>
      <c r="E85" s="91">
        <v>-263500</v>
      </c>
      <c r="F85" s="58">
        <v>-1054.13175</v>
      </c>
      <c r="G85" s="59">
        <v>-1.7600000000000001E-2</v>
      </c>
      <c r="J85" s="44"/>
    </row>
    <row r="86" spans="1:14">
      <c r="A86" s="75">
        <v>74</v>
      </c>
      <c r="B86" s="75" t="s">
        <v>551</v>
      </c>
      <c r="C86" s="75" t="s">
        <v>83</v>
      </c>
      <c r="D86" s="75" t="s">
        <v>391</v>
      </c>
      <c r="E86" s="91">
        <v>-88800</v>
      </c>
      <c r="F86" s="58">
        <v>-1103.7840000000001</v>
      </c>
      <c r="G86" s="59">
        <v>-1.8499999999999999E-2</v>
      </c>
      <c r="H86" s="75"/>
      <c r="I86" s="75"/>
      <c r="J86" s="34"/>
      <c r="N86" s="75"/>
    </row>
    <row r="87" spans="1:14">
      <c r="A87" s="75">
        <v>75</v>
      </c>
      <c r="B87" s="75" t="s">
        <v>552</v>
      </c>
      <c r="C87" s="75" t="s">
        <v>411</v>
      </c>
      <c r="D87" s="75" t="s">
        <v>391</v>
      </c>
      <c r="E87" s="91">
        <v>-570000</v>
      </c>
      <c r="F87" s="58">
        <v>-1153.9649999999999</v>
      </c>
      <c r="G87" s="59">
        <v>-1.9300000000000001E-2</v>
      </c>
      <c r="H87" s="75"/>
      <c r="I87" s="75"/>
      <c r="J87" s="42"/>
      <c r="N87" s="75"/>
    </row>
    <row r="88" spans="1:14">
      <c r="A88" s="75">
        <v>76</v>
      </c>
      <c r="B88" s="75" t="s">
        <v>553</v>
      </c>
      <c r="C88" s="75" t="s">
        <v>399</v>
      </c>
      <c r="D88" s="75" t="s">
        <v>391</v>
      </c>
      <c r="E88" s="91">
        <v>-657000</v>
      </c>
      <c r="F88" s="58">
        <v>-1446.3855000000001</v>
      </c>
      <c r="G88" s="59">
        <v>-2.4199999999999999E-2</v>
      </c>
      <c r="H88" s="75"/>
      <c r="I88" s="75"/>
      <c r="J88" s="42"/>
      <c r="N88" s="75"/>
    </row>
    <row r="89" spans="1:14">
      <c r="C89" s="75"/>
      <c r="F89" s="33"/>
      <c r="G89" s="34"/>
      <c r="H89" s="75"/>
      <c r="I89" s="34"/>
      <c r="J89" s="34"/>
      <c r="N89" s="75"/>
    </row>
    <row r="90" spans="1:14">
      <c r="F90" s="32"/>
      <c r="G90" s="32"/>
      <c r="H90" s="75"/>
      <c r="I90" s="34"/>
      <c r="J90" s="46"/>
      <c r="N90" s="75"/>
    </row>
    <row r="91" spans="1:14">
      <c r="C91" s="39" t="s">
        <v>148</v>
      </c>
      <c r="F91" s="33"/>
      <c r="G91" s="34"/>
      <c r="H91" s="75"/>
      <c r="I91" s="34"/>
      <c r="J91" s="46"/>
      <c r="N91" s="75"/>
    </row>
    <row r="92" spans="1:14">
      <c r="C92" s="39" t="s">
        <v>467</v>
      </c>
      <c r="F92" s="33"/>
      <c r="G92" s="34"/>
      <c r="H92" s="75"/>
      <c r="N92" s="75"/>
    </row>
    <row r="93" spans="1:14">
      <c r="A93">
        <v>77</v>
      </c>
      <c r="B93" t="s">
        <v>440</v>
      </c>
      <c r="C93" s="75" t="s">
        <v>12</v>
      </c>
      <c r="D93" t="s">
        <v>150</v>
      </c>
      <c r="E93" s="32">
        <v>250000000</v>
      </c>
      <c r="F93" s="33">
        <v>2475.2750000000001</v>
      </c>
      <c r="G93" s="34">
        <v>4.1399999999999999E-2</v>
      </c>
      <c r="H93" s="75"/>
      <c r="N93" s="75"/>
    </row>
    <row r="94" spans="1:14">
      <c r="A94">
        <v>78</v>
      </c>
      <c r="B94" t="s">
        <v>469</v>
      </c>
      <c r="C94" s="75" t="s">
        <v>22</v>
      </c>
      <c r="D94" t="s">
        <v>149</v>
      </c>
      <c r="E94" s="32">
        <v>220000000</v>
      </c>
      <c r="F94" s="33">
        <v>2177.0077999999999</v>
      </c>
      <c r="G94" s="34">
        <v>3.6400000000000002E-2</v>
      </c>
      <c r="H94" s="75"/>
      <c r="N94" s="75"/>
    </row>
    <row r="95" spans="1:14">
      <c r="A95">
        <v>79</v>
      </c>
      <c r="B95" t="s">
        <v>507</v>
      </c>
      <c r="C95" s="75" t="s">
        <v>474</v>
      </c>
      <c r="D95" t="s">
        <v>151</v>
      </c>
      <c r="E95" s="32">
        <v>100000000</v>
      </c>
      <c r="F95" s="33">
        <v>984.46900000000005</v>
      </c>
      <c r="G95" s="34">
        <v>1.6500000000000001E-2</v>
      </c>
      <c r="H95" s="75"/>
      <c r="I95" s="34"/>
      <c r="J95" s="34"/>
      <c r="N95" s="75"/>
    </row>
    <row r="96" spans="1:14">
      <c r="A96">
        <v>80</v>
      </c>
      <c r="B96" t="s">
        <v>518</v>
      </c>
      <c r="C96" s="75" t="s">
        <v>27</v>
      </c>
      <c r="D96" t="s">
        <v>151</v>
      </c>
      <c r="E96" s="32">
        <v>70000000</v>
      </c>
      <c r="F96" s="33">
        <v>690.84400000000005</v>
      </c>
      <c r="G96" s="34">
        <v>1.1599999999999999E-2</v>
      </c>
      <c r="H96" s="75"/>
      <c r="I96" s="34"/>
      <c r="J96" s="46"/>
      <c r="N96" s="75"/>
    </row>
    <row r="97" spans="1:14">
      <c r="F97" s="33"/>
      <c r="G97" s="34"/>
      <c r="H97" s="75"/>
      <c r="I97" s="34"/>
      <c r="J97" s="46"/>
      <c r="N97" s="75"/>
    </row>
    <row r="98" spans="1:14">
      <c r="C98" s="47" t="s">
        <v>126</v>
      </c>
      <c r="D98" s="47"/>
      <c r="E98" s="48"/>
      <c r="F98" s="49">
        <v>6327.5958000000001</v>
      </c>
      <c r="G98" s="50">
        <v>0.10590000000000001</v>
      </c>
      <c r="H98" s="75"/>
      <c r="N98" s="75"/>
    </row>
    <row r="99" spans="1:14">
      <c r="F99" s="33"/>
      <c r="G99" s="34"/>
      <c r="H99" s="75"/>
      <c r="N99" s="75"/>
    </row>
    <row r="100" spans="1:14">
      <c r="C100" s="39" t="s">
        <v>226</v>
      </c>
      <c r="F100" s="33"/>
      <c r="G100" s="34"/>
      <c r="H100" s="75"/>
      <c r="I100" s="42"/>
      <c r="J100" s="42"/>
      <c r="N100" s="75"/>
    </row>
    <row r="101" spans="1:14">
      <c r="C101" s="39" t="s">
        <v>10</v>
      </c>
      <c r="F101" s="33"/>
      <c r="G101" s="34"/>
      <c r="H101" s="75"/>
      <c r="I101" s="34"/>
      <c r="J101" s="34"/>
      <c r="N101" s="75"/>
    </row>
    <row r="102" spans="1:14">
      <c r="A102">
        <v>81</v>
      </c>
      <c r="B102" t="s">
        <v>521</v>
      </c>
      <c r="C102" s="75" t="s">
        <v>516</v>
      </c>
      <c r="D102" t="s">
        <v>213</v>
      </c>
      <c r="E102" s="32">
        <v>220000000</v>
      </c>
      <c r="F102" s="33">
        <v>2207.5394000000001</v>
      </c>
      <c r="G102" s="34">
        <v>3.6900000000000002E-2</v>
      </c>
      <c r="H102" s="75"/>
      <c r="I102" s="34" t="s">
        <v>556</v>
      </c>
      <c r="J102" s="46"/>
      <c r="N102" s="75"/>
    </row>
    <row r="103" spans="1:14">
      <c r="A103">
        <v>82</v>
      </c>
      <c r="B103" t="s">
        <v>514</v>
      </c>
      <c r="C103" s="75" t="s">
        <v>515</v>
      </c>
      <c r="D103" t="s">
        <v>213</v>
      </c>
      <c r="E103" s="32">
        <v>150000000</v>
      </c>
      <c r="F103" s="33">
        <v>1476.9555</v>
      </c>
      <c r="G103" s="34">
        <v>2.47E-2</v>
      </c>
      <c r="H103" s="75"/>
      <c r="I103" s="34"/>
      <c r="J103" s="46"/>
      <c r="N103" s="75"/>
    </row>
    <row r="104" spans="1:14">
      <c r="F104" s="33"/>
      <c r="G104" s="34"/>
      <c r="H104" s="75"/>
    </row>
    <row r="105" spans="1:14">
      <c r="C105" s="47" t="s">
        <v>126</v>
      </c>
      <c r="D105" s="47"/>
      <c r="E105" s="48"/>
      <c r="F105" s="49">
        <v>3684.4949000000001</v>
      </c>
      <c r="G105" s="50">
        <v>6.1600000000000002E-2</v>
      </c>
      <c r="H105" s="75"/>
    </row>
    <row r="106" spans="1:14">
      <c r="F106" s="33"/>
      <c r="G106" s="34"/>
      <c r="H106" s="75"/>
    </row>
    <row r="107" spans="1:14">
      <c r="C107" s="39" t="s">
        <v>417</v>
      </c>
      <c r="F107" s="33"/>
      <c r="G107" s="34"/>
      <c r="H107" s="75"/>
    </row>
    <row r="108" spans="1:14">
      <c r="A108">
        <v>83</v>
      </c>
      <c r="B108">
        <v>1300675</v>
      </c>
      <c r="C108" s="75" t="s">
        <v>157</v>
      </c>
      <c r="D108" t="s">
        <v>153</v>
      </c>
      <c r="E108" s="32">
        <v>250000000</v>
      </c>
      <c r="F108" s="33">
        <v>2500</v>
      </c>
      <c r="G108" s="34">
        <v>4.1799999999999997E-2</v>
      </c>
      <c r="H108" s="75"/>
    </row>
    <row r="109" spans="1:14">
      <c r="A109">
        <v>84</v>
      </c>
      <c r="B109">
        <v>1300633</v>
      </c>
      <c r="C109" s="75" t="s">
        <v>157</v>
      </c>
      <c r="D109" t="s">
        <v>153</v>
      </c>
      <c r="E109" s="32">
        <v>100000000</v>
      </c>
      <c r="F109" s="33">
        <v>1000</v>
      </c>
      <c r="G109" s="34">
        <v>1.67E-2</v>
      </c>
      <c r="H109" s="75"/>
    </row>
    <row r="110" spans="1:14">
      <c r="F110" s="33"/>
      <c r="G110" s="34"/>
      <c r="H110" s="75"/>
    </row>
    <row r="111" spans="1:14">
      <c r="C111" s="47" t="s">
        <v>126</v>
      </c>
      <c r="D111" s="47"/>
      <c r="E111" s="48"/>
      <c r="F111" s="49">
        <v>3500</v>
      </c>
      <c r="G111" s="50">
        <v>5.8499999999999996E-2</v>
      </c>
      <c r="H111" s="75"/>
    </row>
    <row r="112" spans="1:14">
      <c r="F112" s="33"/>
      <c r="G112" s="34"/>
      <c r="H112" s="75"/>
    </row>
    <row r="113" spans="2:58">
      <c r="C113" s="39" t="s">
        <v>127</v>
      </c>
      <c r="F113" s="33">
        <v>474.45093799999995</v>
      </c>
      <c r="G113" s="34">
        <v>7.9000000000000008E-3</v>
      </c>
      <c r="H113" s="75"/>
    </row>
    <row r="114" spans="2:58">
      <c r="C114" s="47" t="s">
        <v>126</v>
      </c>
      <c r="D114" s="47"/>
      <c r="E114" s="48"/>
      <c r="F114" s="49">
        <v>474.45093799999995</v>
      </c>
      <c r="G114" s="50">
        <v>7.9000000000000008E-3</v>
      </c>
      <c r="H114" s="75"/>
    </row>
    <row r="115" spans="2:58">
      <c r="F115" s="33"/>
      <c r="G115" s="34"/>
      <c r="H115" s="75"/>
    </row>
    <row r="116" spans="2:58">
      <c r="C116" s="39" t="s">
        <v>128</v>
      </c>
      <c r="F116" s="33"/>
      <c r="G116" s="34"/>
      <c r="H116" s="75"/>
    </row>
    <row r="117" spans="2:58">
      <c r="C117" s="39" t="s">
        <v>129</v>
      </c>
      <c r="F117" s="58">
        <v>512.01163369997812</v>
      </c>
      <c r="G117" s="34">
        <v>9.000000000000119E-3</v>
      </c>
      <c r="H117" s="75"/>
    </row>
    <row r="118" spans="2:58">
      <c r="C118" s="47" t="s">
        <v>126</v>
      </c>
      <c r="D118" s="47"/>
      <c r="E118" s="48"/>
      <c r="F118" s="62">
        <v>512.01163369997812</v>
      </c>
      <c r="G118" s="97">
        <v>9.000000000000119E-3</v>
      </c>
      <c r="H118" s="75"/>
    </row>
    <row r="119" spans="2:58">
      <c r="C119" s="64" t="s">
        <v>130</v>
      </c>
      <c r="D119" s="64"/>
      <c r="E119" s="65"/>
      <c r="F119" s="66">
        <v>59755.283433199984</v>
      </c>
      <c r="G119" s="67">
        <v>1</v>
      </c>
    </row>
    <row r="122" spans="2:58">
      <c r="C122" s="39" t="s">
        <v>160</v>
      </c>
      <c r="F122" s="73"/>
      <c r="G122" s="73"/>
    </row>
    <row r="123" spans="2:58">
      <c r="C123" s="39" t="s">
        <v>161</v>
      </c>
    </row>
    <row r="124" spans="2:58">
      <c r="C124" s="39"/>
      <c r="F124" s="88"/>
      <c r="G124" s="88"/>
    </row>
    <row r="125" spans="2:58" ht="12.75" customHeight="1">
      <c r="B125" s="107" t="s">
        <v>131</v>
      </c>
      <c r="C125" s="107"/>
      <c r="D125" s="107"/>
      <c r="E125" s="107"/>
      <c r="F125" s="107"/>
      <c r="G125" s="107"/>
      <c r="J125" s="2"/>
      <c r="K125" s="2"/>
      <c r="L125" s="2"/>
      <c r="M125" s="40"/>
      <c r="N125" s="2"/>
      <c r="O125" s="36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2:58" ht="12.75" customHeight="1">
      <c r="B126" s="107"/>
      <c r="C126" s="107"/>
      <c r="D126" s="107"/>
      <c r="E126" s="107"/>
      <c r="F126" s="107"/>
      <c r="G126" s="107"/>
      <c r="J126" s="2"/>
      <c r="K126" s="2"/>
      <c r="L126" s="2"/>
      <c r="M126" s="40"/>
      <c r="N126" s="2"/>
      <c r="O126" s="36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2:58" ht="12.75" customHeight="1">
      <c r="B127" s="107"/>
      <c r="C127" s="107"/>
      <c r="D127" s="107"/>
      <c r="E127" s="107"/>
      <c r="F127" s="107"/>
      <c r="G127" s="107"/>
      <c r="J127" s="2"/>
      <c r="K127" s="2"/>
      <c r="L127" s="2"/>
      <c r="M127" s="2"/>
      <c r="N127" s="2"/>
      <c r="O127" s="36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2:58" ht="12.75" customHeight="1">
      <c r="B128" s="107"/>
      <c r="C128" s="107"/>
      <c r="D128" s="107"/>
      <c r="E128" s="107"/>
      <c r="F128" s="107"/>
      <c r="G128" s="107"/>
      <c r="J128" s="2"/>
      <c r="K128" s="2"/>
      <c r="L128" s="2"/>
      <c r="M128" s="2"/>
      <c r="N128" s="2"/>
      <c r="O128" s="36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2:58" ht="12.75" customHeight="1">
      <c r="B129" s="107"/>
      <c r="C129" s="107"/>
      <c r="D129" s="107"/>
      <c r="E129" s="107"/>
      <c r="F129" s="107"/>
      <c r="G129" s="107"/>
      <c r="J129" s="2"/>
      <c r="K129" s="2"/>
      <c r="L129" s="2"/>
      <c r="M129" s="2"/>
      <c r="N129" s="2"/>
      <c r="O129" s="36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2:58" ht="12.75" customHeight="1">
      <c r="B130" s="107"/>
      <c r="C130" s="107"/>
      <c r="D130" s="107"/>
      <c r="E130" s="107"/>
      <c r="F130" s="107"/>
      <c r="G130" s="107"/>
      <c r="J130" s="2"/>
      <c r="K130" s="2"/>
      <c r="L130" s="2"/>
      <c r="M130" s="2"/>
      <c r="N130" s="2"/>
      <c r="O130" s="36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2:58" ht="12.75" customHeight="1">
      <c r="B131" s="107"/>
      <c r="C131" s="107"/>
      <c r="D131" s="107"/>
      <c r="E131" s="107"/>
      <c r="F131" s="107"/>
      <c r="G131" s="107"/>
      <c r="J131" s="2"/>
      <c r="K131" s="2"/>
      <c r="L131" s="2"/>
      <c r="M131" s="2"/>
      <c r="N131" s="2"/>
      <c r="O131" s="36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2:58" ht="29.25" customHeight="1">
      <c r="B132" s="107"/>
      <c r="C132" s="107"/>
      <c r="D132" s="107"/>
      <c r="E132" s="107"/>
      <c r="F132" s="107"/>
      <c r="G132" s="107"/>
      <c r="J132" s="2"/>
      <c r="K132" s="2"/>
      <c r="L132" s="2"/>
      <c r="M132" s="2"/>
      <c r="N132" s="2"/>
      <c r="O132" s="36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2:58" ht="12.75" customHeight="1">
      <c r="B133" s="74"/>
      <c r="C133" s="74"/>
      <c r="D133" s="74"/>
      <c r="E133" s="74"/>
      <c r="F133" s="74"/>
      <c r="G133" s="74"/>
      <c r="J133" s="2"/>
      <c r="K133" s="2"/>
      <c r="L133" s="2"/>
      <c r="M133" s="2"/>
      <c r="N133" s="2"/>
      <c r="O133" s="36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2:58" ht="27" customHeight="1">
      <c r="B134" s="108" t="s">
        <v>459</v>
      </c>
      <c r="C134" s="108"/>
      <c r="D134" s="108"/>
      <c r="E134" s="108"/>
      <c r="F134" s="108"/>
      <c r="G134" s="108"/>
      <c r="J134" s="2"/>
      <c r="K134" s="2"/>
      <c r="L134" s="2"/>
      <c r="M134" s="2"/>
      <c r="N134" s="2"/>
      <c r="O134" s="36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2:58" ht="12.75" customHeight="1">
      <c r="J135" s="2"/>
      <c r="K135" s="2"/>
      <c r="L135" s="2"/>
      <c r="M135" s="2"/>
      <c r="N135" s="2"/>
      <c r="O135" s="36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2:58" ht="12.75" customHeight="1">
      <c r="B136" s="75" t="s">
        <v>132</v>
      </c>
      <c r="J136" s="2"/>
      <c r="K136" s="2"/>
      <c r="L136" s="2"/>
      <c r="M136" s="2"/>
      <c r="N136" s="2"/>
      <c r="O136" s="36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2:58" ht="12.75" customHeight="1">
      <c r="E137"/>
      <c r="G137" s="2"/>
      <c r="J137" s="2"/>
      <c r="K137" s="2"/>
      <c r="L137" s="2"/>
      <c r="M137" s="2"/>
      <c r="N137" s="2"/>
      <c r="O137" s="36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</sheetData>
  <sortState ref="L8:M21">
    <sortCondition descending="1" ref="M8:M21"/>
  </sortState>
  <mergeCells count="3">
    <mergeCell ref="C1:G1"/>
    <mergeCell ref="B125:G132"/>
    <mergeCell ref="B134:G1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4"/>
  <sheetViews>
    <sheetView view="pageBreakPreview" zoomScale="85" zoomScaleNormal="100" zoomScaleSheetLayoutView="85" workbookViewId="0"/>
  </sheetViews>
  <sheetFormatPr defaultRowHeight="15"/>
  <cols>
    <col min="1" max="1" width="7" bestFit="1" customWidth="1"/>
    <col min="2" max="2" width="15.7109375" bestFit="1" customWidth="1"/>
    <col min="3" max="3" width="45.5703125" customWidth="1"/>
    <col min="4" max="4" width="14.85546875" bestFit="1" customWidth="1"/>
    <col min="5" max="5" width="11.140625" style="32" bestFit="1" customWidth="1"/>
    <col min="6" max="6" width="22.7109375" bestFit="1" customWidth="1"/>
    <col min="7" max="7" width="14" bestFit="1" customWidth="1"/>
    <col min="8" max="8" width="5.5703125" style="2" customWidth="1"/>
    <col min="9" max="9" width="17.28515625" bestFit="1" customWidth="1"/>
    <col min="10" max="10" width="8.85546875" bestFit="1" customWidth="1"/>
    <col min="11" max="11" width="4.140625" style="2" customWidth="1"/>
    <col min="12" max="12" width="28.5703125" style="2" bestFit="1" customWidth="1"/>
    <col min="13" max="13" width="12.42578125" style="2" bestFit="1" customWidth="1"/>
    <col min="14" max="14" width="63.7109375" style="2" bestFit="1" customWidth="1"/>
    <col min="15" max="15" width="15.7109375" style="2" bestFit="1" customWidth="1"/>
    <col min="16" max="16" width="14.140625" style="36" bestFit="1" customWidth="1"/>
    <col min="17" max="17" width="24.28515625" style="2" bestFit="1" customWidth="1"/>
    <col min="18" max="18" width="14.140625" style="2" bestFit="1" customWidth="1"/>
    <col min="19" max="19" width="16.42578125" style="2" customWidth="1"/>
    <col min="20" max="20" width="17.28515625" style="2" bestFit="1" customWidth="1"/>
    <col min="21" max="21" width="12" style="2" bestFit="1" customWidth="1"/>
    <col min="22" max="59" width="9.140625" style="2"/>
    <col min="257" max="257" width="7" bestFit="1" customWidth="1"/>
    <col min="258" max="258" width="15.7109375" bestFit="1" customWidth="1"/>
    <col min="259" max="259" width="50.7109375" customWidth="1"/>
    <col min="260" max="260" width="15.7109375" bestFit="1" customWidth="1"/>
    <col min="261" max="261" width="14.140625" bestFit="1" customWidth="1"/>
    <col min="262" max="262" width="24.28515625" bestFit="1" customWidth="1"/>
    <col min="263" max="263" width="14.140625" bestFit="1" customWidth="1"/>
    <col min="264" max="264" width="16.42578125" customWidth="1"/>
    <col min="265" max="265" width="17.28515625" bestFit="1" customWidth="1"/>
    <col min="266" max="266" width="8.85546875" bestFit="1" customWidth="1"/>
    <col min="267" max="267" width="15.5703125" customWidth="1"/>
    <col min="268" max="268" width="7" bestFit="1" customWidth="1"/>
    <col min="269" max="269" width="15.42578125" bestFit="1" customWidth="1"/>
    <col min="270" max="270" width="63.7109375" bestFit="1" customWidth="1"/>
    <col min="271" max="271" width="15.7109375" bestFit="1" customWidth="1"/>
    <col min="272" max="272" width="14.140625" bestFit="1" customWidth="1"/>
    <col min="273" max="273" width="24.28515625" bestFit="1" customWidth="1"/>
    <col min="274" max="274" width="14.140625" bestFit="1" customWidth="1"/>
    <col min="275" max="275" width="16.42578125" customWidth="1"/>
    <col min="276" max="276" width="17.28515625" bestFit="1" customWidth="1"/>
    <col min="277" max="277" width="12" bestFit="1" customWidth="1"/>
    <col min="513" max="513" width="7" bestFit="1" customWidth="1"/>
    <col min="514" max="514" width="15.7109375" bestFit="1" customWidth="1"/>
    <col min="515" max="515" width="50.7109375" customWidth="1"/>
    <col min="516" max="516" width="15.7109375" bestFit="1" customWidth="1"/>
    <col min="517" max="517" width="14.140625" bestFit="1" customWidth="1"/>
    <col min="518" max="518" width="24.28515625" bestFit="1" customWidth="1"/>
    <col min="519" max="519" width="14.140625" bestFit="1" customWidth="1"/>
    <col min="520" max="520" width="16.42578125" customWidth="1"/>
    <col min="521" max="521" width="17.28515625" bestFit="1" customWidth="1"/>
    <col min="522" max="522" width="8.85546875" bestFit="1" customWidth="1"/>
    <col min="523" max="523" width="15.5703125" customWidth="1"/>
    <col min="524" max="524" width="7" bestFit="1" customWidth="1"/>
    <col min="525" max="525" width="15.42578125" bestFit="1" customWidth="1"/>
    <col min="526" max="526" width="63.7109375" bestFit="1" customWidth="1"/>
    <col min="527" max="527" width="15.7109375" bestFit="1" customWidth="1"/>
    <col min="528" max="528" width="14.140625" bestFit="1" customWidth="1"/>
    <col min="529" max="529" width="24.28515625" bestFit="1" customWidth="1"/>
    <col min="530" max="530" width="14.140625" bestFit="1" customWidth="1"/>
    <col min="531" max="531" width="16.42578125" customWidth="1"/>
    <col min="532" max="532" width="17.28515625" bestFit="1" customWidth="1"/>
    <col min="533" max="533" width="12" bestFit="1" customWidth="1"/>
    <col min="769" max="769" width="7" bestFit="1" customWidth="1"/>
    <col min="770" max="770" width="15.7109375" bestFit="1" customWidth="1"/>
    <col min="771" max="771" width="50.7109375" customWidth="1"/>
    <col min="772" max="772" width="15.7109375" bestFit="1" customWidth="1"/>
    <col min="773" max="773" width="14.140625" bestFit="1" customWidth="1"/>
    <col min="774" max="774" width="24.28515625" bestFit="1" customWidth="1"/>
    <col min="775" max="775" width="14.140625" bestFit="1" customWidth="1"/>
    <col min="776" max="776" width="16.42578125" customWidth="1"/>
    <col min="777" max="777" width="17.28515625" bestFit="1" customWidth="1"/>
    <col min="778" max="778" width="8.85546875" bestFit="1" customWidth="1"/>
    <col min="779" max="779" width="15.5703125" customWidth="1"/>
    <col min="780" max="780" width="7" bestFit="1" customWidth="1"/>
    <col min="781" max="781" width="15.42578125" bestFit="1" customWidth="1"/>
    <col min="782" max="782" width="63.7109375" bestFit="1" customWidth="1"/>
    <col min="783" max="783" width="15.7109375" bestFit="1" customWidth="1"/>
    <col min="784" max="784" width="14.140625" bestFit="1" customWidth="1"/>
    <col min="785" max="785" width="24.28515625" bestFit="1" customWidth="1"/>
    <col min="786" max="786" width="14.140625" bestFit="1" customWidth="1"/>
    <col min="787" max="787" width="16.42578125" customWidth="1"/>
    <col min="788" max="788" width="17.28515625" bestFit="1" customWidth="1"/>
    <col min="789" max="789" width="12" bestFit="1" customWidth="1"/>
    <col min="1025" max="1025" width="7" bestFit="1" customWidth="1"/>
    <col min="1026" max="1026" width="15.7109375" bestFit="1" customWidth="1"/>
    <col min="1027" max="1027" width="50.7109375" customWidth="1"/>
    <col min="1028" max="1028" width="15.7109375" bestFit="1" customWidth="1"/>
    <col min="1029" max="1029" width="14.140625" bestFit="1" customWidth="1"/>
    <col min="1030" max="1030" width="24.28515625" bestFit="1" customWidth="1"/>
    <col min="1031" max="1031" width="14.140625" bestFit="1" customWidth="1"/>
    <col min="1032" max="1032" width="16.42578125" customWidth="1"/>
    <col min="1033" max="1033" width="17.28515625" bestFit="1" customWidth="1"/>
    <col min="1034" max="1034" width="8.85546875" bestFit="1" customWidth="1"/>
    <col min="1035" max="1035" width="15.5703125" customWidth="1"/>
    <col min="1036" max="1036" width="7" bestFit="1" customWidth="1"/>
    <col min="1037" max="1037" width="15.42578125" bestFit="1" customWidth="1"/>
    <col min="1038" max="1038" width="63.7109375" bestFit="1" customWidth="1"/>
    <col min="1039" max="1039" width="15.7109375" bestFit="1" customWidth="1"/>
    <col min="1040" max="1040" width="14.140625" bestFit="1" customWidth="1"/>
    <col min="1041" max="1041" width="24.28515625" bestFit="1" customWidth="1"/>
    <col min="1042" max="1042" width="14.140625" bestFit="1" customWidth="1"/>
    <col min="1043" max="1043" width="16.42578125" customWidth="1"/>
    <col min="1044" max="1044" width="17.28515625" bestFit="1" customWidth="1"/>
    <col min="1045" max="1045" width="12" bestFit="1" customWidth="1"/>
    <col min="1281" max="1281" width="7" bestFit="1" customWidth="1"/>
    <col min="1282" max="1282" width="15.7109375" bestFit="1" customWidth="1"/>
    <col min="1283" max="1283" width="50.7109375" customWidth="1"/>
    <col min="1284" max="1284" width="15.7109375" bestFit="1" customWidth="1"/>
    <col min="1285" max="1285" width="14.140625" bestFit="1" customWidth="1"/>
    <col min="1286" max="1286" width="24.28515625" bestFit="1" customWidth="1"/>
    <col min="1287" max="1287" width="14.140625" bestFit="1" customWidth="1"/>
    <col min="1288" max="1288" width="16.42578125" customWidth="1"/>
    <col min="1289" max="1289" width="17.28515625" bestFit="1" customWidth="1"/>
    <col min="1290" max="1290" width="8.85546875" bestFit="1" customWidth="1"/>
    <col min="1291" max="1291" width="15.5703125" customWidth="1"/>
    <col min="1292" max="1292" width="7" bestFit="1" customWidth="1"/>
    <col min="1293" max="1293" width="15.42578125" bestFit="1" customWidth="1"/>
    <col min="1294" max="1294" width="63.7109375" bestFit="1" customWidth="1"/>
    <col min="1295" max="1295" width="15.7109375" bestFit="1" customWidth="1"/>
    <col min="1296" max="1296" width="14.140625" bestFit="1" customWidth="1"/>
    <col min="1297" max="1297" width="24.28515625" bestFit="1" customWidth="1"/>
    <col min="1298" max="1298" width="14.140625" bestFit="1" customWidth="1"/>
    <col min="1299" max="1299" width="16.42578125" customWidth="1"/>
    <col min="1300" max="1300" width="17.28515625" bestFit="1" customWidth="1"/>
    <col min="1301" max="1301" width="12" bestFit="1" customWidth="1"/>
    <col min="1537" max="1537" width="7" bestFit="1" customWidth="1"/>
    <col min="1538" max="1538" width="15.7109375" bestFit="1" customWidth="1"/>
    <col min="1539" max="1539" width="50.7109375" customWidth="1"/>
    <col min="1540" max="1540" width="15.7109375" bestFit="1" customWidth="1"/>
    <col min="1541" max="1541" width="14.140625" bestFit="1" customWidth="1"/>
    <col min="1542" max="1542" width="24.28515625" bestFit="1" customWidth="1"/>
    <col min="1543" max="1543" width="14.140625" bestFit="1" customWidth="1"/>
    <col min="1544" max="1544" width="16.42578125" customWidth="1"/>
    <col min="1545" max="1545" width="17.28515625" bestFit="1" customWidth="1"/>
    <col min="1546" max="1546" width="8.85546875" bestFit="1" customWidth="1"/>
    <col min="1547" max="1547" width="15.5703125" customWidth="1"/>
    <col min="1548" max="1548" width="7" bestFit="1" customWidth="1"/>
    <col min="1549" max="1549" width="15.42578125" bestFit="1" customWidth="1"/>
    <col min="1550" max="1550" width="63.7109375" bestFit="1" customWidth="1"/>
    <col min="1551" max="1551" width="15.7109375" bestFit="1" customWidth="1"/>
    <col min="1552" max="1552" width="14.140625" bestFit="1" customWidth="1"/>
    <col min="1553" max="1553" width="24.28515625" bestFit="1" customWidth="1"/>
    <col min="1554" max="1554" width="14.140625" bestFit="1" customWidth="1"/>
    <col min="1555" max="1555" width="16.42578125" customWidth="1"/>
    <col min="1556" max="1556" width="17.28515625" bestFit="1" customWidth="1"/>
    <col min="1557" max="1557" width="12" bestFit="1" customWidth="1"/>
    <col min="1793" max="1793" width="7" bestFit="1" customWidth="1"/>
    <col min="1794" max="1794" width="15.7109375" bestFit="1" customWidth="1"/>
    <col min="1795" max="1795" width="50.7109375" customWidth="1"/>
    <col min="1796" max="1796" width="15.7109375" bestFit="1" customWidth="1"/>
    <col min="1797" max="1797" width="14.140625" bestFit="1" customWidth="1"/>
    <col min="1798" max="1798" width="24.28515625" bestFit="1" customWidth="1"/>
    <col min="1799" max="1799" width="14.140625" bestFit="1" customWidth="1"/>
    <col min="1800" max="1800" width="16.42578125" customWidth="1"/>
    <col min="1801" max="1801" width="17.28515625" bestFit="1" customWidth="1"/>
    <col min="1802" max="1802" width="8.85546875" bestFit="1" customWidth="1"/>
    <col min="1803" max="1803" width="15.5703125" customWidth="1"/>
    <col min="1804" max="1804" width="7" bestFit="1" customWidth="1"/>
    <col min="1805" max="1805" width="15.42578125" bestFit="1" customWidth="1"/>
    <col min="1806" max="1806" width="63.7109375" bestFit="1" customWidth="1"/>
    <col min="1807" max="1807" width="15.7109375" bestFit="1" customWidth="1"/>
    <col min="1808" max="1808" width="14.140625" bestFit="1" customWidth="1"/>
    <col min="1809" max="1809" width="24.28515625" bestFit="1" customWidth="1"/>
    <col min="1810" max="1810" width="14.140625" bestFit="1" customWidth="1"/>
    <col min="1811" max="1811" width="16.42578125" customWidth="1"/>
    <col min="1812" max="1812" width="17.28515625" bestFit="1" customWidth="1"/>
    <col min="1813" max="1813" width="12" bestFit="1" customWidth="1"/>
    <col min="2049" max="2049" width="7" bestFit="1" customWidth="1"/>
    <col min="2050" max="2050" width="15.7109375" bestFit="1" customWidth="1"/>
    <col min="2051" max="2051" width="50.7109375" customWidth="1"/>
    <col min="2052" max="2052" width="15.7109375" bestFit="1" customWidth="1"/>
    <col min="2053" max="2053" width="14.140625" bestFit="1" customWidth="1"/>
    <col min="2054" max="2054" width="24.28515625" bestFit="1" customWidth="1"/>
    <col min="2055" max="2055" width="14.140625" bestFit="1" customWidth="1"/>
    <col min="2056" max="2056" width="16.42578125" customWidth="1"/>
    <col min="2057" max="2057" width="17.28515625" bestFit="1" customWidth="1"/>
    <col min="2058" max="2058" width="8.85546875" bestFit="1" customWidth="1"/>
    <col min="2059" max="2059" width="15.5703125" customWidth="1"/>
    <col min="2060" max="2060" width="7" bestFit="1" customWidth="1"/>
    <col min="2061" max="2061" width="15.42578125" bestFit="1" customWidth="1"/>
    <col min="2062" max="2062" width="63.7109375" bestFit="1" customWidth="1"/>
    <col min="2063" max="2063" width="15.7109375" bestFit="1" customWidth="1"/>
    <col min="2064" max="2064" width="14.140625" bestFit="1" customWidth="1"/>
    <col min="2065" max="2065" width="24.28515625" bestFit="1" customWidth="1"/>
    <col min="2066" max="2066" width="14.140625" bestFit="1" customWidth="1"/>
    <col min="2067" max="2067" width="16.42578125" customWidth="1"/>
    <col min="2068" max="2068" width="17.28515625" bestFit="1" customWidth="1"/>
    <col min="2069" max="2069" width="12" bestFit="1" customWidth="1"/>
    <col min="2305" max="2305" width="7" bestFit="1" customWidth="1"/>
    <col min="2306" max="2306" width="15.7109375" bestFit="1" customWidth="1"/>
    <col min="2307" max="2307" width="50.7109375" customWidth="1"/>
    <col min="2308" max="2308" width="15.7109375" bestFit="1" customWidth="1"/>
    <col min="2309" max="2309" width="14.140625" bestFit="1" customWidth="1"/>
    <col min="2310" max="2310" width="24.28515625" bestFit="1" customWidth="1"/>
    <col min="2311" max="2311" width="14.140625" bestFit="1" customWidth="1"/>
    <col min="2312" max="2312" width="16.42578125" customWidth="1"/>
    <col min="2313" max="2313" width="17.28515625" bestFit="1" customWidth="1"/>
    <col min="2314" max="2314" width="8.85546875" bestFit="1" customWidth="1"/>
    <col min="2315" max="2315" width="15.5703125" customWidth="1"/>
    <col min="2316" max="2316" width="7" bestFit="1" customWidth="1"/>
    <col min="2317" max="2317" width="15.42578125" bestFit="1" customWidth="1"/>
    <col min="2318" max="2318" width="63.7109375" bestFit="1" customWidth="1"/>
    <col min="2319" max="2319" width="15.7109375" bestFit="1" customWidth="1"/>
    <col min="2320" max="2320" width="14.140625" bestFit="1" customWidth="1"/>
    <col min="2321" max="2321" width="24.28515625" bestFit="1" customWidth="1"/>
    <col min="2322" max="2322" width="14.140625" bestFit="1" customWidth="1"/>
    <col min="2323" max="2323" width="16.42578125" customWidth="1"/>
    <col min="2324" max="2324" width="17.28515625" bestFit="1" customWidth="1"/>
    <col min="2325" max="2325" width="12" bestFit="1" customWidth="1"/>
    <col min="2561" max="2561" width="7" bestFit="1" customWidth="1"/>
    <col min="2562" max="2562" width="15.7109375" bestFit="1" customWidth="1"/>
    <col min="2563" max="2563" width="50.7109375" customWidth="1"/>
    <col min="2564" max="2564" width="15.7109375" bestFit="1" customWidth="1"/>
    <col min="2565" max="2565" width="14.140625" bestFit="1" customWidth="1"/>
    <col min="2566" max="2566" width="24.28515625" bestFit="1" customWidth="1"/>
    <col min="2567" max="2567" width="14.140625" bestFit="1" customWidth="1"/>
    <col min="2568" max="2568" width="16.42578125" customWidth="1"/>
    <col min="2569" max="2569" width="17.28515625" bestFit="1" customWidth="1"/>
    <col min="2570" max="2570" width="8.85546875" bestFit="1" customWidth="1"/>
    <col min="2571" max="2571" width="15.5703125" customWidth="1"/>
    <col min="2572" max="2572" width="7" bestFit="1" customWidth="1"/>
    <col min="2573" max="2573" width="15.42578125" bestFit="1" customWidth="1"/>
    <col min="2574" max="2574" width="63.7109375" bestFit="1" customWidth="1"/>
    <col min="2575" max="2575" width="15.7109375" bestFit="1" customWidth="1"/>
    <col min="2576" max="2576" width="14.140625" bestFit="1" customWidth="1"/>
    <col min="2577" max="2577" width="24.28515625" bestFit="1" customWidth="1"/>
    <col min="2578" max="2578" width="14.140625" bestFit="1" customWidth="1"/>
    <col min="2579" max="2579" width="16.42578125" customWidth="1"/>
    <col min="2580" max="2580" width="17.28515625" bestFit="1" customWidth="1"/>
    <col min="2581" max="2581" width="12" bestFit="1" customWidth="1"/>
    <col min="2817" max="2817" width="7" bestFit="1" customWidth="1"/>
    <col min="2818" max="2818" width="15.7109375" bestFit="1" customWidth="1"/>
    <col min="2819" max="2819" width="50.7109375" customWidth="1"/>
    <col min="2820" max="2820" width="15.7109375" bestFit="1" customWidth="1"/>
    <col min="2821" max="2821" width="14.140625" bestFit="1" customWidth="1"/>
    <col min="2822" max="2822" width="24.28515625" bestFit="1" customWidth="1"/>
    <col min="2823" max="2823" width="14.140625" bestFit="1" customWidth="1"/>
    <col min="2824" max="2824" width="16.42578125" customWidth="1"/>
    <col min="2825" max="2825" width="17.28515625" bestFit="1" customWidth="1"/>
    <col min="2826" max="2826" width="8.85546875" bestFit="1" customWidth="1"/>
    <col min="2827" max="2827" width="15.5703125" customWidth="1"/>
    <col min="2828" max="2828" width="7" bestFit="1" customWidth="1"/>
    <col min="2829" max="2829" width="15.42578125" bestFit="1" customWidth="1"/>
    <col min="2830" max="2830" width="63.7109375" bestFit="1" customWidth="1"/>
    <col min="2831" max="2831" width="15.7109375" bestFit="1" customWidth="1"/>
    <col min="2832" max="2832" width="14.140625" bestFit="1" customWidth="1"/>
    <col min="2833" max="2833" width="24.28515625" bestFit="1" customWidth="1"/>
    <col min="2834" max="2834" width="14.140625" bestFit="1" customWidth="1"/>
    <col min="2835" max="2835" width="16.42578125" customWidth="1"/>
    <col min="2836" max="2836" width="17.28515625" bestFit="1" customWidth="1"/>
    <col min="2837" max="2837" width="12" bestFit="1" customWidth="1"/>
    <col min="3073" max="3073" width="7" bestFit="1" customWidth="1"/>
    <col min="3074" max="3074" width="15.7109375" bestFit="1" customWidth="1"/>
    <col min="3075" max="3075" width="50.7109375" customWidth="1"/>
    <col min="3076" max="3076" width="15.7109375" bestFit="1" customWidth="1"/>
    <col min="3077" max="3077" width="14.140625" bestFit="1" customWidth="1"/>
    <col min="3078" max="3078" width="24.28515625" bestFit="1" customWidth="1"/>
    <col min="3079" max="3079" width="14.140625" bestFit="1" customWidth="1"/>
    <col min="3080" max="3080" width="16.42578125" customWidth="1"/>
    <col min="3081" max="3081" width="17.28515625" bestFit="1" customWidth="1"/>
    <col min="3082" max="3082" width="8.85546875" bestFit="1" customWidth="1"/>
    <col min="3083" max="3083" width="15.5703125" customWidth="1"/>
    <col min="3084" max="3084" width="7" bestFit="1" customWidth="1"/>
    <col min="3085" max="3085" width="15.42578125" bestFit="1" customWidth="1"/>
    <col min="3086" max="3086" width="63.7109375" bestFit="1" customWidth="1"/>
    <col min="3087" max="3087" width="15.7109375" bestFit="1" customWidth="1"/>
    <col min="3088" max="3088" width="14.140625" bestFit="1" customWidth="1"/>
    <col min="3089" max="3089" width="24.28515625" bestFit="1" customWidth="1"/>
    <col min="3090" max="3090" width="14.140625" bestFit="1" customWidth="1"/>
    <col min="3091" max="3091" width="16.42578125" customWidth="1"/>
    <col min="3092" max="3092" width="17.28515625" bestFit="1" customWidth="1"/>
    <col min="3093" max="3093" width="12" bestFit="1" customWidth="1"/>
    <col min="3329" max="3329" width="7" bestFit="1" customWidth="1"/>
    <col min="3330" max="3330" width="15.7109375" bestFit="1" customWidth="1"/>
    <col min="3331" max="3331" width="50.7109375" customWidth="1"/>
    <col min="3332" max="3332" width="15.7109375" bestFit="1" customWidth="1"/>
    <col min="3333" max="3333" width="14.140625" bestFit="1" customWidth="1"/>
    <col min="3334" max="3334" width="24.28515625" bestFit="1" customWidth="1"/>
    <col min="3335" max="3335" width="14.140625" bestFit="1" customWidth="1"/>
    <col min="3336" max="3336" width="16.42578125" customWidth="1"/>
    <col min="3337" max="3337" width="17.28515625" bestFit="1" customWidth="1"/>
    <col min="3338" max="3338" width="8.85546875" bestFit="1" customWidth="1"/>
    <col min="3339" max="3339" width="15.5703125" customWidth="1"/>
    <col min="3340" max="3340" width="7" bestFit="1" customWidth="1"/>
    <col min="3341" max="3341" width="15.42578125" bestFit="1" customWidth="1"/>
    <col min="3342" max="3342" width="63.7109375" bestFit="1" customWidth="1"/>
    <col min="3343" max="3343" width="15.7109375" bestFit="1" customWidth="1"/>
    <col min="3344" max="3344" width="14.140625" bestFit="1" customWidth="1"/>
    <col min="3345" max="3345" width="24.28515625" bestFit="1" customWidth="1"/>
    <col min="3346" max="3346" width="14.140625" bestFit="1" customWidth="1"/>
    <col min="3347" max="3347" width="16.42578125" customWidth="1"/>
    <col min="3348" max="3348" width="17.28515625" bestFit="1" customWidth="1"/>
    <col min="3349" max="3349" width="12" bestFit="1" customWidth="1"/>
    <col min="3585" max="3585" width="7" bestFit="1" customWidth="1"/>
    <col min="3586" max="3586" width="15.7109375" bestFit="1" customWidth="1"/>
    <col min="3587" max="3587" width="50.7109375" customWidth="1"/>
    <col min="3588" max="3588" width="15.7109375" bestFit="1" customWidth="1"/>
    <col min="3589" max="3589" width="14.140625" bestFit="1" customWidth="1"/>
    <col min="3590" max="3590" width="24.28515625" bestFit="1" customWidth="1"/>
    <col min="3591" max="3591" width="14.140625" bestFit="1" customWidth="1"/>
    <col min="3592" max="3592" width="16.42578125" customWidth="1"/>
    <col min="3593" max="3593" width="17.28515625" bestFit="1" customWidth="1"/>
    <col min="3594" max="3594" width="8.85546875" bestFit="1" customWidth="1"/>
    <col min="3595" max="3595" width="15.5703125" customWidth="1"/>
    <col min="3596" max="3596" width="7" bestFit="1" customWidth="1"/>
    <col min="3597" max="3597" width="15.42578125" bestFit="1" customWidth="1"/>
    <col min="3598" max="3598" width="63.7109375" bestFit="1" customWidth="1"/>
    <col min="3599" max="3599" width="15.7109375" bestFit="1" customWidth="1"/>
    <col min="3600" max="3600" width="14.140625" bestFit="1" customWidth="1"/>
    <col min="3601" max="3601" width="24.28515625" bestFit="1" customWidth="1"/>
    <col min="3602" max="3602" width="14.140625" bestFit="1" customWidth="1"/>
    <col min="3603" max="3603" width="16.42578125" customWidth="1"/>
    <col min="3604" max="3604" width="17.28515625" bestFit="1" customWidth="1"/>
    <col min="3605" max="3605" width="12" bestFit="1" customWidth="1"/>
    <col min="3841" max="3841" width="7" bestFit="1" customWidth="1"/>
    <col min="3842" max="3842" width="15.7109375" bestFit="1" customWidth="1"/>
    <col min="3843" max="3843" width="50.7109375" customWidth="1"/>
    <col min="3844" max="3844" width="15.7109375" bestFit="1" customWidth="1"/>
    <col min="3845" max="3845" width="14.140625" bestFit="1" customWidth="1"/>
    <col min="3846" max="3846" width="24.28515625" bestFit="1" customWidth="1"/>
    <col min="3847" max="3847" width="14.140625" bestFit="1" customWidth="1"/>
    <col min="3848" max="3848" width="16.42578125" customWidth="1"/>
    <col min="3849" max="3849" width="17.28515625" bestFit="1" customWidth="1"/>
    <col min="3850" max="3850" width="8.85546875" bestFit="1" customWidth="1"/>
    <col min="3851" max="3851" width="15.5703125" customWidth="1"/>
    <col min="3852" max="3852" width="7" bestFit="1" customWidth="1"/>
    <col min="3853" max="3853" width="15.42578125" bestFit="1" customWidth="1"/>
    <col min="3854" max="3854" width="63.7109375" bestFit="1" customWidth="1"/>
    <col min="3855" max="3855" width="15.7109375" bestFit="1" customWidth="1"/>
    <col min="3856" max="3856" width="14.140625" bestFit="1" customWidth="1"/>
    <col min="3857" max="3857" width="24.28515625" bestFit="1" customWidth="1"/>
    <col min="3858" max="3858" width="14.140625" bestFit="1" customWidth="1"/>
    <col min="3859" max="3859" width="16.42578125" customWidth="1"/>
    <col min="3860" max="3860" width="17.28515625" bestFit="1" customWidth="1"/>
    <col min="3861" max="3861" width="12" bestFit="1" customWidth="1"/>
    <col min="4097" max="4097" width="7" bestFit="1" customWidth="1"/>
    <col min="4098" max="4098" width="15.7109375" bestFit="1" customWidth="1"/>
    <col min="4099" max="4099" width="50.7109375" customWidth="1"/>
    <col min="4100" max="4100" width="15.7109375" bestFit="1" customWidth="1"/>
    <col min="4101" max="4101" width="14.140625" bestFit="1" customWidth="1"/>
    <col min="4102" max="4102" width="24.28515625" bestFit="1" customWidth="1"/>
    <col min="4103" max="4103" width="14.140625" bestFit="1" customWidth="1"/>
    <col min="4104" max="4104" width="16.42578125" customWidth="1"/>
    <col min="4105" max="4105" width="17.28515625" bestFit="1" customWidth="1"/>
    <col min="4106" max="4106" width="8.85546875" bestFit="1" customWidth="1"/>
    <col min="4107" max="4107" width="15.5703125" customWidth="1"/>
    <col min="4108" max="4108" width="7" bestFit="1" customWidth="1"/>
    <col min="4109" max="4109" width="15.42578125" bestFit="1" customWidth="1"/>
    <col min="4110" max="4110" width="63.7109375" bestFit="1" customWidth="1"/>
    <col min="4111" max="4111" width="15.7109375" bestFit="1" customWidth="1"/>
    <col min="4112" max="4112" width="14.140625" bestFit="1" customWidth="1"/>
    <col min="4113" max="4113" width="24.28515625" bestFit="1" customWidth="1"/>
    <col min="4114" max="4114" width="14.140625" bestFit="1" customWidth="1"/>
    <col min="4115" max="4115" width="16.42578125" customWidth="1"/>
    <col min="4116" max="4116" width="17.28515625" bestFit="1" customWidth="1"/>
    <col min="4117" max="4117" width="12" bestFit="1" customWidth="1"/>
    <col min="4353" max="4353" width="7" bestFit="1" customWidth="1"/>
    <col min="4354" max="4354" width="15.7109375" bestFit="1" customWidth="1"/>
    <col min="4355" max="4355" width="50.7109375" customWidth="1"/>
    <col min="4356" max="4356" width="15.7109375" bestFit="1" customWidth="1"/>
    <col min="4357" max="4357" width="14.140625" bestFit="1" customWidth="1"/>
    <col min="4358" max="4358" width="24.28515625" bestFit="1" customWidth="1"/>
    <col min="4359" max="4359" width="14.140625" bestFit="1" customWidth="1"/>
    <col min="4360" max="4360" width="16.42578125" customWidth="1"/>
    <col min="4361" max="4361" width="17.28515625" bestFit="1" customWidth="1"/>
    <col min="4362" max="4362" width="8.85546875" bestFit="1" customWidth="1"/>
    <col min="4363" max="4363" width="15.5703125" customWidth="1"/>
    <col min="4364" max="4364" width="7" bestFit="1" customWidth="1"/>
    <col min="4365" max="4365" width="15.42578125" bestFit="1" customWidth="1"/>
    <col min="4366" max="4366" width="63.7109375" bestFit="1" customWidth="1"/>
    <col min="4367" max="4367" width="15.7109375" bestFit="1" customWidth="1"/>
    <col min="4368" max="4368" width="14.140625" bestFit="1" customWidth="1"/>
    <col min="4369" max="4369" width="24.28515625" bestFit="1" customWidth="1"/>
    <col min="4370" max="4370" width="14.140625" bestFit="1" customWidth="1"/>
    <col min="4371" max="4371" width="16.42578125" customWidth="1"/>
    <col min="4372" max="4372" width="17.28515625" bestFit="1" customWidth="1"/>
    <col min="4373" max="4373" width="12" bestFit="1" customWidth="1"/>
    <col min="4609" max="4609" width="7" bestFit="1" customWidth="1"/>
    <col min="4610" max="4610" width="15.7109375" bestFit="1" customWidth="1"/>
    <col min="4611" max="4611" width="50.7109375" customWidth="1"/>
    <col min="4612" max="4612" width="15.7109375" bestFit="1" customWidth="1"/>
    <col min="4613" max="4613" width="14.140625" bestFit="1" customWidth="1"/>
    <col min="4614" max="4614" width="24.28515625" bestFit="1" customWidth="1"/>
    <col min="4615" max="4615" width="14.140625" bestFit="1" customWidth="1"/>
    <col min="4616" max="4616" width="16.42578125" customWidth="1"/>
    <col min="4617" max="4617" width="17.28515625" bestFit="1" customWidth="1"/>
    <col min="4618" max="4618" width="8.85546875" bestFit="1" customWidth="1"/>
    <col min="4619" max="4619" width="15.5703125" customWidth="1"/>
    <col min="4620" max="4620" width="7" bestFit="1" customWidth="1"/>
    <col min="4621" max="4621" width="15.42578125" bestFit="1" customWidth="1"/>
    <col min="4622" max="4622" width="63.7109375" bestFit="1" customWidth="1"/>
    <col min="4623" max="4623" width="15.7109375" bestFit="1" customWidth="1"/>
    <col min="4624" max="4624" width="14.140625" bestFit="1" customWidth="1"/>
    <col min="4625" max="4625" width="24.28515625" bestFit="1" customWidth="1"/>
    <col min="4626" max="4626" width="14.140625" bestFit="1" customWidth="1"/>
    <col min="4627" max="4627" width="16.42578125" customWidth="1"/>
    <col min="4628" max="4628" width="17.28515625" bestFit="1" customWidth="1"/>
    <col min="4629" max="4629" width="12" bestFit="1" customWidth="1"/>
    <col min="4865" max="4865" width="7" bestFit="1" customWidth="1"/>
    <col min="4866" max="4866" width="15.7109375" bestFit="1" customWidth="1"/>
    <col min="4867" max="4867" width="50.7109375" customWidth="1"/>
    <col min="4868" max="4868" width="15.7109375" bestFit="1" customWidth="1"/>
    <col min="4869" max="4869" width="14.140625" bestFit="1" customWidth="1"/>
    <col min="4870" max="4870" width="24.28515625" bestFit="1" customWidth="1"/>
    <col min="4871" max="4871" width="14.140625" bestFit="1" customWidth="1"/>
    <col min="4872" max="4872" width="16.42578125" customWidth="1"/>
    <col min="4873" max="4873" width="17.28515625" bestFit="1" customWidth="1"/>
    <col min="4874" max="4874" width="8.85546875" bestFit="1" customWidth="1"/>
    <col min="4875" max="4875" width="15.5703125" customWidth="1"/>
    <col min="4876" max="4876" width="7" bestFit="1" customWidth="1"/>
    <col min="4877" max="4877" width="15.42578125" bestFit="1" customWidth="1"/>
    <col min="4878" max="4878" width="63.7109375" bestFit="1" customWidth="1"/>
    <col min="4879" max="4879" width="15.7109375" bestFit="1" customWidth="1"/>
    <col min="4880" max="4880" width="14.140625" bestFit="1" customWidth="1"/>
    <col min="4881" max="4881" width="24.28515625" bestFit="1" customWidth="1"/>
    <col min="4882" max="4882" width="14.140625" bestFit="1" customWidth="1"/>
    <col min="4883" max="4883" width="16.42578125" customWidth="1"/>
    <col min="4884" max="4884" width="17.28515625" bestFit="1" customWidth="1"/>
    <col min="4885" max="4885" width="12" bestFit="1" customWidth="1"/>
    <col min="5121" max="5121" width="7" bestFit="1" customWidth="1"/>
    <col min="5122" max="5122" width="15.7109375" bestFit="1" customWidth="1"/>
    <col min="5123" max="5123" width="50.7109375" customWidth="1"/>
    <col min="5124" max="5124" width="15.7109375" bestFit="1" customWidth="1"/>
    <col min="5125" max="5125" width="14.140625" bestFit="1" customWidth="1"/>
    <col min="5126" max="5126" width="24.28515625" bestFit="1" customWidth="1"/>
    <col min="5127" max="5127" width="14.140625" bestFit="1" customWidth="1"/>
    <col min="5128" max="5128" width="16.42578125" customWidth="1"/>
    <col min="5129" max="5129" width="17.28515625" bestFit="1" customWidth="1"/>
    <col min="5130" max="5130" width="8.85546875" bestFit="1" customWidth="1"/>
    <col min="5131" max="5131" width="15.5703125" customWidth="1"/>
    <col min="5132" max="5132" width="7" bestFit="1" customWidth="1"/>
    <col min="5133" max="5133" width="15.42578125" bestFit="1" customWidth="1"/>
    <col min="5134" max="5134" width="63.7109375" bestFit="1" customWidth="1"/>
    <col min="5135" max="5135" width="15.7109375" bestFit="1" customWidth="1"/>
    <col min="5136" max="5136" width="14.140625" bestFit="1" customWidth="1"/>
    <col min="5137" max="5137" width="24.28515625" bestFit="1" customWidth="1"/>
    <col min="5138" max="5138" width="14.140625" bestFit="1" customWidth="1"/>
    <col min="5139" max="5139" width="16.42578125" customWidth="1"/>
    <col min="5140" max="5140" width="17.28515625" bestFit="1" customWidth="1"/>
    <col min="5141" max="5141" width="12" bestFit="1" customWidth="1"/>
    <col min="5377" max="5377" width="7" bestFit="1" customWidth="1"/>
    <col min="5378" max="5378" width="15.7109375" bestFit="1" customWidth="1"/>
    <col min="5379" max="5379" width="50.7109375" customWidth="1"/>
    <col min="5380" max="5380" width="15.7109375" bestFit="1" customWidth="1"/>
    <col min="5381" max="5381" width="14.140625" bestFit="1" customWidth="1"/>
    <col min="5382" max="5382" width="24.28515625" bestFit="1" customWidth="1"/>
    <col min="5383" max="5383" width="14.140625" bestFit="1" customWidth="1"/>
    <col min="5384" max="5384" width="16.42578125" customWidth="1"/>
    <col min="5385" max="5385" width="17.28515625" bestFit="1" customWidth="1"/>
    <col min="5386" max="5386" width="8.85546875" bestFit="1" customWidth="1"/>
    <col min="5387" max="5387" width="15.5703125" customWidth="1"/>
    <col min="5388" max="5388" width="7" bestFit="1" customWidth="1"/>
    <col min="5389" max="5389" width="15.42578125" bestFit="1" customWidth="1"/>
    <col min="5390" max="5390" width="63.7109375" bestFit="1" customWidth="1"/>
    <col min="5391" max="5391" width="15.7109375" bestFit="1" customWidth="1"/>
    <col min="5392" max="5392" width="14.140625" bestFit="1" customWidth="1"/>
    <col min="5393" max="5393" width="24.28515625" bestFit="1" customWidth="1"/>
    <col min="5394" max="5394" width="14.140625" bestFit="1" customWidth="1"/>
    <col min="5395" max="5395" width="16.42578125" customWidth="1"/>
    <col min="5396" max="5396" width="17.28515625" bestFit="1" customWidth="1"/>
    <col min="5397" max="5397" width="12" bestFit="1" customWidth="1"/>
    <col min="5633" max="5633" width="7" bestFit="1" customWidth="1"/>
    <col min="5634" max="5634" width="15.7109375" bestFit="1" customWidth="1"/>
    <col min="5635" max="5635" width="50.7109375" customWidth="1"/>
    <col min="5636" max="5636" width="15.7109375" bestFit="1" customWidth="1"/>
    <col min="5637" max="5637" width="14.140625" bestFit="1" customWidth="1"/>
    <col min="5638" max="5638" width="24.28515625" bestFit="1" customWidth="1"/>
    <col min="5639" max="5639" width="14.140625" bestFit="1" customWidth="1"/>
    <col min="5640" max="5640" width="16.42578125" customWidth="1"/>
    <col min="5641" max="5641" width="17.28515625" bestFit="1" customWidth="1"/>
    <col min="5642" max="5642" width="8.85546875" bestFit="1" customWidth="1"/>
    <col min="5643" max="5643" width="15.5703125" customWidth="1"/>
    <col min="5644" max="5644" width="7" bestFit="1" customWidth="1"/>
    <col min="5645" max="5645" width="15.42578125" bestFit="1" customWidth="1"/>
    <col min="5646" max="5646" width="63.7109375" bestFit="1" customWidth="1"/>
    <col min="5647" max="5647" width="15.7109375" bestFit="1" customWidth="1"/>
    <col min="5648" max="5648" width="14.140625" bestFit="1" customWidth="1"/>
    <col min="5649" max="5649" width="24.28515625" bestFit="1" customWidth="1"/>
    <col min="5650" max="5650" width="14.140625" bestFit="1" customWidth="1"/>
    <col min="5651" max="5651" width="16.42578125" customWidth="1"/>
    <col min="5652" max="5652" width="17.28515625" bestFit="1" customWidth="1"/>
    <col min="5653" max="5653" width="12" bestFit="1" customWidth="1"/>
    <col min="5889" max="5889" width="7" bestFit="1" customWidth="1"/>
    <col min="5890" max="5890" width="15.7109375" bestFit="1" customWidth="1"/>
    <col min="5891" max="5891" width="50.7109375" customWidth="1"/>
    <col min="5892" max="5892" width="15.7109375" bestFit="1" customWidth="1"/>
    <col min="5893" max="5893" width="14.140625" bestFit="1" customWidth="1"/>
    <col min="5894" max="5894" width="24.28515625" bestFit="1" customWidth="1"/>
    <col min="5895" max="5895" width="14.140625" bestFit="1" customWidth="1"/>
    <col min="5896" max="5896" width="16.42578125" customWidth="1"/>
    <col min="5897" max="5897" width="17.28515625" bestFit="1" customWidth="1"/>
    <col min="5898" max="5898" width="8.85546875" bestFit="1" customWidth="1"/>
    <col min="5899" max="5899" width="15.5703125" customWidth="1"/>
    <col min="5900" max="5900" width="7" bestFit="1" customWidth="1"/>
    <col min="5901" max="5901" width="15.42578125" bestFit="1" customWidth="1"/>
    <col min="5902" max="5902" width="63.7109375" bestFit="1" customWidth="1"/>
    <col min="5903" max="5903" width="15.7109375" bestFit="1" customWidth="1"/>
    <col min="5904" max="5904" width="14.140625" bestFit="1" customWidth="1"/>
    <col min="5905" max="5905" width="24.28515625" bestFit="1" customWidth="1"/>
    <col min="5906" max="5906" width="14.140625" bestFit="1" customWidth="1"/>
    <col min="5907" max="5907" width="16.42578125" customWidth="1"/>
    <col min="5908" max="5908" width="17.28515625" bestFit="1" customWidth="1"/>
    <col min="5909" max="5909" width="12" bestFit="1" customWidth="1"/>
    <col min="6145" max="6145" width="7" bestFit="1" customWidth="1"/>
    <col min="6146" max="6146" width="15.7109375" bestFit="1" customWidth="1"/>
    <col min="6147" max="6147" width="50.7109375" customWidth="1"/>
    <col min="6148" max="6148" width="15.7109375" bestFit="1" customWidth="1"/>
    <col min="6149" max="6149" width="14.140625" bestFit="1" customWidth="1"/>
    <col min="6150" max="6150" width="24.28515625" bestFit="1" customWidth="1"/>
    <col min="6151" max="6151" width="14.140625" bestFit="1" customWidth="1"/>
    <col min="6152" max="6152" width="16.42578125" customWidth="1"/>
    <col min="6153" max="6153" width="17.28515625" bestFit="1" customWidth="1"/>
    <col min="6154" max="6154" width="8.85546875" bestFit="1" customWidth="1"/>
    <col min="6155" max="6155" width="15.5703125" customWidth="1"/>
    <col min="6156" max="6156" width="7" bestFit="1" customWidth="1"/>
    <col min="6157" max="6157" width="15.42578125" bestFit="1" customWidth="1"/>
    <col min="6158" max="6158" width="63.7109375" bestFit="1" customWidth="1"/>
    <col min="6159" max="6159" width="15.7109375" bestFit="1" customWidth="1"/>
    <col min="6160" max="6160" width="14.140625" bestFit="1" customWidth="1"/>
    <col min="6161" max="6161" width="24.28515625" bestFit="1" customWidth="1"/>
    <col min="6162" max="6162" width="14.140625" bestFit="1" customWidth="1"/>
    <col min="6163" max="6163" width="16.42578125" customWidth="1"/>
    <col min="6164" max="6164" width="17.28515625" bestFit="1" customWidth="1"/>
    <col min="6165" max="6165" width="12" bestFit="1" customWidth="1"/>
    <col min="6401" max="6401" width="7" bestFit="1" customWidth="1"/>
    <col min="6402" max="6402" width="15.7109375" bestFit="1" customWidth="1"/>
    <col min="6403" max="6403" width="50.7109375" customWidth="1"/>
    <col min="6404" max="6404" width="15.7109375" bestFit="1" customWidth="1"/>
    <col min="6405" max="6405" width="14.140625" bestFit="1" customWidth="1"/>
    <col min="6406" max="6406" width="24.28515625" bestFit="1" customWidth="1"/>
    <col min="6407" max="6407" width="14.140625" bestFit="1" customWidth="1"/>
    <col min="6408" max="6408" width="16.42578125" customWidth="1"/>
    <col min="6409" max="6409" width="17.28515625" bestFit="1" customWidth="1"/>
    <col min="6410" max="6410" width="8.85546875" bestFit="1" customWidth="1"/>
    <col min="6411" max="6411" width="15.5703125" customWidth="1"/>
    <col min="6412" max="6412" width="7" bestFit="1" customWidth="1"/>
    <col min="6413" max="6413" width="15.42578125" bestFit="1" customWidth="1"/>
    <col min="6414" max="6414" width="63.7109375" bestFit="1" customWidth="1"/>
    <col min="6415" max="6415" width="15.7109375" bestFit="1" customWidth="1"/>
    <col min="6416" max="6416" width="14.140625" bestFit="1" customWidth="1"/>
    <col min="6417" max="6417" width="24.28515625" bestFit="1" customWidth="1"/>
    <col min="6418" max="6418" width="14.140625" bestFit="1" customWidth="1"/>
    <col min="6419" max="6419" width="16.42578125" customWidth="1"/>
    <col min="6420" max="6420" width="17.28515625" bestFit="1" customWidth="1"/>
    <col min="6421" max="6421" width="12" bestFit="1" customWidth="1"/>
    <col min="6657" max="6657" width="7" bestFit="1" customWidth="1"/>
    <col min="6658" max="6658" width="15.7109375" bestFit="1" customWidth="1"/>
    <col min="6659" max="6659" width="50.7109375" customWidth="1"/>
    <col min="6660" max="6660" width="15.7109375" bestFit="1" customWidth="1"/>
    <col min="6661" max="6661" width="14.140625" bestFit="1" customWidth="1"/>
    <col min="6662" max="6662" width="24.28515625" bestFit="1" customWidth="1"/>
    <col min="6663" max="6663" width="14.140625" bestFit="1" customWidth="1"/>
    <col min="6664" max="6664" width="16.42578125" customWidth="1"/>
    <col min="6665" max="6665" width="17.28515625" bestFit="1" customWidth="1"/>
    <col min="6666" max="6666" width="8.85546875" bestFit="1" customWidth="1"/>
    <col min="6667" max="6667" width="15.5703125" customWidth="1"/>
    <col min="6668" max="6668" width="7" bestFit="1" customWidth="1"/>
    <col min="6669" max="6669" width="15.42578125" bestFit="1" customWidth="1"/>
    <col min="6670" max="6670" width="63.7109375" bestFit="1" customWidth="1"/>
    <col min="6671" max="6671" width="15.7109375" bestFit="1" customWidth="1"/>
    <col min="6672" max="6672" width="14.140625" bestFit="1" customWidth="1"/>
    <col min="6673" max="6673" width="24.28515625" bestFit="1" customWidth="1"/>
    <col min="6674" max="6674" width="14.140625" bestFit="1" customWidth="1"/>
    <col min="6675" max="6675" width="16.42578125" customWidth="1"/>
    <col min="6676" max="6676" width="17.28515625" bestFit="1" customWidth="1"/>
    <col min="6677" max="6677" width="12" bestFit="1" customWidth="1"/>
    <col min="6913" max="6913" width="7" bestFit="1" customWidth="1"/>
    <col min="6914" max="6914" width="15.7109375" bestFit="1" customWidth="1"/>
    <col min="6915" max="6915" width="50.7109375" customWidth="1"/>
    <col min="6916" max="6916" width="15.7109375" bestFit="1" customWidth="1"/>
    <col min="6917" max="6917" width="14.140625" bestFit="1" customWidth="1"/>
    <col min="6918" max="6918" width="24.28515625" bestFit="1" customWidth="1"/>
    <col min="6919" max="6919" width="14.140625" bestFit="1" customWidth="1"/>
    <col min="6920" max="6920" width="16.42578125" customWidth="1"/>
    <col min="6921" max="6921" width="17.28515625" bestFit="1" customWidth="1"/>
    <col min="6922" max="6922" width="8.85546875" bestFit="1" customWidth="1"/>
    <col min="6923" max="6923" width="15.5703125" customWidth="1"/>
    <col min="6924" max="6924" width="7" bestFit="1" customWidth="1"/>
    <col min="6925" max="6925" width="15.42578125" bestFit="1" customWidth="1"/>
    <col min="6926" max="6926" width="63.7109375" bestFit="1" customWidth="1"/>
    <col min="6927" max="6927" width="15.7109375" bestFit="1" customWidth="1"/>
    <col min="6928" max="6928" width="14.140625" bestFit="1" customWidth="1"/>
    <col min="6929" max="6929" width="24.28515625" bestFit="1" customWidth="1"/>
    <col min="6930" max="6930" width="14.140625" bestFit="1" customWidth="1"/>
    <col min="6931" max="6931" width="16.42578125" customWidth="1"/>
    <col min="6932" max="6932" width="17.28515625" bestFit="1" customWidth="1"/>
    <col min="6933" max="6933" width="12" bestFit="1" customWidth="1"/>
    <col min="7169" max="7169" width="7" bestFit="1" customWidth="1"/>
    <col min="7170" max="7170" width="15.7109375" bestFit="1" customWidth="1"/>
    <col min="7171" max="7171" width="50.7109375" customWidth="1"/>
    <col min="7172" max="7172" width="15.7109375" bestFit="1" customWidth="1"/>
    <col min="7173" max="7173" width="14.140625" bestFit="1" customWidth="1"/>
    <col min="7174" max="7174" width="24.28515625" bestFit="1" customWidth="1"/>
    <col min="7175" max="7175" width="14.140625" bestFit="1" customWidth="1"/>
    <col min="7176" max="7176" width="16.42578125" customWidth="1"/>
    <col min="7177" max="7177" width="17.28515625" bestFit="1" customWidth="1"/>
    <col min="7178" max="7178" width="8.85546875" bestFit="1" customWidth="1"/>
    <col min="7179" max="7179" width="15.5703125" customWidth="1"/>
    <col min="7180" max="7180" width="7" bestFit="1" customWidth="1"/>
    <col min="7181" max="7181" width="15.42578125" bestFit="1" customWidth="1"/>
    <col min="7182" max="7182" width="63.7109375" bestFit="1" customWidth="1"/>
    <col min="7183" max="7183" width="15.7109375" bestFit="1" customWidth="1"/>
    <col min="7184" max="7184" width="14.140625" bestFit="1" customWidth="1"/>
    <col min="7185" max="7185" width="24.28515625" bestFit="1" customWidth="1"/>
    <col min="7186" max="7186" width="14.140625" bestFit="1" customWidth="1"/>
    <col min="7187" max="7187" width="16.42578125" customWidth="1"/>
    <col min="7188" max="7188" width="17.28515625" bestFit="1" customWidth="1"/>
    <col min="7189" max="7189" width="12" bestFit="1" customWidth="1"/>
    <col min="7425" max="7425" width="7" bestFit="1" customWidth="1"/>
    <col min="7426" max="7426" width="15.7109375" bestFit="1" customWidth="1"/>
    <col min="7427" max="7427" width="50.7109375" customWidth="1"/>
    <col min="7428" max="7428" width="15.7109375" bestFit="1" customWidth="1"/>
    <col min="7429" max="7429" width="14.140625" bestFit="1" customWidth="1"/>
    <col min="7430" max="7430" width="24.28515625" bestFit="1" customWidth="1"/>
    <col min="7431" max="7431" width="14.140625" bestFit="1" customWidth="1"/>
    <col min="7432" max="7432" width="16.42578125" customWidth="1"/>
    <col min="7433" max="7433" width="17.28515625" bestFit="1" customWidth="1"/>
    <col min="7434" max="7434" width="8.85546875" bestFit="1" customWidth="1"/>
    <col min="7435" max="7435" width="15.5703125" customWidth="1"/>
    <col min="7436" max="7436" width="7" bestFit="1" customWidth="1"/>
    <col min="7437" max="7437" width="15.42578125" bestFit="1" customWidth="1"/>
    <col min="7438" max="7438" width="63.7109375" bestFit="1" customWidth="1"/>
    <col min="7439" max="7439" width="15.7109375" bestFit="1" customWidth="1"/>
    <col min="7440" max="7440" width="14.140625" bestFit="1" customWidth="1"/>
    <col min="7441" max="7441" width="24.28515625" bestFit="1" customWidth="1"/>
    <col min="7442" max="7442" width="14.140625" bestFit="1" customWidth="1"/>
    <col min="7443" max="7443" width="16.42578125" customWidth="1"/>
    <col min="7444" max="7444" width="17.28515625" bestFit="1" customWidth="1"/>
    <col min="7445" max="7445" width="12" bestFit="1" customWidth="1"/>
    <col min="7681" max="7681" width="7" bestFit="1" customWidth="1"/>
    <col min="7682" max="7682" width="15.7109375" bestFit="1" customWidth="1"/>
    <col min="7683" max="7683" width="50.7109375" customWidth="1"/>
    <col min="7684" max="7684" width="15.7109375" bestFit="1" customWidth="1"/>
    <col min="7685" max="7685" width="14.140625" bestFit="1" customWidth="1"/>
    <col min="7686" max="7686" width="24.28515625" bestFit="1" customWidth="1"/>
    <col min="7687" max="7687" width="14.140625" bestFit="1" customWidth="1"/>
    <col min="7688" max="7688" width="16.42578125" customWidth="1"/>
    <col min="7689" max="7689" width="17.28515625" bestFit="1" customWidth="1"/>
    <col min="7690" max="7690" width="8.85546875" bestFit="1" customWidth="1"/>
    <col min="7691" max="7691" width="15.5703125" customWidth="1"/>
    <col min="7692" max="7692" width="7" bestFit="1" customWidth="1"/>
    <col min="7693" max="7693" width="15.42578125" bestFit="1" customWidth="1"/>
    <col min="7694" max="7694" width="63.7109375" bestFit="1" customWidth="1"/>
    <col min="7695" max="7695" width="15.7109375" bestFit="1" customWidth="1"/>
    <col min="7696" max="7696" width="14.140625" bestFit="1" customWidth="1"/>
    <col min="7697" max="7697" width="24.28515625" bestFit="1" customWidth="1"/>
    <col min="7698" max="7698" width="14.140625" bestFit="1" customWidth="1"/>
    <col min="7699" max="7699" width="16.42578125" customWidth="1"/>
    <col min="7700" max="7700" width="17.28515625" bestFit="1" customWidth="1"/>
    <col min="7701" max="7701" width="12" bestFit="1" customWidth="1"/>
    <col min="7937" max="7937" width="7" bestFit="1" customWidth="1"/>
    <col min="7938" max="7938" width="15.7109375" bestFit="1" customWidth="1"/>
    <col min="7939" max="7939" width="50.7109375" customWidth="1"/>
    <col min="7940" max="7940" width="15.7109375" bestFit="1" customWidth="1"/>
    <col min="7941" max="7941" width="14.140625" bestFit="1" customWidth="1"/>
    <col min="7942" max="7942" width="24.28515625" bestFit="1" customWidth="1"/>
    <col min="7943" max="7943" width="14.140625" bestFit="1" customWidth="1"/>
    <col min="7944" max="7944" width="16.42578125" customWidth="1"/>
    <col min="7945" max="7945" width="17.28515625" bestFit="1" customWidth="1"/>
    <col min="7946" max="7946" width="8.85546875" bestFit="1" customWidth="1"/>
    <col min="7947" max="7947" width="15.5703125" customWidth="1"/>
    <col min="7948" max="7948" width="7" bestFit="1" customWidth="1"/>
    <col min="7949" max="7949" width="15.42578125" bestFit="1" customWidth="1"/>
    <col min="7950" max="7950" width="63.7109375" bestFit="1" customWidth="1"/>
    <col min="7951" max="7951" width="15.7109375" bestFit="1" customWidth="1"/>
    <col min="7952" max="7952" width="14.140625" bestFit="1" customWidth="1"/>
    <col min="7953" max="7953" width="24.28515625" bestFit="1" customWidth="1"/>
    <col min="7954" max="7954" width="14.140625" bestFit="1" customWidth="1"/>
    <col min="7955" max="7955" width="16.42578125" customWidth="1"/>
    <col min="7956" max="7956" width="17.28515625" bestFit="1" customWidth="1"/>
    <col min="7957" max="7957" width="12" bestFit="1" customWidth="1"/>
    <col min="8193" max="8193" width="7" bestFit="1" customWidth="1"/>
    <col min="8194" max="8194" width="15.7109375" bestFit="1" customWidth="1"/>
    <col min="8195" max="8195" width="50.7109375" customWidth="1"/>
    <col min="8196" max="8196" width="15.7109375" bestFit="1" customWidth="1"/>
    <col min="8197" max="8197" width="14.140625" bestFit="1" customWidth="1"/>
    <col min="8198" max="8198" width="24.28515625" bestFit="1" customWidth="1"/>
    <col min="8199" max="8199" width="14.140625" bestFit="1" customWidth="1"/>
    <col min="8200" max="8200" width="16.42578125" customWidth="1"/>
    <col min="8201" max="8201" width="17.28515625" bestFit="1" customWidth="1"/>
    <col min="8202" max="8202" width="8.85546875" bestFit="1" customWidth="1"/>
    <col min="8203" max="8203" width="15.5703125" customWidth="1"/>
    <col min="8204" max="8204" width="7" bestFit="1" customWidth="1"/>
    <col min="8205" max="8205" width="15.42578125" bestFit="1" customWidth="1"/>
    <col min="8206" max="8206" width="63.7109375" bestFit="1" customWidth="1"/>
    <col min="8207" max="8207" width="15.7109375" bestFit="1" customWidth="1"/>
    <col min="8208" max="8208" width="14.140625" bestFit="1" customWidth="1"/>
    <col min="8209" max="8209" width="24.28515625" bestFit="1" customWidth="1"/>
    <col min="8210" max="8210" width="14.140625" bestFit="1" customWidth="1"/>
    <col min="8211" max="8211" width="16.42578125" customWidth="1"/>
    <col min="8212" max="8212" width="17.28515625" bestFit="1" customWidth="1"/>
    <col min="8213" max="8213" width="12" bestFit="1" customWidth="1"/>
    <col min="8449" max="8449" width="7" bestFit="1" customWidth="1"/>
    <col min="8450" max="8450" width="15.7109375" bestFit="1" customWidth="1"/>
    <col min="8451" max="8451" width="50.7109375" customWidth="1"/>
    <col min="8452" max="8452" width="15.7109375" bestFit="1" customWidth="1"/>
    <col min="8453" max="8453" width="14.140625" bestFit="1" customWidth="1"/>
    <col min="8454" max="8454" width="24.28515625" bestFit="1" customWidth="1"/>
    <col min="8455" max="8455" width="14.140625" bestFit="1" customWidth="1"/>
    <col min="8456" max="8456" width="16.42578125" customWidth="1"/>
    <col min="8457" max="8457" width="17.28515625" bestFit="1" customWidth="1"/>
    <col min="8458" max="8458" width="8.85546875" bestFit="1" customWidth="1"/>
    <col min="8459" max="8459" width="15.5703125" customWidth="1"/>
    <col min="8460" max="8460" width="7" bestFit="1" customWidth="1"/>
    <col min="8461" max="8461" width="15.42578125" bestFit="1" customWidth="1"/>
    <col min="8462" max="8462" width="63.7109375" bestFit="1" customWidth="1"/>
    <col min="8463" max="8463" width="15.7109375" bestFit="1" customWidth="1"/>
    <col min="8464" max="8464" width="14.140625" bestFit="1" customWidth="1"/>
    <col min="8465" max="8465" width="24.28515625" bestFit="1" customWidth="1"/>
    <col min="8466" max="8466" width="14.140625" bestFit="1" customWidth="1"/>
    <col min="8467" max="8467" width="16.42578125" customWidth="1"/>
    <col min="8468" max="8468" width="17.28515625" bestFit="1" customWidth="1"/>
    <col min="8469" max="8469" width="12" bestFit="1" customWidth="1"/>
    <col min="8705" max="8705" width="7" bestFit="1" customWidth="1"/>
    <col min="8706" max="8706" width="15.7109375" bestFit="1" customWidth="1"/>
    <col min="8707" max="8707" width="50.7109375" customWidth="1"/>
    <col min="8708" max="8708" width="15.7109375" bestFit="1" customWidth="1"/>
    <col min="8709" max="8709" width="14.140625" bestFit="1" customWidth="1"/>
    <col min="8710" max="8710" width="24.28515625" bestFit="1" customWidth="1"/>
    <col min="8711" max="8711" width="14.140625" bestFit="1" customWidth="1"/>
    <col min="8712" max="8712" width="16.42578125" customWidth="1"/>
    <col min="8713" max="8713" width="17.28515625" bestFit="1" customWidth="1"/>
    <col min="8714" max="8714" width="8.85546875" bestFit="1" customWidth="1"/>
    <col min="8715" max="8715" width="15.5703125" customWidth="1"/>
    <col min="8716" max="8716" width="7" bestFit="1" customWidth="1"/>
    <col min="8717" max="8717" width="15.42578125" bestFit="1" customWidth="1"/>
    <col min="8718" max="8718" width="63.7109375" bestFit="1" customWidth="1"/>
    <col min="8719" max="8719" width="15.7109375" bestFit="1" customWidth="1"/>
    <col min="8720" max="8720" width="14.140625" bestFit="1" customWidth="1"/>
    <col min="8721" max="8721" width="24.28515625" bestFit="1" customWidth="1"/>
    <col min="8722" max="8722" width="14.140625" bestFit="1" customWidth="1"/>
    <col min="8723" max="8723" width="16.42578125" customWidth="1"/>
    <col min="8724" max="8724" width="17.28515625" bestFit="1" customWidth="1"/>
    <col min="8725" max="8725" width="12" bestFit="1" customWidth="1"/>
    <col min="8961" max="8961" width="7" bestFit="1" customWidth="1"/>
    <col min="8962" max="8962" width="15.7109375" bestFit="1" customWidth="1"/>
    <col min="8963" max="8963" width="50.7109375" customWidth="1"/>
    <col min="8964" max="8964" width="15.7109375" bestFit="1" customWidth="1"/>
    <col min="8965" max="8965" width="14.140625" bestFit="1" customWidth="1"/>
    <col min="8966" max="8966" width="24.28515625" bestFit="1" customWidth="1"/>
    <col min="8967" max="8967" width="14.140625" bestFit="1" customWidth="1"/>
    <col min="8968" max="8968" width="16.42578125" customWidth="1"/>
    <col min="8969" max="8969" width="17.28515625" bestFit="1" customWidth="1"/>
    <col min="8970" max="8970" width="8.85546875" bestFit="1" customWidth="1"/>
    <col min="8971" max="8971" width="15.5703125" customWidth="1"/>
    <col min="8972" max="8972" width="7" bestFit="1" customWidth="1"/>
    <col min="8973" max="8973" width="15.42578125" bestFit="1" customWidth="1"/>
    <col min="8974" max="8974" width="63.7109375" bestFit="1" customWidth="1"/>
    <col min="8975" max="8975" width="15.7109375" bestFit="1" customWidth="1"/>
    <col min="8976" max="8976" width="14.140625" bestFit="1" customWidth="1"/>
    <col min="8977" max="8977" width="24.28515625" bestFit="1" customWidth="1"/>
    <col min="8978" max="8978" width="14.140625" bestFit="1" customWidth="1"/>
    <col min="8979" max="8979" width="16.42578125" customWidth="1"/>
    <col min="8980" max="8980" width="17.28515625" bestFit="1" customWidth="1"/>
    <col min="8981" max="8981" width="12" bestFit="1" customWidth="1"/>
    <col min="9217" max="9217" width="7" bestFit="1" customWidth="1"/>
    <col min="9218" max="9218" width="15.7109375" bestFit="1" customWidth="1"/>
    <col min="9219" max="9219" width="50.7109375" customWidth="1"/>
    <col min="9220" max="9220" width="15.7109375" bestFit="1" customWidth="1"/>
    <col min="9221" max="9221" width="14.140625" bestFit="1" customWidth="1"/>
    <col min="9222" max="9222" width="24.28515625" bestFit="1" customWidth="1"/>
    <col min="9223" max="9223" width="14.140625" bestFit="1" customWidth="1"/>
    <col min="9224" max="9224" width="16.42578125" customWidth="1"/>
    <col min="9225" max="9225" width="17.28515625" bestFit="1" customWidth="1"/>
    <col min="9226" max="9226" width="8.85546875" bestFit="1" customWidth="1"/>
    <col min="9227" max="9227" width="15.5703125" customWidth="1"/>
    <col min="9228" max="9228" width="7" bestFit="1" customWidth="1"/>
    <col min="9229" max="9229" width="15.42578125" bestFit="1" customWidth="1"/>
    <col min="9230" max="9230" width="63.7109375" bestFit="1" customWidth="1"/>
    <col min="9231" max="9231" width="15.7109375" bestFit="1" customWidth="1"/>
    <col min="9232" max="9232" width="14.140625" bestFit="1" customWidth="1"/>
    <col min="9233" max="9233" width="24.28515625" bestFit="1" customWidth="1"/>
    <col min="9234" max="9234" width="14.140625" bestFit="1" customWidth="1"/>
    <col min="9235" max="9235" width="16.42578125" customWidth="1"/>
    <col min="9236" max="9236" width="17.28515625" bestFit="1" customWidth="1"/>
    <col min="9237" max="9237" width="12" bestFit="1" customWidth="1"/>
    <col min="9473" max="9473" width="7" bestFit="1" customWidth="1"/>
    <col min="9474" max="9474" width="15.7109375" bestFit="1" customWidth="1"/>
    <col min="9475" max="9475" width="50.7109375" customWidth="1"/>
    <col min="9476" max="9476" width="15.7109375" bestFit="1" customWidth="1"/>
    <col min="9477" max="9477" width="14.140625" bestFit="1" customWidth="1"/>
    <col min="9478" max="9478" width="24.28515625" bestFit="1" customWidth="1"/>
    <col min="9479" max="9479" width="14.140625" bestFit="1" customWidth="1"/>
    <col min="9480" max="9480" width="16.42578125" customWidth="1"/>
    <col min="9481" max="9481" width="17.28515625" bestFit="1" customWidth="1"/>
    <col min="9482" max="9482" width="8.85546875" bestFit="1" customWidth="1"/>
    <col min="9483" max="9483" width="15.5703125" customWidth="1"/>
    <col min="9484" max="9484" width="7" bestFit="1" customWidth="1"/>
    <col min="9485" max="9485" width="15.42578125" bestFit="1" customWidth="1"/>
    <col min="9486" max="9486" width="63.7109375" bestFit="1" customWidth="1"/>
    <col min="9487" max="9487" width="15.7109375" bestFit="1" customWidth="1"/>
    <col min="9488" max="9488" width="14.140625" bestFit="1" customWidth="1"/>
    <col min="9489" max="9489" width="24.28515625" bestFit="1" customWidth="1"/>
    <col min="9490" max="9490" width="14.140625" bestFit="1" customWidth="1"/>
    <col min="9491" max="9491" width="16.42578125" customWidth="1"/>
    <col min="9492" max="9492" width="17.28515625" bestFit="1" customWidth="1"/>
    <col min="9493" max="9493" width="12" bestFit="1" customWidth="1"/>
    <col min="9729" max="9729" width="7" bestFit="1" customWidth="1"/>
    <col min="9730" max="9730" width="15.7109375" bestFit="1" customWidth="1"/>
    <col min="9731" max="9731" width="50.7109375" customWidth="1"/>
    <col min="9732" max="9732" width="15.7109375" bestFit="1" customWidth="1"/>
    <col min="9733" max="9733" width="14.140625" bestFit="1" customWidth="1"/>
    <col min="9734" max="9734" width="24.28515625" bestFit="1" customWidth="1"/>
    <col min="9735" max="9735" width="14.140625" bestFit="1" customWidth="1"/>
    <col min="9736" max="9736" width="16.42578125" customWidth="1"/>
    <col min="9737" max="9737" width="17.28515625" bestFit="1" customWidth="1"/>
    <col min="9738" max="9738" width="8.85546875" bestFit="1" customWidth="1"/>
    <col min="9739" max="9739" width="15.5703125" customWidth="1"/>
    <col min="9740" max="9740" width="7" bestFit="1" customWidth="1"/>
    <col min="9741" max="9741" width="15.42578125" bestFit="1" customWidth="1"/>
    <col min="9742" max="9742" width="63.7109375" bestFit="1" customWidth="1"/>
    <col min="9743" max="9743" width="15.7109375" bestFit="1" customWidth="1"/>
    <col min="9744" max="9744" width="14.140625" bestFit="1" customWidth="1"/>
    <col min="9745" max="9745" width="24.28515625" bestFit="1" customWidth="1"/>
    <col min="9746" max="9746" width="14.140625" bestFit="1" customWidth="1"/>
    <col min="9747" max="9747" width="16.42578125" customWidth="1"/>
    <col min="9748" max="9748" width="17.28515625" bestFit="1" customWidth="1"/>
    <col min="9749" max="9749" width="12" bestFit="1" customWidth="1"/>
    <col min="9985" max="9985" width="7" bestFit="1" customWidth="1"/>
    <col min="9986" max="9986" width="15.7109375" bestFit="1" customWidth="1"/>
    <col min="9987" max="9987" width="50.7109375" customWidth="1"/>
    <col min="9988" max="9988" width="15.7109375" bestFit="1" customWidth="1"/>
    <col min="9989" max="9989" width="14.140625" bestFit="1" customWidth="1"/>
    <col min="9990" max="9990" width="24.28515625" bestFit="1" customWidth="1"/>
    <col min="9991" max="9991" width="14.140625" bestFit="1" customWidth="1"/>
    <col min="9992" max="9992" width="16.42578125" customWidth="1"/>
    <col min="9993" max="9993" width="17.28515625" bestFit="1" customWidth="1"/>
    <col min="9994" max="9994" width="8.85546875" bestFit="1" customWidth="1"/>
    <col min="9995" max="9995" width="15.5703125" customWidth="1"/>
    <col min="9996" max="9996" width="7" bestFit="1" customWidth="1"/>
    <col min="9997" max="9997" width="15.42578125" bestFit="1" customWidth="1"/>
    <col min="9998" max="9998" width="63.7109375" bestFit="1" customWidth="1"/>
    <col min="9999" max="9999" width="15.7109375" bestFit="1" customWidth="1"/>
    <col min="10000" max="10000" width="14.140625" bestFit="1" customWidth="1"/>
    <col min="10001" max="10001" width="24.28515625" bestFit="1" customWidth="1"/>
    <col min="10002" max="10002" width="14.140625" bestFit="1" customWidth="1"/>
    <col min="10003" max="10003" width="16.42578125" customWidth="1"/>
    <col min="10004" max="10004" width="17.28515625" bestFit="1" customWidth="1"/>
    <col min="10005" max="10005" width="12" bestFit="1" customWidth="1"/>
    <col min="10241" max="10241" width="7" bestFit="1" customWidth="1"/>
    <col min="10242" max="10242" width="15.7109375" bestFit="1" customWidth="1"/>
    <col min="10243" max="10243" width="50.7109375" customWidth="1"/>
    <col min="10244" max="10244" width="15.7109375" bestFit="1" customWidth="1"/>
    <col min="10245" max="10245" width="14.140625" bestFit="1" customWidth="1"/>
    <col min="10246" max="10246" width="24.28515625" bestFit="1" customWidth="1"/>
    <col min="10247" max="10247" width="14.140625" bestFit="1" customWidth="1"/>
    <col min="10248" max="10248" width="16.42578125" customWidth="1"/>
    <col min="10249" max="10249" width="17.28515625" bestFit="1" customWidth="1"/>
    <col min="10250" max="10250" width="8.85546875" bestFit="1" customWidth="1"/>
    <col min="10251" max="10251" width="15.5703125" customWidth="1"/>
    <col min="10252" max="10252" width="7" bestFit="1" customWidth="1"/>
    <col min="10253" max="10253" width="15.42578125" bestFit="1" customWidth="1"/>
    <col min="10254" max="10254" width="63.7109375" bestFit="1" customWidth="1"/>
    <col min="10255" max="10255" width="15.7109375" bestFit="1" customWidth="1"/>
    <col min="10256" max="10256" width="14.140625" bestFit="1" customWidth="1"/>
    <col min="10257" max="10257" width="24.28515625" bestFit="1" customWidth="1"/>
    <col min="10258" max="10258" width="14.140625" bestFit="1" customWidth="1"/>
    <col min="10259" max="10259" width="16.42578125" customWidth="1"/>
    <col min="10260" max="10260" width="17.28515625" bestFit="1" customWidth="1"/>
    <col min="10261" max="10261" width="12" bestFit="1" customWidth="1"/>
    <col min="10497" max="10497" width="7" bestFit="1" customWidth="1"/>
    <col min="10498" max="10498" width="15.7109375" bestFit="1" customWidth="1"/>
    <col min="10499" max="10499" width="50.7109375" customWidth="1"/>
    <col min="10500" max="10500" width="15.7109375" bestFit="1" customWidth="1"/>
    <col min="10501" max="10501" width="14.140625" bestFit="1" customWidth="1"/>
    <col min="10502" max="10502" width="24.28515625" bestFit="1" customWidth="1"/>
    <col min="10503" max="10503" width="14.140625" bestFit="1" customWidth="1"/>
    <col min="10504" max="10504" width="16.42578125" customWidth="1"/>
    <col min="10505" max="10505" width="17.28515625" bestFit="1" customWidth="1"/>
    <col min="10506" max="10506" width="8.85546875" bestFit="1" customWidth="1"/>
    <col min="10507" max="10507" width="15.5703125" customWidth="1"/>
    <col min="10508" max="10508" width="7" bestFit="1" customWidth="1"/>
    <col min="10509" max="10509" width="15.42578125" bestFit="1" customWidth="1"/>
    <col min="10510" max="10510" width="63.7109375" bestFit="1" customWidth="1"/>
    <col min="10511" max="10511" width="15.7109375" bestFit="1" customWidth="1"/>
    <col min="10512" max="10512" width="14.140625" bestFit="1" customWidth="1"/>
    <col min="10513" max="10513" width="24.28515625" bestFit="1" customWidth="1"/>
    <col min="10514" max="10514" width="14.140625" bestFit="1" customWidth="1"/>
    <col min="10515" max="10515" width="16.42578125" customWidth="1"/>
    <col min="10516" max="10516" width="17.28515625" bestFit="1" customWidth="1"/>
    <col min="10517" max="10517" width="12" bestFit="1" customWidth="1"/>
    <col min="10753" max="10753" width="7" bestFit="1" customWidth="1"/>
    <col min="10754" max="10754" width="15.7109375" bestFit="1" customWidth="1"/>
    <col min="10755" max="10755" width="50.7109375" customWidth="1"/>
    <col min="10756" max="10756" width="15.7109375" bestFit="1" customWidth="1"/>
    <col min="10757" max="10757" width="14.140625" bestFit="1" customWidth="1"/>
    <col min="10758" max="10758" width="24.28515625" bestFit="1" customWidth="1"/>
    <col min="10759" max="10759" width="14.140625" bestFit="1" customWidth="1"/>
    <col min="10760" max="10760" width="16.42578125" customWidth="1"/>
    <col min="10761" max="10761" width="17.28515625" bestFit="1" customWidth="1"/>
    <col min="10762" max="10762" width="8.85546875" bestFit="1" customWidth="1"/>
    <col min="10763" max="10763" width="15.5703125" customWidth="1"/>
    <col min="10764" max="10764" width="7" bestFit="1" customWidth="1"/>
    <col min="10765" max="10765" width="15.42578125" bestFit="1" customWidth="1"/>
    <col min="10766" max="10766" width="63.7109375" bestFit="1" customWidth="1"/>
    <col min="10767" max="10767" width="15.7109375" bestFit="1" customWidth="1"/>
    <col min="10768" max="10768" width="14.140625" bestFit="1" customWidth="1"/>
    <col min="10769" max="10769" width="24.28515625" bestFit="1" customWidth="1"/>
    <col min="10770" max="10770" width="14.140625" bestFit="1" customWidth="1"/>
    <col min="10771" max="10771" width="16.42578125" customWidth="1"/>
    <col min="10772" max="10772" width="17.28515625" bestFit="1" customWidth="1"/>
    <col min="10773" max="10773" width="12" bestFit="1" customWidth="1"/>
    <col min="11009" max="11009" width="7" bestFit="1" customWidth="1"/>
    <col min="11010" max="11010" width="15.7109375" bestFit="1" customWidth="1"/>
    <col min="11011" max="11011" width="50.7109375" customWidth="1"/>
    <col min="11012" max="11012" width="15.7109375" bestFit="1" customWidth="1"/>
    <col min="11013" max="11013" width="14.140625" bestFit="1" customWidth="1"/>
    <col min="11014" max="11014" width="24.28515625" bestFit="1" customWidth="1"/>
    <col min="11015" max="11015" width="14.140625" bestFit="1" customWidth="1"/>
    <col min="11016" max="11016" width="16.42578125" customWidth="1"/>
    <col min="11017" max="11017" width="17.28515625" bestFit="1" customWidth="1"/>
    <col min="11018" max="11018" width="8.85546875" bestFit="1" customWidth="1"/>
    <col min="11019" max="11019" width="15.5703125" customWidth="1"/>
    <col min="11020" max="11020" width="7" bestFit="1" customWidth="1"/>
    <col min="11021" max="11021" width="15.42578125" bestFit="1" customWidth="1"/>
    <col min="11022" max="11022" width="63.7109375" bestFit="1" customWidth="1"/>
    <col min="11023" max="11023" width="15.7109375" bestFit="1" customWidth="1"/>
    <col min="11024" max="11024" width="14.140625" bestFit="1" customWidth="1"/>
    <col min="11025" max="11025" width="24.28515625" bestFit="1" customWidth="1"/>
    <col min="11026" max="11026" width="14.140625" bestFit="1" customWidth="1"/>
    <col min="11027" max="11027" width="16.42578125" customWidth="1"/>
    <col min="11028" max="11028" width="17.28515625" bestFit="1" customWidth="1"/>
    <col min="11029" max="11029" width="12" bestFit="1" customWidth="1"/>
    <col min="11265" max="11265" width="7" bestFit="1" customWidth="1"/>
    <col min="11266" max="11266" width="15.7109375" bestFit="1" customWidth="1"/>
    <col min="11267" max="11267" width="50.7109375" customWidth="1"/>
    <col min="11268" max="11268" width="15.7109375" bestFit="1" customWidth="1"/>
    <col min="11269" max="11269" width="14.140625" bestFit="1" customWidth="1"/>
    <col min="11270" max="11270" width="24.28515625" bestFit="1" customWidth="1"/>
    <col min="11271" max="11271" width="14.140625" bestFit="1" customWidth="1"/>
    <col min="11272" max="11272" width="16.42578125" customWidth="1"/>
    <col min="11273" max="11273" width="17.28515625" bestFit="1" customWidth="1"/>
    <col min="11274" max="11274" width="8.85546875" bestFit="1" customWidth="1"/>
    <col min="11275" max="11275" width="15.5703125" customWidth="1"/>
    <col min="11276" max="11276" width="7" bestFit="1" customWidth="1"/>
    <col min="11277" max="11277" width="15.42578125" bestFit="1" customWidth="1"/>
    <col min="11278" max="11278" width="63.7109375" bestFit="1" customWidth="1"/>
    <col min="11279" max="11279" width="15.7109375" bestFit="1" customWidth="1"/>
    <col min="11280" max="11280" width="14.140625" bestFit="1" customWidth="1"/>
    <col min="11281" max="11281" width="24.28515625" bestFit="1" customWidth="1"/>
    <col min="11282" max="11282" width="14.140625" bestFit="1" customWidth="1"/>
    <col min="11283" max="11283" width="16.42578125" customWidth="1"/>
    <col min="11284" max="11284" width="17.28515625" bestFit="1" customWidth="1"/>
    <col min="11285" max="11285" width="12" bestFit="1" customWidth="1"/>
    <col min="11521" max="11521" width="7" bestFit="1" customWidth="1"/>
    <col min="11522" max="11522" width="15.7109375" bestFit="1" customWidth="1"/>
    <col min="11523" max="11523" width="50.7109375" customWidth="1"/>
    <col min="11524" max="11524" width="15.7109375" bestFit="1" customWidth="1"/>
    <col min="11525" max="11525" width="14.140625" bestFit="1" customWidth="1"/>
    <col min="11526" max="11526" width="24.28515625" bestFit="1" customWidth="1"/>
    <col min="11527" max="11527" width="14.140625" bestFit="1" customWidth="1"/>
    <col min="11528" max="11528" width="16.42578125" customWidth="1"/>
    <col min="11529" max="11529" width="17.28515625" bestFit="1" customWidth="1"/>
    <col min="11530" max="11530" width="8.85546875" bestFit="1" customWidth="1"/>
    <col min="11531" max="11531" width="15.5703125" customWidth="1"/>
    <col min="11532" max="11532" width="7" bestFit="1" customWidth="1"/>
    <col min="11533" max="11533" width="15.42578125" bestFit="1" customWidth="1"/>
    <col min="11534" max="11534" width="63.7109375" bestFit="1" customWidth="1"/>
    <col min="11535" max="11535" width="15.7109375" bestFit="1" customWidth="1"/>
    <col min="11536" max="11536" width="14.140625" bestFit="1" customWidth="1"/>
    <col min="11537" max="11537" width="24.28515625" bestFit="1" customWidth="1"/>
    <col min="11538" max="11538" width="14.140625" bestFit="1" customWidth="1"/>
    <col min="11539" max="11539" width="16.42578125" customWidth="1"/>
    <col min="11540" max="11540" width="17.28515625" bestFit="1" customWidth="1"/>
    <col min="11541" max="11541" width="12" bestFit="1" customWidth="1"/>
    <col min="11777" max="11777" width="7" bestFit="1" customWidth="1"/>
    <col min="11778" max="11778" width="15.7109375" bestFit="1" customWidth="1"/>
    <col min="11779" max="11779" width="50.7109375" customWidth="1"/>
    <col min="11780" max="11780" width="15.7109375" bestFit="1" customWidth="1"/>
    <col min="11781" max="11781" width="14.140625" bestFit="1" customWidth="1"/>
    <col min="11782" max="11782" width="24.28515625" bestFit="1" customWidth="1"/>
    <col min="11783" max="11783" width="14.140625" bestFit="1" customWidth="1"/>
    <col min="11784" max="11784" width="16.42578125" customWidth="1"/>
    <col min="11785" max="11785" width="17.28515625" bestFit="1" customWidth="1"/>
    <col min="11786" max="11786" width="8.85546875" bestFit="1" customWidth="1"/>
    <col min="11787" max="11787" width="15.5703125" customWidth="1"/>
    <col min="11788" max="11788" width="7" bestFit="1" customWidth="1"/>
    <col min="11789" max="11789" width="15.42578125" bestFit="1" customWidth="1"/>
    <col min="11790" max="11790" width="63.7109375" bestFit="1" customWidth="1"/>
    <col min="11791" max="11791" width="15.7109375" bestFit="1" customWidth="1"/>
    <col min="11792" max="11792" width="14.140625" bestFit="1" customWidth="1"/>
    <col min="11793" max="11793" width="24.28515625" bestFit="1" customWidth="1"/>
    <col min="11794" max="11794" width="14.140625" bestFit="1" customWidth="1"/>
    <col min="11795" max="11795" width="16.42578125" customWidth="1"/>
    <col min="11796" max="11796" width="17.28515625" bestFit="1" customWidth="1"/>
    <col min="11797" max="11797" width="12" bestFit="1" customWidth="1"/>
    <col min="12033" max="12033" width="7" bestFit="1" customWidth="1"/>
    <col min="12034" max="12034" width="15.7109375" bestFit="1" customWidth="1"/>
    <col min="12035" max="12035" width="50.7109375" customWidth="1"/>
    <col min="12036" max="12036" width="15.7109375" bestFit="1" customWidth="1"/>
    <col min="12037" max="12037" width="14.140625" bestFit="1" customWidth="1"/>
    <col min="12038" max="12038" width="24.28515625" bestFit="1" customWidth="1"/>
    <col min="12039" max="12039" width="14.140625" bestFit="1" customWidth="1"/>
    <col min="12040" max="12040" width="16.42578125" customWidth="1"/>
    <col min="12041" max="12041" width="17.28515625" bestFit="1" customWidth="1"/>
    <col min="12042" max="12042" width="8.85546875" bestFit="1" customWidth="1"/>
    <col min="12043" max="12043" width="15.5703125" customWidth="1"/>
    <col min="12044" max="12044" width="7" bestFit="1" customWidth="1"/>
    <col min="12045" max="12045" width="15.42578125" bestFit="1" customWidth="1"/>
    <col min="12046" max="12046" width="63.7109375" bestFit="1" customWidth="1"/>
    <col min="12047" max="12047" width="15.7109375" bestFit="1" customWidth="1"/>
    <col min="12048" max="12048" width="14.140625" bestFit="1" customWidth="1"/>
    <col min="12049" max="12049" width="24.28515625" bestFit="1" customWidth="1"/>
    <col min="12050" max="12050" width="14.140625" bestFit="1" customWidth="1"/>
    <col min="12051" max="12051" width="16.42578125" customWidth="1"/>
    <col min="12052" max="12052" width="17.28515625" bestFit="1" customWidth="1"/>
    <col min="12053" max="12053" width="12" bestFit="1" customWidth="1"/>
    <col min="12289" max="12289" width="7" bestFit="1" customWidth="1"/>
    <col min="12290" max="12290" width="15.7109375" bestFit="1" customWidth="1"/>
    <col min="12291" max="12291" width="50.7109375" customWidth="1"/>
    <col min="12292" max="12292" width="15.7109375" bestFit="1" customWidth="1"/>
    <col min="12293" max="12293" width="14.140625" bestFit="1" customWidth="1"/>
    <col min="12294" max="12294" width="24.28515625" bestFit="1" customWidth="1"/>
    <col min="12295" max="12295" width="14.140625" bestFit="1" customWidth="1"/>
    <col min="12296" max="12296" width="16.42578125" customWidth="1"/>
    <col min="12297" max="12297" width="17.28515625" bestFit="1" customWidth="1"/>
    <col min="12298" max="12298" width="8.85546875" bestFit="1" customWidth="1"/>
    <col min="12299" max="12299" width="15.5703125" customWidth="1"/>
    <col min="12300" max="12300" width="7" bestFit="1" customWidth="1"/>
    <col min="12301" max="12301" width="15.42578125" bestFit="1" customWidth="1"/>
    <col min="12302" max="12302" width="63.7109375" bestFit="1" customWidth="1"/>
    <col min="12303" max="12303" width="15.7109375" bestFit="1" customWidth="1"/>
    <col min="12304" max="12304" width="14.140625" bestFit="1" customWidth="1"/>
    <col min="12305" max="12305" width="24.28515625" bestFit="1" customWidth="1"/>
    <col min="12306" max="12306" width="14.140625" bestFit="1" customWidth="1"/>
    <col min="12307" max="12307" width="16.42578125" customWidth="1"/>
    <col min="12308" max="12308" width="17.28515625" bestFit="1" customWidth="1"/>
    <col min="12309" max="12309" width="12" bestFit="1" customWidth="1"/>
    <col min="12545" max="12545" width="7" bestFit="1" customWidth="1"/>
    <col min="12546" max="12546" width="15.7109375" bestFit="1" customWidth="1"/>
    <col min="12547" max="12547" width="50.7109375" customWidth="1"/>
    <col min="12548" max="12548" width="15.7109375" bestFit="1" customWidth="1"/>
    <col min="12549" max="12549" width="14.140625" bestFit="1" customWidth="1"/>
    <col min="12550" max="12550" width="24.28515625" bestFit="1" customWidth="1"/>
    <col min="12551" max="12551" width="14.140625" bestFit="1" customWidth="1"/>
    <col min="12552" max="12552" width="16.42578125" customWidth="1"/>
    <col min="12553" max="12553" width="17.28515625" bestFit="1" customWidth="1"/>
    <col min="12554" max="12554" width="8.85546875" bestFit="1" customWidth="1"/>
    <col min="12555" max="12555" width="15.5703125" customWidth="1"/>
    <col min="12556" max="12556" width="7" bestFit="1" customWidth="1"/>
    <col min="12557" max="12557" width="15.42578125" bestFit="1" customWidth="1"/>
    <col min="12558" max="12558" width="63.7109375" bestFit="1" customWidth="1"/>
    <col min="12559" max="12559" width="15.7109375" bestFit="1" customWidth="1"/>
    <col min="12560" max="12560" width="14.140625" bestFit="1" customWidth="1"/>
    <col min="12561" max="12561" width="24.28515625" bestFit="1" customWidth="1"/>
    <col min="12562" max="12562" width="14.140625" bestFit="1" customWidth="1"/>
    <col min="12563" max="12563" width="16.42578125" customWidth="1"/>
    <col min="12564" max="12564" width="17.28515625" bestFit="1" customWidth="1"/>
    <col min="12565" max="12565" width="12" bestFit="1" customWidth="1"/>
    <col min="12801" max="12801" width="7" bestFit="1" customWidth="1"/>
    <col min="12802" max="12802" width="15.7109375" bestFit="1" customWidth="1"/>
    <col min="12803" max="12803" width="50.7109375" customWidth="1"/>
    <col min="12804" max="12804" width="15.7109375" bestFit="1" customWidth="1"/>
    <col min="12805" max="12805" width="14.140625" bestFit="1" customWidth="1"/>
    <col min="12806" max="12806" width="24.28515625" bestFit="1" customWidth="1"/>
    <col min="12807" max="12807" width="14.140625" bestFit="1" customWidth="1"/>
    <col min="12808" max="12808" width="16.42578125" customWidth="1"/>
    <col min="12809" max="12809" width="17.28515625" bestFit="1" customWidth="1"/>
    <col min="12810" max="12810" width="8.85546875" bestFit="1" customWidth="1"/>
    <col min="12811" max="12811" width="15.5703125" customWidth="1"/>
    <col min="12812" max="12812" width="7" bestFit="1" customWidth="1"/>
    <col min="12813" max="12813" width="15.42578125" bestFit="1" customWidth="1"/>
    <col min="12814" max="12814" width="63.7109375" bestFit="1" customWidth="1"/>
    <col min="12815" max="12815" width="15.7109375" bestFit="1" customWidth="1"/>
    <col min="12816" max="12816" width="14.140625" bestFit="1" customWidth="1"/>
    <col min="12817" max="12817" width="24.28515625" bestFit="1" customWidth="1"/>
    <col min="12818" max="12818" width="14.140625" bestFit="1" customWidth="1"/>
    <col min="12819" max="12819" width="16.42578125" customWidth="1"/>
    <col min="12820" max="12820" width="17.28515625" bestFit="1" customWidth="1"/>
    <col min="12821" max="12821" width="12" bestFit="1" customWidth="1"/>
    <col min="13057" max="13057" width="7" bestFit="1" customWidth="1"/>
    <col min="13058" max="13058" width="15.7109375" bestFit="1" customWidth="1"/>
    <col min="13059" max="13059" width="50.7109375" customWidth="1"/>
    <col min="13060" max="13060" width="15.7109375" bestFit="1" customWidth="1"/>
    <col min="13061" max="13061" width="14.140625" bestFit="1" customWidth="1"/>
    <col min="13062" max="13062" width="24.28515625" bestFit="1" customWidth="1"/>
    <col min="13063" max="13063" width="14.140625" bestFit="1" customWidth="1"/>
    <col min="13064" max="13064" width="16.42578125" customWidth="1"/>
    <col min="13065" max="13065" width="17.28515625" bestFit="1" customWidth="1"/>
    <col min="13066" max="13066" width="8.85546875" bestFit="1" customWidth="1"/>
    <col min="13067" max="13067" width="15.5703125" customWidth="1"/>
    <col min="13068" max="13068" width="7" bestFit="1" customWidth="1"/>
    <col min="13069" max="13069" width="15.42578125" bestFit="1" customWidth="1"/>
    <col min="13070" max="13070" width="63.7109375" bestFit="1" customWidth="1"/>
    <col min="13071" max="13071" width="15.7109375" bestFit="1" customWidth="1"/>
    <col min="13072" max="13072" width="14.140625" bestFit="1" customWidth="1"/>
    <col min="13073" max="13073" width="24.28515625" bestFit="1" customWidth="1"/>
    <col min="13074" max="13074" width="14.140625" bestFit="1" customWidth="1"/>
    <col min="13075" max="13075" width="16.42578125" customWidth="1"/>
    <col min="13076" max="13076" width="17.28515625" bestFit="1" customWidth="1"/>
    <col min="13077" max="13077" width="12" bestFit="1" customWidth="1"/>
    <col min="13313" max="13313" width="7" bestFit="1" customWidth="1"/>
    <col min="13314" max="13314" width="15.7109375" bestFit="1" customWidth="1"/>
    <col min="13315" max="13315" width="50.7109375" customWidth="1"/>
    <col min="13316" max="13316" width="15.7109375" bestFit="1" customWidth="1"/>
    <col min="13317" max="13317" width="14.140625" bestFit="1" customWidth="1"/>
    <col min="13318" max="13318" width="24.28515625" bestFit="1" customWidth="1"/>
    <col min="13319" max="13319" width="14.140625" bestFit="1" customWidth="1"/>
    <col min="13320" max="13320" width="16.42578125" customWidth="1"/>
    <col min="13321" max="13321" width="17.28515625" bestFit="1" customWidth="1"/>
    <col min="13322" max="13322" width="8.85546875" bestFit="1" customWidth="1"/>
    <col min="13323" max="13323" width="15.5703125" customWidth="1"/>
    <col min="13324" max="13324" width="7" bestFit="1" customWidth="1"/>
    <col min="13325" max="13325" width="15.42578125" bestFit="1" customWidth="1"/>
    <col min="13326" max="13326" width="63.7109375" bestFit="1" customWidth="1"/>
    <col min="13327" max="13327" width="15.7109375" bestFit="1" customWidth="1"/>
    <col min="13328" max="13328" width="14.140625" bestFit="1" customWidth="1"/>
    <col min="13329" max="13329" width="24.28515625" bestFit="1" customWidth="1"/>
    <col min="13330" max="13330" width="14.140625" bestFit="1" customWidth="1"/>
    <col min="13331" max="13331" width="16.42578125" customWidth="1"/>
    <col min="13332" max="13332" width="17.28515625" bestFit="1" customWidth="1"/>
    <col min="13333" max="13333" width="12" bestFit="1" customWidth="1"/>
    <col min="13569" max="13569" width="7" bestFit="1" customWidth="1"/>
    <col min="13570" max="13570" width="15.7109375" bestFit="1" customWidth="1"/>
    <col min="13571" max="13571" width="50.7109375" customWidth="1"/>
    <col min="13572" max="13572" width="15.7109375" bestFit="1" customWidth="1"/>
    <col min="13573" max="13573" width="14.140625" bestFit="1" customWidth="1"/>
    <col min="13574" max="13574" width="24.28515625" bestFit="1" customWidth="1"/>
    <col min="13575" max="13575" width="14.140625" bestFit="1" customWidth="1"/>
    <col min="13576" max="13576" width="16.42578125" customWidth="1"/>
    <col min="13577" max="13577" width="17.28515625" bestFit="1" customWidth="1"/>
    <col min="13578" max="13578" width="8.85546875" bestFit="1" customWidth="1"/>
    <col min="13579" max="13579" width="15.5703125" customWidth="1"/>
    <col min="13580" max="13580" width="7" bestFit="1" customWidth="1"/>
    <col min="13581" max="13581" width="15.42578125" bestFit="1" customWidth="1"/>
    <col min="13582" max="13582" width="63.7109375" bestFit="1" customWidth="1"/>
    <col min="13583" max="13583" width="15.7109375" bestFit="1" customWidth="1"/>
    <col min="13584" max="13584" width="14.140625" bestFit="1" customWidth="1"/>
    <col min="13585" max="13585" width="24.28515625" bestFit="1" customWidth="1"/>
    <col min="13586" max="13586" width="14.140625" bestFit="1" customWidth="1"/>
    <col min="13587" max="13587" width="16.42578125" customWidth="1"/>
    <col min="13588" max="13588" width="17.28515625" bestFit="1" customWidth="1"/>
    <col min="13589" max="13589" width="12" bestFit="1" customWidth="1"/>
    <col min="13825" max="13825" width="7" bestFit="1" customWidth="1"/>
    <col min="13826" max="13826" width="15.7109375" bestFit="1" customWidth="1"/>
    <col min="13827" max="13827" width="50.7109375" customWidth="1"/>
    <col min="13828" max="13828" width="15.7109375" bestFit="1" customWidth="1"/>
    <col min="13829" max="13829" width="14.140625" bestFit="1" customWidth="1"/>
    <col min="13830" max="13830" width="24.28515625" bestFit="1" customWidth="1"/>
    <col min="13831" max="13831" width="14.140625" bestFit="1" customWidth="1"/>
    <col min="13832" max="13832" width="16.42578125" customWidth="1"/>
    <col min="13833" max="13833" width="17.28515625" bestFit="1" customWidth="1"/>
    <col min="13834" max="13834" width="8.85546875" bestFit="1" customWidth="1"/>
    <col min="13835" max="13835" width="15.5703125" customWidth="1"/>
    <col min="13836" max="13836" width="7" bestFit="1" customWidth="1"/>
    <col min="13837" max="13837" width="15.42578125" bestFit="1" customWidth="1"/>
    <col min="13838" max="13838" width="63.7109375" bestFit="1" customWidth="1"/>
    <col min="13839" max="13839" width="15.7109375" bestFit="1" customWidth="1"/>
    <col min="13840" max="13840" width="14.140625" bestFit="1" customWidth="1"/>
    <col min="13841" max="13841" width="24.28515625" bestFit="1" customWidth="1"/>
    <col min="13842" max="13842" width="14.140625" bestFit="1" customWidth="1"/>
    <col min="13843" max="13843" width="16.42578125" customWidth="1"/>
    <col min="13844" max="13844" width="17.28515625" bestFit="1" customWidth="1"/>
    <col min="13845" max="13845" width="12" bestFit="1" customWidth="1"/>
    <col min="14081" max="14081" width="7" bestFit="1" customWidth="1"/>
    <col min="14082" max="14082" width="15.7109375" bestFit="1" customWidth="1"/>
    <col min="14083" max="14083" width="50.7109375" customWidth="1"/>
    <col min="14084" max="14084" width="15.7109375" bestFit="1" customWidth="1"/>
    <col min="14085" max="14085" width="14.140625" bestFit="1" customWidth="1"/>
    <col min="14086" max="14086" width="24.28515625" bestFit="1" customWidth="1"/>
    <col min="14087" max="14087" width="14.140625" bestFit="1" customWidth="1"/>
    <col min="14088" max="14088" width="16.42578125" customWidth="1"/>
    <col min="14089" max="14089" width="17.28515625" bestFit="1" customWidth="1"/>
    <col min="14090" max="14090" width="8.85546875" bestFit="1" customWidth="1"/>
    <col min="14091" max="14091" width="15.5703125" customWidth="1"/>
    <col min="14092" max="14092" width="7" bestFit="1" customWidth="1"/>
    <col min="14093" max="14093" width="15.42578125" bestFit="1" customWidth="1"/>
    <col min="14094" max="14094" width="63.7109375" bestFit="1" customWidth="1"/>
    <col min="14095" max="14095" width="15.7109375" bestFit="1" customWidth="1"/>
    <col min="14096" max="14096" width="14.140625" bestFit="1" customWidth="1"/>
    <col min="14097" max="14097" width="24.28515625" bestFit="1" customWidth="1"/>
    <col min="14098" max="14098" width="14.140625" bestFit="1" customWidth="1"/>
    <col min="14099" max="14099" width="16.42578125" customWidth="1"/>
    <col min="14100" max="14100" width="17.28515625" bestFit="1" customWidth="1"/>
    <col min="14101" max="14101" width="12" bestFit="1" customWidth="1"/>
    <col min="14337" max="14337" width="7" bestFit="1" customWidth="1"/>
    <col min="14338" max="14338" width="15.7109375" bestFit="1" customWidth="1"/>
    <col min="14339" max="14339" width="50.7109375" customWidth="1"/>
    <col min="14340" max="14340" width="15.7109375" bestFit="1" customWidth="1"/>
    <col min="14341" max="14341" width="14.140625" bestFit="1" customWidth="1"/>
    <col min="14342" max="14342" width="24.28515625" bestFit="1" customWidth="1"/>
    <col min="14343" max="14343" width="14.140625" bestFit="1" customWidth="1"/>
    <col min="14344" max="14344" width="16.42578125" customWidth="1"/>
    <col min="14345" max="14345" width="17.28515625" bestFit="1" customWidth="1"/>
    <col min="14346" max="14346" width="8.85546875" bestFit="1" customWidth="1"/>
    <col min="14347" max="14347" width="15.5703125" customWidth="1"/>
    <col min="14348" max="14348" width="7" bestFit="1" customWidth="1"/>
    <col min="14349" max="14349" width="15.42578125" bestFit="1" customWidth="1"/>
    <col min="14350" max="14350" width="63.7109375" bestFit="1" customWidth="1"/>
    <col min="14351" max="14351" width="15.7109375" bestFit="1" customWidth="1"/>
    <col min="14352" max="14352" width="14.140625" bestFit="1" customWidth="1"/>
    <col min="14353" max="14353" width="24.28515625" bestFit="1" customWidth="1"/>
    <col min="14354" max="14354" width="14.140625" bestFit="1" customWidth="1"/>
    <col min="14355" max="14355" width="16.42578125" customWidth="1"/>
    <col min="14356" max="14356" width="17.28515625" bestFit="1" customWidth="1"/>
    <col min="14357" max="14357" width="12" bestFit="1" customWidth="1"/>
    <col min="14593" max="14593" width="7" bestFit="1" customWidth="1"/>
    <col min="14594" max="14594" width="15.7109375" bestFit="1" customWidth="1"/>
    <col min="14595" max="14595" width="50.7109375" customWidth="1"/>
    <col min="14596" max="14596" width="15.7109375" bestFit="1" customWidth="1"/>
    <col min="14597" max="14597" width="14.140625" bestFit="1" customWidth="1"/>
    <col min="14598" max="14598" width="24.28515625" bestFit="1" customWidth="1"/>
    <col min="14599" max="14599" width="14.140625" bestFit="1" customWidth="1"/>
    <col min="14600" max="14600" width="16.42578125" customWidth="1"/>
    <col min="14601" max="14601" width="17.28515625" bestFit="1" customWidth="1"/>
    <col min="14602" max="14602" width="8.85546875" bestFit="1" customWidth="1"/>
    <col min="14603" max="14603" width="15.5703125" customWidth="1"/>
    <col min="14604" max="14604" width="7" bestFit="1" customWidth="1"/>
    <col min="14605" max="14605" width="15.42578125" bestFit="1" customWidth="1"/>
    <col min="14606" max="14606" width="63.7109375" bestFit="1" customWidth="1"/>
    <col min="14607" max="14607" width="15.7109375" bestFit="1" customWidth="1"/>
    <col min="14608" max="14608" width="14.140625" bestFit="1" customWidth="1"/>
    <col min="14609" max="14609" width="24.28515625" bestFit="1" customWidth="1"/>
    <col min="14610" max="14610" width="14.140625" bestFit="1" customWidth="1"/>
    <col min="14611" max="14611" width="16.42578125" customWidth="1"/>
    <col min="14612" max="14612" width="17.28515625" bestFit="1" customWidth="1"/>
    <col min="14613" max="14613" width="12" bestFit="1" customWidth="1"/>
    <col min="14849" max="14849" width="7" bestFit="1" customWidth="1"/>
    <col min="14850" max="14850" width="15.7109375" bestFit="1" customWidth="1"/>
    <col min="14851" max="14851" width="50.7109375" customWidth="1"/>
    <col min="14852" max="14852" width="15.7109375" bestFit="1" customWidth="1"/>
    <col min="14853" max="14853" width="14.140625" bestFit="1" customWidth="1"/>
    <col min="14854" max="14854" width="24.28515625" bestFit="1" customWidth="1"/>
    <col min="14855" max="14855" width="14.140625" bestFit="1" customWidth="1"/>
    <col min="14856" max="14856" width="16.42578125" customWidth="1"/>
    <col min="14857" max="14857" width="17.28515625" bestFit="1" customWidth="1"/>
    <col min="14858" max="14858" width="8.85546875" bestFit="1" customWidth="1"/>
    <col min="14859" max="14859" width="15.5703125" customWidth="1"/>
    <col min="14860" max="14860" width="7" bestFit="1" customWidth="1"/>
    <col min="14861" max="14861" width="15.42578125" bestFit="1" customWidth="1"/>
    <col min="14862" max="14862" width="63.7109375" bestFit="1" customWidth="1"/>
    <col min="14863" max="14863" width="15.7109375" bestFit="1" customWidth="1"/>
    <col min="14864" max="14864" width="14.140625" bestFit="1" customWidth="1"/>
    <col min="14865" max="14865" width="24.28515625" bestFit="1" customWidth="1"/>
    <col min="14866" max="14866" width="14.140625" bestFit="1" customWidth="1"/>
    <col min="14867" max="14867" width="16.42578125" customWidth="1"/>
    <col min="14868" max="14868" width="17.28515625" bestFit="1" customWidth="1"/>
    <col min="14869" max="14869" width="12" bestFit="1" customWidth="1"/>
    <col min="15105" max="15105" width="7" bestFit="1" customWidth="1"/>
    <col min="15106" max="15106" width="15.7109375" bestFit="1" customWidth="1"/>
    <col min="15107" max="15107" width="50.7109375" customWidth="1"/>
    <col min="15108" max="15108" width="15.7109375" bestFit="1" customWidth="1"/>
    <col min="15109" max="15109" width="14.140625" bestFit="1" customWidth="1"/>
    <col min="15110" max="15110" width="24.28515625" bestFit="1" customWidth="1"/>
    <col min="15111" max="15111" width="14.140625" bestFit="1" customWidth="1"/>
    <col min="15112" max="15112" width="16.42578125" customWidth="1"/>
    <col min="15113" max="15113" width="17.28515625" bestFit="1" customWidth="1"/>
    <col min="15114" max="15114" width="8.85546875" bestFit="1" customWidth="1"/>
    <col min="15115" max="15115" width="15.5703125" customWidth="1"/>
    <col min="15116" max="15116" width="7" bestFit="1" customWidth="1"/>
    <col min="15117" max="15117" width="15.42578125" bestFit="1" customWidth="1"/>
    <col min="15118" max="15118" width="63.7109375" bestFit="1" customWidth="1"/>
    <col min="15119" max="15119" width="15.7109375" bestFit="1" customWidth="1"/>
    <col min="15120" max="15120" width="14.140625" bestFit="1" customWidth="1"/>
    <col min="15121" max="15121" width="24.28515625" bestFit="1" customWidth="1"/>
    <col min="15122" max="15122" width="14.140625" bestFit="1" customWidth="1"/>
    <col min="15123" max="15123" width="16.42578125" customWidth="1"/>
    <col min="15124" max="15124" width="17.28515625" bestFit="1" customWidth="1"/>
    <col min="15125" max="15125" width="12" bestFit="1" customWidth="1"/>
    <col min="15361" max="15361" width="7" bestFit="1" customWidth="1"/>
    <col min="15362" max="15362" width="15.7109375" bestFit="1" customWidth="1"/>
    <col min="15363" max="15363" width="50.7109375" customWidth="1"/>
    <col min="15364" max="15364" width="15.7109375" bestFit="1" customWidth="1"/>
    <col min="15365" max="15365" width="14.140625" bestFit="1" customWidth="1"/>
    <col min="15366" max="15366" width="24.28515625" bestFit="1" customWidth="1"/>
    <col min="15367" max="15367" width="14.140625" bestFit="1" customWidth="1"/>
    <col min="15368" max="15368" width="16.42578125" customWidth="1"/>
    <col min="15369" max="15369" width="17.28515625" bestFit="1" customWidth="1"/>
    <col min="15370" max="15370" width="8.85546875" bestFit="1" customWidth="1"/>
    <col min="15371" max="15371" width="15.5703125" customWidth="1"/>
    <col min="15372" max="15372" width="7" bestFit="1" customWidth="1"/>
    <col min="15373" max="15373" width="15.42578125" bestFit="1" customWidth="1"/>
    <col min="15374" max="15374" width="63.7109375" bestFit="1" customWidth="1"/>
    <col min="15375" max="15375" width="15.7109375" bestFit="1" customWidth="1"/>
    <col min="15376" max="15376" width="14.140625" bestFit="1" customWidth="1"/>
    <col min="15377" max="15377" width="24.28515625" bestFit="1" customWidth="1"/>
    <col min="15378" max="15378" width="14.140625" bestFit="1" customWidth="1"/>
    <col min="15379" max="15379" width="16.42578125" customWidth="1"/>
    <col min="15380" max="15380" width="17.28515625" bestFit="1" customWidth="1"/>
    <col min="15381" max="15381" width="12" bestFit="1" customWidth="1"/>
    <col min="15617" max="15617" width="7" bestFit="1" customWidth="1"/>
    <col min="15618" max="15618" width="15.7109375" bestFit="1" customWidth="1"/>
    <col min="15619" max="15619" width="50.7109375" customWidth="1"/>
    <col min="15620" max="15620" width="15.7109375" bestFit="1" customWidth="1"/>
    <col min="15621" max="15621" width="14.140625" bestFit="1" customWidth="1"/>
    <col min="15622" max="15622" width="24.28515625" bestFit="1" customWidth="1"/>
    <col min="15623" max="15623" width="14.140625" bestFit="1" customWidth="1"/>
    <col min="15624" max="15624" width="16.42578125" customWidth="1"/>
    <col min="15625" max="15625" width="17.28515625" bestFit="1" customWidth="1"/>
    <col min="15626" max="15626" width="8.85546875" bestFit="1" customWidth="1"/>
    <col min="15627" max="15627" width="15.5703125" customWidth="1"/>
    <col min="15628" max="15628" width="7" bestFit="1" customWidth="1"/>
    <col min="15629" max="15629" width="15.42578125" bestFit="1" customWidth="1"/>
    <col min="15630" max="15630" width="63.7109375" bestFit="1" customWidth="1"/>
    <col min="15631" max="15631" width="15.7109375" bestFit="1" customWidth="1"/>
    <col min="15632" max="15632" width="14.140625" bestFit="1" customWidth="1"/>
    <col min="15633" max="15633" width="24.28515625" bestFit="1" customWidth="1"/>
    <col min="15634" max="15634" width="14.140625" bestFit="1" customWidth="1"/>
    <col min="15635" max="15635" width="16.42578125" customWidth="1"/>
    <col min="15636" max="15636" width="17.28515625" bestFit="1" customWidth="1"/>
    <col min="15637" max="15637" width="12" bestFit="1" customWidth="1"/>
    <col min="15873" max="15873" width="7" bestFit="1" customWidth="1"/>
    <col min="15874" max="15874" width="15.7109375" bestFit="1" customWidth="1"/>
    <col min="15875" max="15875" width="50.7109375" customWidth="1"/>
    <col min="15876" max="15876" width="15.7109375" bestFit="1" customWidth="1"/>
    <col min="15877" max="15877" width="14.140625" bestFit="1" customWidth="1"/>
    <col min="15878" max="15878" width="24.28515625" bestFit="1" customWidth="1"/>
    <col min="15879" max="15879" width="14.140625" bestFit="1" customWidth="1"/>
    <col min="15880" max="15880" width="16.42578125" customWidth="1"/>
    <col min="15881" max="15881" width="17.28515625" bestFit="1" customWidth="1"/>
    <col min="15882" max="15882" width="8.85546875" bestFit="1" customWidth="1"/>
    <col min="15883" max="15883" width="15.5703125" customWidth="1"/>
    <col min="15884" max="15884" width="7" bestFit="1" customWidth="1"/>
    <col min="15885" max="15885" width="15.42578125" bestFit="1" customWidth="1"/>
    <col min="15886" max="15886" width="63.7109375" bestFit="1" customWidth="1"/>
    <col min="15887" max="15887" width="15.7109375" bestFit="1" customWidth="1"/>
    <col min="15888" max="15888" width="14.140625" bestFit="1" customWidth="1"/>
    <col min="15889" max="15889" width="24.28515625" bestFit="1" customWidth="1"/>
    <col min="15890" max="15890" width="14.140625" bestFit="1" customWidth="1"/>
    <col min="15891" max="15891" width="16.42578125" customWidth="1"/>
    <col min="15892" max="15892" width="17.28515625" bestFit="1" customWidth="1"/>
    <col min="15893" max="15893" width="12" bestFit="1" customWidth="1"/>
    <col min="16129" max="16129" width="7" bestFit="1" customWidth="1"/>
    <col min="16130" max="16130" width="15.7109375" bestFit="1" customWidth="1"/>
    <col min="16131" max="16131" width="50.7109375" customWidth="1"/>
    <col min="16132" max="16132" width="15.7109375" bestFit="1" customWidth="1"/>
    <col min="16133" max="16133" width="14.140625" bestFit="1" customWidth="1"/>
    <col min="16134" max="16134" width="24.28515625" bestFit="1" customWidth="1"/>
    <col min="16135" max="16135" width="14.140625" bestFit="1" customWidth="1"/>
    <col min="16136" max="16136" width="16.42578125" customWidth="1"/>
    <col min="16137" max="16137" width="17.28515625" bestFit="1" customWidth="1"/>
    <col min="16138" max="16138" width="8.85546875" bestFit="1" customWidth="1"/>
    <col min="16139" max="16139" width="15.5703125" customWidth="1"/>
    <col min="16140" max="16140" width="7" bestFit="1" customWidth="1"/>
    <col min="16141" max="16141" width="15.42578125" bestFit="1" customWidth="1"/>
    <col min="16142" max="16142" width="63.7109375" bestFit="1" customWidth="1"/>
    <col min="16143" max="16143" width="15.7109375" bestFit="1" customWidth="1"/>
    <col min="16144" max="16144" width="14.140625" bestFit="1" customWidth="1"/>
    <col min="16145" max="16145" width="24.28515625" bestFit="1" customWidth="1"/>
    <col min="16146" max="16146" width="14.140625" bestFit="1" customWidth="1"/>
    <col min="16147" max="16147" width="16.42578125" customWidth="1"/>
    <col min="16148" max="16148" width="17.28515625" bestFit="1" customWidth="1"/>
    <col min="16149" max="16149" width="12" bestFit="1" customWidth="1"/>
  </cols>
  <sheetData>
    <row r="1" spans="1:21" ht="18.75">
      <c r="A1" s="1"/>
      <c r="B1" s="1"/>
      <c r="C1" s="109" t="s">
        <v>147</v>
      </c>
      <c r="D1" s="109"/>
      <c r="E1" s="109"/>
      <c r="F1" s="109"/>
      <c r="G1" s="109"/>
      <c r="L1" s="3"/>
      <c r="M1" s="3"/>
      <c r="N1" s="110"/>
      <c r="O1" s="110"/>
      <c r="P1" s="110"/>
      <c r="Q1" s="110"/>
      <c r="R1" s="110"/>
    </row>
    <row r="2" spans="1:21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96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148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467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v>1</v>
      </c>
      <c r="B9" t="s">
        <v>440</v>
      </c>
      <c r="C9" s="75" t="s">
        <v>12</v>
      </c>
      <c r="D9" t="s">
        <v>150</v>
      </c>
      <c r="E9" s="32">
        <v>500000000</v>
      </c>
      <c r="F9" s="33">
        <v>4950.55</v>
      </c>
      <c r="G9" s="34">
        <v>4.87E-2</v>
      </c>
      <c r="H9" s="60"/>
      <c r="I9" s="42" t="s">
        <v>419</v>
      </c>
      <c r="J9" s="42" t="s">
        <v>17</v>
      </c>
      <c r="L9" s="76" t="s">
        <v>133</v>
      </c>
      <c r="M9" s="76" t="s">
        <v>134</v>
      </c>
      <c r="N9" s="45"/>
      <c r="Q9" s="37"/>
      <c r="R9" s="38"/>
      <c r="S9" s="60"/>
      <c r="T9" s="43"/>
      <c r="U9" s="43"/>
    </row>
    <row r="10" spans="1:21" ht="12.75" customHeight="1">
      <c r="A10">
        <v>2</v>
      </c>
      <c r="B10" t="s">
        <v>468</v>
      </c>
      <c r="C10" s="75" t="s">
        <v>208</v>
      </c>
      <c r="D10" t="s">
        <v>151</v>
      </c>
      <c r="E10" s="32">
        <v>500000000</v>
      </c>
      <c r="F10" s="33">
        <v>4949.4750000000004</v>
      </c>
      <c r="G10" s="34">
        <v>4.87E-2</v>
      </c>
      <c r="H10" s="60"/>
      <c r="I10" s="75" t="s">
        <v>152</v>
      </c>
      <c r="J10" s="34">
        <f t="shared" ref="J10:J15" si="0">SUMIFS($G$4:$G$195,$D$4:$D$195,I10)</f>
        <v>0.44759999999999989</v>
      </c>
      <c r="L10" s="83" t="s">
        <v>135</v>
      </c>
      <c r="M10" s="34">
        <v>0.82899999999999996</v>
      </c>
      <c r="N10" s="45"/>
      <c r="Q10" s="37"/>
      <c r="R10" s="38"/>
      <c r="S10" s="60"/>
      <c r="T10" s="43"/>
      <c r="U10" s="43"/>
    </row>
    <row r="11" spans="1:21" ht="12.75" customHeight="1">
      <c r="A11">
        <v>3</v>
      </c>
      <c r="B11" t="s">
        <v>469</v>
      </c>
      <c r="C11" s="75" t="s">
        <v>22</v>
      </c>
      <c r="D11" t="s">
        <v>149</v>
      </c>
      <c r="E11" s="32">
        <v>500000000</v>
      </c>
      <c r="F11" s="33">
        <v>4947.7449999999999</v>
      </c>
      <c r="G11" s="34">
        <v>4.87E-2</v>
      </c>
      <c r="H11" s="60"/>
      <c r="I11" s="75" t="s">
        <v>151</v>
      </c>
      <c r="J11" s="34">
        <f t="shared" si="0"/>
        <v>0.31659999999999994</v>
      </c>
      <c r="L11" s="83" t="s">
        <v>162</v>
      </c>
      <c r="M11" s="34">
        <v>0.19469999999999998</v>
      </c>
      <c r="N11" s="45"/>
      <c r="Q11" s="37"/>
      <c r="R11" s="38"/>
      <c r="S11" s="60"/>
      <c r="T11" s="43"/>
      <c r="U11" s="43"/>
    </row>
    <row r="12" spans="1:21" ht="12.75" customHeight="1">
      <c r="A12">
        <v>4</v>
      </c>
      <c r="B12" t="s">
        <v>420</v>
      </c>
      <c r="C12" s="75" t="s">
        <v>470</v>
      </c>
      <c r="D12" t="s">
        <v>149</v>
      </c>
      <c r="E12" s="32">
        <v>250000000</v>
      </c>
      <c r="F12" s="33">
        <v>2475.5875000000001</v>
      </c>
      <c r="G12" s="34">
        <v>2.4400000000000002E-2</v>
      </c>
      <c r="H12" s="60"/>
      <c r="I12" s="75" t="s">
        <v>153</v>
      </c>
      <c r="J12" s="34">
        <f t="shared" si="0"/>
        <v>0.123</v>
      </c>
      <c r="L12" s="83" t="s">
        <v>137</v>
      </c>
      <c r="M12" s="34">
        <v>5.8200000000000002E-2</v>
      </c>
      <c r="N12" s="45"/>
      <c r="Q12" s="37"/>
      <c r="R12" s="38"/>
      <c r="S12" s="60"/>
      <c r="T12" s="43"/>
      <c r="U12" s="43"/>
    </row>
    <row r="13" spans="1:21" ht="12.75" customHeight="1">
      <c r="A13">
        <v>5</v>
      </c>
      <c r="B13" t="s">
        <v>471</v>
      </c>
      <c r="C13" s="75" t="s">
        <v>472</v>
      </c>
      <c r="D13" t="s">
        <v>152</v>
      </c>
      <c r="E13" s="32">
        <v>250000000</v>
      </c>
      <c r="F13" s="33">
        <v>2465.9050000000002</v>
      </c>
      <c r="G13" s="34">
        <v>2.4299999999999999E-2</v>
      </c>
      <c r="H13" s="60"/>
      <c r="I13" s="75" t="s">
        <v>149</v>
      </c>
      <c r="J13" s="34">
        <f t="shared" si="0"/>
        <v>7.3099999999999998E-2</v>
      </c>
      <c r="L13" s="98" t="s">
        <v>130</v>
      </c>
      <c r="M13" s="99">
        <f>SUM(M10:M12)</f>
        <v>1.0818999999999999</v>
      </c>
      <c r="N13" s="45"/>
      <c r="Q13" s="37"/>
      <c r="R13" s="38"/>
      <c r="S13" s="60"/>
      <c r="T13" s="43"/>
      <c r="U13" s="43"/>
    </row>
    <row r="14" spans="1:21" ht="12.75" customHeight="1">
      <c r="A14">
        <v>6</v>
      </c>
      <c r="B14" t="s">
        <v>473</v>
      </c>
      <c r="C14" s="75" t="s">
        <v>474</v>
      </c>
      <c r="D14" t="s">
        <v>151</v>
      </c>
      <c r="E14" s="32">
        <v>250000000</v>
      </c>
      <c r="F14" s="33">
        <v>2465.0974999999999</v>
      </c>
      <c r="G14" s="34">
        <v>2.4299999999999999E-2</v>
      </c>
      <c r="H14" s="60"/>
      <c r="I14" s="75" t="s">
        <v>421</v>
      </c>
      <c r="J14" s="34">
        <f t="shared" si="0"/>
        <v>7.2899999999999993E-2</v>
      </c>
      <c r="L14" s="83"/>
      <c r="M14" s="34"/>
      <c r="Q14" s="37"/>
      <c r="R14" s="38"/>
      <c r="S14" s="35"/>
      <c r="T14" s="38"/>
      <c r="U14" s="38"/>
    </row>
    <row r="15" spans="1:21" ht="12.75" customHeight="1">
      <c r="F15" s="33"/>
      <c r="G15" s="34"/>
      <c r="H15" s="60"/>
      <c r="I15" s="34" t="s">
        <v>150</v>
      </c>
      <c r="J15" s="34">
        <f t="shared" si="0"/>
        <v>4.87E-2</v>
      </c>
      <c r="L15" s="83"/>
      <c r="M15" s="34"/>
      <c r="N15" s="54"/>
      <c r="O15" s="54"/>
      <c r="P15" s="55"/>
      <c r="Q15" s="56"/>
      <c r="R15" s="57"/>
      <c r="S15" s="51"/>
    </row>
    <row r="16" spans="1:21" ht="12.75" customHeight="1">
      <c r="C16" s="47" t="s">
        <v>126</v>
      </c>
      <c r="D16" s="47"/>
      <c r="E16" s="48"/>
      <c r="F16" s="49">
        <v>22254.36</v>
      </c>
      <c r="G16" s="50">
        <v>0.21909999999999999</v>
      </c>
      <c r="H16" s="60"/>
      <c r="I16" s="34" t="s">
        <v>75</v>
      </c>
      <c r="J16" s="46">
        <f>+SUMIFS($G:$G,$C:$C,"Net Receivable/Payable")+SUMIFS($G:$G,$C:$C,"CBLO / Reverse Repo Investments")</f>
        <v>-8.1899999999999945E-2</v>
      </c>
      <c r="L16" s="83"/>
      <c r="M16" s="34"/>
      <c r="Q16" s="37"/>
      <c r="R16" s="38"/>
      <c r="S16" s="35"/>
    </row>
    <row r="17" spans="1:59" ht="12.75" customHeight="1">
      <c r="F17" s="33"/>
      <c r="G17" s="34"/>
      <c r="H17" s="60"/>
      <c r="J17" s="34"/>
      <c r="L17" s="83"/>
      <c r="M17" s="34"/>
      <c r="N17" s="40"/>
      <c r="Q17" s="37"/>
      <c r="R17" s="38"/>
      <c r="S17" s="35"/>
    </row>
    <row r="18" spans="1:59" ht="12.75" customHeight="1">
      <c r="C18" s="39" t="s">
        <v>475</v>
      </c>
      <c r="F18" s="33"/>
      <c r="G18" s="34"/>
      <c r="H18" s="60"/>
      <c r="I18" s="75"/>
      <c r="J18" s="34"/>
      <c r="L18" s="83"/>
      <c r="M18" s="34"/>
      <c r="N18" s="45"/>
      <c r="Q18" s="37"/>
      <c r="R18" s="38"/>
      <c r="S18" s="60"/>
    </row>
    <row r="19" spans="1:59" ht="12.75" customHeight="1">
      <c r="A19">
        <v>7</v>
      </c>
      <c r="B19" s="75" t="s">
        <v>476</v>
      </c>
      <c r="C19" s="75" t="s">
        <v>477</v>
      </c>
      <c r="D19" t="s">
        <v>152</v>
      </c>
      <c r="E19" s="32">
        <v>750000000</v>
      </c>
      <c r="F19" s="33">
        <v>7424.4</v>
      </c>
      <c r="G19" s="34">
        <v>7.3099999999999998E-2</v>
      </c>
      <c r="H19" s="60"/>
      <c r="J19" s="34"/>
      <c r="N19" s="45"/>
      <c r="Q19" s="37"/>
      <c r="R19" s="38"/>
      <c r="S19" s="60"/>
      <c r="U19" s="36"/>
    </row>
    <row r="20" spans="1:59" s="75" customFormat="1" ht="12.75" customHeight="1">
      <c r="A20">
        <v>8</v>
      </c>
      <c r="B20" s="75" t="s">
        <v>478</v>
      </c>
      <c r="C20" s="75" t="s">
        <v>479</v>
      </c>
      <c r="D20" s="75" t="s">
        <v>152</v>
      </c>
      <c r="E20" s="77">
        <v>500000000</v>
      </c>
      <c r="F20" s="78">
        <v>4950.62</v>
      </c>
      <c r="G20" s="34">
        <v>4.87E-2</v>
      </c>
      <c r="H20" s="60"/>
      <c r="I20" s="34"/>
      <c r="J20" s="34"/>
      <c r="K20" s="45"/>
      <c r="L20" s="2"/>
      <c r="M20" s="45"/>
      <c r="N20" s="45"/>
      <c r="O20" s="2"/>
      <c r="P20" s="36"/>
      <c r="Q20" s="37"/>
      <c r="R20" s="38"/>
      <c r="S20" s="60"/>
      <c r="T20" s="2"/>
      <c r="U20" s="2"/>
      <c r="V20" s="4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</row>
    <row r="21" spans="1:59" s="75" customFormat="1" ht="12.75" customHeight="1">
      <c r="A21">
        <v>9</v>
      </c>
      <c r="B21" t="s">
        <v>480</v>
      </c>
      <c r="C21" s="75" t="s">
        <v>481</v>
      </c>
      <c r="D21" t="s">
        <v>151</v>
      </c>
      <c r="E21" s="32">
        <v>500000000</v>
      </c>
      <c r="F21" s="33">
        <v>4949.665</v>
      </c>
      <c r="G21" s="34">
        <v>4.87E-2</v>
      </c>
      <c r="H21" s="60"/>
      <c r="K21" s="45"/>
      <c r="L21" s="45"/>
      <c r="M21" s="45"/>
      <c r="N21" s="45"/>
      <c r="O21" s="45"/>
      <c r="P21" s="79"/>
      <c r="Q21" s="80"/>
      <c r="R21" s="81"/>
      <c r="S21" s="82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ht="12.75" customHeight="1">
      <c r="A22">
        <v>10</v>
      </c>
      <c r="B22" s="75" t="s">
        <v>482</v>
      </c>
      <c r="C22" s="75" t="s">
        <v>483</v>
      </c>
      <c r="D22" s="75" t="s">
        <v>151</v>
      </c>
      <c r="E22" s="77">
        <v>500000000</v>
      </c>
      <c r="F22" s="78">
        <v>4949.6549999999997</v>
      </c>
      <c r="G22" s="34">
        <v>4.87E-2</v>
      </c>
      <c r="H22" s="60"/>
      <c r="M22" s="45"/>
      <c r="N22" s="45"/>
      <c r="Q22" s="37"/>
      <c r="R22" s="38"/>
      <c r="S22" s="60"/>
    </row>
    <row r="23" spans="1:59" ht="12.75" customHeight="1">
      <c r="A23">
        <v>11</v>
      </c>
      <c r="B23" s="75" t="s">
        <v>484</v>
      </c>
      <c r="C23" s="75" t="s">
        <v>485</v>
      </c>
      <c r="D23" t="s">
        <v>151</v>
      </c>
      <c r="E23" s="32">
        <v>500000000</v>
      </c>
      <c r="F23" s="33">
        <v>4947.3649999999998</v>
      </c>
      <c r="G23" s="34">
        <v>4.87E-2</v>
      </c>
      <c r="H23" s="60"/>
      <c r="M23" s="45"/>
      <c r="N23" s="45"/>
      <c r="Q23" s="37"/>
      <c r="R23" s="38"/>
      <c r="S23" s="60"/>
    </row>
    <row r="24" spans="1:59" ht="12.75" customHeight="1">
      <c r="A24">
        <v>12</v>
      </c>
      <c r="B24" s="75" t="s">
        <v>486</v>
      </c>
      <c r="C24" s="75" t="s">
        <v>487</v>
      </c>
      <c r="D24" s="75" t="s">
        <v>152</v>
      </c>
      <c r="E24" s="77">
        <v>500000000</v>
      </c>
      <c r="F24" s="78">
        <v>4945.7</v>
      </c>
      <c r="G24" s="34">
        <v>4.87E-2</v>
      </c>
      <c r="H24" s="60"/>
      <c r="M24" s="45"/>
      <c r="N24" s="45"/>
      <c r="Q24" s="37"/>
      <c r="R24" s="38"/>
      <c r="S24" s="60"/>
    </row>
    <row r="25" spans="1:59" ht="12.75" customHeight="1">
      <c r="A25">
        <v>13</v>
      </c>
      <c r="B25" t="s">
        <v>488</v>
      </c>
      <c r="C25" s="75" t="s">
        <v>489</v>
      </c>
      <c r="D25" t="s">
        <v>152</v>
      </c>
      <c r="E25" s="32">
        <v>500000000</v>
      </c>
      <c r="F25" s="33">
        <v>4944.835</v>
      </c>
      <c r="G25" s="34">
        <v>4.87E-2</v>
      </c>
      <c r="H25" s="60"/>
      <c r="M25" s="45"/>
      <c r="N25" s="45"/>
      <c r="Q25" s="37"/>
      <c r="R25" s="38"/>
      <c r="S25" s="60"/>
    </row>
    <row r="26" spans="1:59" s="75" customFormat="1" ht="12.75" customHeight="1">
      <c r="A26">
        <v>14</v>
      </c>
      <c r="B26" t="s">
        <v>422</v>
      </c>
      <c r="C26" s="75" t="s">
        <v>490</v>
      </c>
      <c r="D26" t="s">
        <v>421</v>
      </c>
      <c r="E26" s="32">
        <v>500000000</v>
      </c>
      <c r="F26" s="33">
        <v>4943.1049999999996</v>
      </c>
      <c r="G26" s="34">
        <v>4.87E-2</v>
      </c>
      <c r="H26" s="60"/>
      <c r="K26" s="45"/>
      <c r="L26" s="2"/>
      <c r="M26" s="45"/>
      <c r="N26" s="45"/>
      <c r="O26" s="2"/>
      <c r="P26" s="36"/>
      <c r="Q26" s="37"/>
      <c r="R26" s="38"/>
      <c r="S26" s="60"/>
      <c r="T26" s="2"/>
      <c r="U26" s="2"/>
      <c r="V26" s="45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</row>
    <row r="27" spans="1:59" ht="12.75" customHeight="1">
      <c r="A27">
        <v>15</v>
      </c>
      <c r="B27" t="s">
        <v>491</v>
      </c>
      <c r="C27" s="75" t="s">
        <v>492</v>
      </c>
      <c r="D27" t="s">
        <v>152</v>
      </c>
      <c r="E27" s="32">
        <v>500000000</v>
      </c>
      <c r="F27" s="33">
        <v>4935.875</v>
      </c>
      <c r="G27" s="34">
        <v>4.8599999999999997E-2</v>
      </c>
      <c r="H27" s="60"/>
      <c r="M27" s="45"/>
      <c r="N27" s="45"/>
      <c r="Q27" s="37"/>
      <c r="R27" s="38"/>
      <c r="S27" s="60"/>
    </row>
    <row r="28" spans="1:59" ht="12.75" customHeight="1">
      <c r="A28">
        <v>16</v>
      </c>
      <c r="B28" t="s">
        <v>493</v>
      </c>
      <c r="C28" s="75" t="s">
        <v>494</v>
      </c>
      <c r="D28" t="s">
        <v>152</v>
      </c>
      <c r="E28" s="32">
        <v>500000000</v>
      </c>
      <c r="F28" s="33">
        <v>4928.7449999999999</v>
      </c>
      <c r="G28" s="34">
        <v>4.8500000000000001E-2</v>
      </c>
      <c r="H28" s="60"/>
      <c r="M28" s="45"/>
      <c r="N28" s="45"/>
      <c r="O28" s="45"/>
      <c r="Q28" s="37"/>
      <c r="R28" s="38"/>
      <c r="S28" s="60"/>
    </row>
    <row r="29" spans="1:59" ht="12.75" customHeight="1">
      <c r="A29">
        <v>17</v>
      </c>
      <c r="B29" t="s">
        <v>423</v>
      </c>
      <c r="C29" s="75" t="s">
        <v>327</v>
      </c>
      <c r="D29" t="s">
        <v>151</v>
      </c>
      <c r="E29" s="32">
        <v>250000000</v>
      </c>
      <c r="F29" s="33">
        <v>2476.5349999999999</v>
      </c>
      <c r="G29" s="34">
        <v>2.4400000000000002E-2</v>
      </c>
      <c r="H29" s="60"/>
      <c r="M29" s="45"/>
      <c r="N29" s="45"/>
      <c r="Q29" s="37"/>
      <c r="R29" s="38"/>
      <c r="S29" s="60"/>
    </row>
    <row r="30" spans="1:59" ht="12.75" customHeight="1">
      <c r="A30">
        <v>18</v>
      </c>
      <c r="B30" t="s">
        <v>495</v>
      </c>
      <c r="C30" s="75" t="s">
        <v>496</v>
      </c>
      <c r="D30" t="s">
        <v>151</v>
      </c>
      <c r="E30" s="32">
        <v>250000000</v>
      </c>
      <c r="F30" s="33">
        <v>2476.3425000000002</v>
      </c>
      <c r="G30" s="34">
        <v>2.4400000000000002E-2</v>
      </c>
      <c r="H30" s="60"/>
      <c r="M30" s="45"/>
      <c r="N30" s="45"/>
      <c r="Q30" s="37"/>
      <c r="R30" s="38"/>
      <c r="S30" s="60"/>
    </row>
    <row r="31" spans="1:59" ht="12.75" customHeight="1">
      <c r="A31">
        <v>19</v>
      </c>
      <c r="B31" t="s">
        <v>497</v>
      </c>
      <c r="C31" s="75" t="s">
        <v>498</v>
      </c>
      <c r="D31" t="s">
        <v>152</v>
      </c>
      <c r="E31" s="32">
        <v>250000000</v>
      </c>
      <c r="F31" s="33">
        <v>2474.5774999999999</v>
      </c>
      <c r="G31" s="34">
        <v>2.4400000000000002E-2</v>
      </c>
      <c r="H31" s="60"/>
      <c r="M31" s="45"/>
      <c r="N31" s="45"/>
      <c r="Q31" s="37"/>
      <c r="R31" s="38"/>
      <c r="S31" s="60"/>
    </row>
    <row r="32" spans="1:59" ht="12.75" customHeight="1">
      <c r="A32">
        <v>20</v>
      </c>
      <c r="B32" t="s">
        <v>424</v>
      </c>
      <c r="C32" s="75" t="s">
        <v>499</v>
      </c>
      <c r="D32" t="s">
        <v>151</v>
      </c>
      <c r="E32" s="32">
        <v>250000000</v>
      </c>
      <c r="F32" s="33">
        <v>2474.0700000000002</v>
      </c>
      <c r="G32" s="34">
        <v>2.4400000000000002E-2</v>
      </c>
      <c r="H32" s="60"/>
      <c r="M32" s="45"/>
      <c r="N32" s="45"/>
      <c r="Q32" s="37"/>
      <c r="R32" s="38"/>
      <c r="S32" s="60"/>
    </row>
    <row r="33" spans="1:21" ht="12.75" customHeight="1">
      <c r="A33">
        <v>21</v>
      </c>
      <c r="B33" t="s">
        <v>500</v>
      </c>
      <c r="C33" s="75" t="s">
        <v>501</v>
      </c>
      <c r="D33" t="s">
        <v>152</v>
      </c>
      <c r="E33" s="32">
        <v>250000000</v>
      </c>
      <c r="F33" s="33">
        <v>2469.59</v>
      </c>
      <c r="G33" s="34">
        <v>2.4299999999999999E-2</v>
      </c>
      <c r="H33" s="60"/>
      <c r="M33" s="45"/>
      <c r="N33" s="45"/>
      <c r="Q33" s="37"/>
      <c r="R33" s="38"/>
      <c r="S33" s="60"/>
    </row>
    <row r="34" spans="1:21" ht="12.75" customHeight="1">
      <c r="A34">
        <v>22</v>
      </c>
      <c r="B34" s="75" t="s">
        <v>502</v>
      </c>
      <c r="C34" s="75" t="s">
        <v>498</v>
      </c>
      <c r="D34" t="s">
        <v>152</v>
      </c>
      <c r="E34" s="32">
        <v>250000000</v>
      </c>
      <c r="F34" s="33">
        <v>2467.25</v>
      </c>
      <c r="G34" s="34">
        <v>2.4299999999999999E-2</v>
      </c>
      <c r="H34" s="60"/>
      <c r="M34" s="45"/>
      <c r="N34" s="45"/>
      <c r="Q34" s="37"/>
      <c r="R34" s="38"/>
      <c r="S34" s="60"/>
    </row>
    <row r="35" spans="1:21" ht="12.75" customHeight="1">
      <c r="A35">
        <v>23</v>
      </c>
      <c r="B35" t="s">
        <v>503</v>
      </c>
      <c r="C35" s="75" t="s">
        <v>496</v>
      </c>
      <c r="D35" s="75" t="s">
        <v>151</v>
      </c>
      <c r="E35" s="32">
        <v>250000000</v>
      </c>
      <c r="F35" s="33">
        <v>2464.9974999999999</v>
      </c>
      <c r="G35" s="34">
        <v>2.4299999999999999E-2</v>
      </c>
      <c r="H35" s="60"/>
      <c r="M35" s="45"/>
      <c r="N35" s="45"/>
      <c r="Q35" s="37"/>
      <c r="R35" s="38"/>
      <c r="S35" s="60"/>
    </row>
    <row r="36" spans="1:21" ht="12.75" customHeight="1">
      <c r="A36">
        <v>24</v>
      </c>
      <c r="B36" t="s">
        <v>504</v>
      </c>
      <c r="C36" s="75" t="s">
        <v>501</v>
      </c>
      <c r="D36" t="s">
        <v>152</v>
      </c>
      <c r="E36" s="32">
        <v>250000000</v>
      </c>
      <c r="F36" s="33">
        <v>2464.9749999999999</v>
      </c>
      <c r="G36" s="34">
        <v>2.4299999999999999E-2</v>
      </c>
      <c r="H36" s="60"/>
      <c r="M36" s="45"/>
      <c r="N36" s="45"/>
      <c r="Q36" s="37"/>
      <c r="R36" s="38"/>
      <c r="S36" s="60"/>
    </row>
    <row r="37" spans="1:21" ht="12.75" customHeight="1">
      <c r="A37">
        <v>25</v>
      </c>
      <c r="B37" t="s">
        <v>505</v>
      </c>
      <c r="C37" s="75" t="s">
        <v>490</v>
      </c>
      <c r="D37" t="s">
        <v>421</v>
      </c>
      <c r="E37" s="32">
        <v>250000000</v>
      </c>
      <c r="F37" s="33">
        <v>2460.7224999999999</v>
      </c>
      <c r="G37" s="34">
        <v>2.4199999999999999E-2</v>
      </c>
      <c r="H37" s="60"/>
      <c r="M37" s="45"/>
      <c r="N37" s="45"/>
      <c r="Q37" s="37"/>
      <c r="R37" s="38"/>
      <c r="S37" s="60"/>
    </row>
    <row r="38" spans="1:21" ht="12.75" customHeight="1">
      <c r="A38">
        <v>26</v>
      </c>
      <c r="B38" t="s">
        <v>506</v>
      </c>
      <c r="C38" s="75" t="s">
        <v>494</v>
      </c>
      <c r="D38" t="s">
        <v>152</v>
      </c>
      <c r="E38" s="32">
        <v>100000000</v>
      </c>
      <c r="F38" s="33">
        <v>985.57</v>
      </c>
      <c r="G38" s="34">
        <v>9.7000000000000003E-3</v>
      </c>
      <c r="H38" s="60"/>
      <c r="M38" s="45"/>
      <c r="N38" s="45"/>
      <c r="Q38" s="37"/>
      <c r="R38" s="38"/>
      <c r="S38" s="60"/>
    </row>
    <row r="39" spans="1:21" ht="12.75" customHeight="1">
      <c r="F39" s="33"/>
      <c r="G39" s="34"/>
      <c r="H39" s="60"/>
      <c r="M39" s="45"/>
      <c r="N39" s="45"/>
      <c r="Q39" s="37"/>
      <c r="R39" s="38"/>
      <c r="S39" s="60"/>
    </row>
    <row r="40" spans="1:21" ht="12.75" customHeight="1">
      <c r="C40" s="47" t="s">
        <v>126</v>
      </c>
      <c r="D40" s="47"/>
      <c r="E40" s="48"/>
      <c r="F40" s="49">
        <v>75134.595000000016</v>
      </c>
      <c r="G40" s="50">
        <v>0.7397999999999999</v>
      </c>
      <c r="H40" s="60"/>
      <c r="M40" s="45"/>
      <c r="N40" s="45"/>
      <c r="Q40" s="37"/>
      <c r="R40" s="38"/>
      <c r="S40" s="60"/>
    </row>
    <row r="41" spans="1:21" ht="12.75" customHeight="1">
      <c r="F41" s="33"/>
      <c r="G41" s="34"/>
      <c r="H41" s="60"/>
      <c r="M41" s="45"/>
      <c r="N41" s="45"/>
      <c r="Q41" s="37"/>
      <c r="R41" s="38"/>
      <c r="S41" s="60"/>
    </row>
    <row r="42" spans="1:21" ht="12.75" customHeight="1">
      <c r="C42" s="39" t="s">
        <v>156</v>
      </c>
      <c r="F42" s="33"/>
      <c r="G42" s="34"/>
      <c r="H42" s="60"/>
      <c r="M42" s="45"/>
      <c r="N42" s="45"/>
      <c r="Q42" s="37"/>
      <c r="R42" s="38"/>
      <c r="S42" s="60"/>
    </row>
    <row r="43" spans="1:21" ht="12.75" customHeight="1">
      <c r="A43">
        <v>27</v>
      </c>
      <c r="B43">
        <v>1300666</v>
      </c>
      <c r="C43" s="75" t="s">
        <v>158</v>
      </c>
      <c r="D43" t="s">
        <v>153</v>
      </c>
      <c r="E43" s="32">
        <v>500000000</v>
      </c>
      <c r="F43" s="33">
        <v>5000</v>
      </c>
      <c r="G43" s="34">
        <v>4.9200000000000001E-2</v>
      </c>
      <c r="H43" s="60"/>
      <c r="M43" s="45"/>
      <c r="N43" s="45"/>
      <c r="Q43" s="37"/>
      <c r="R43" s="38"/>
      <c r="S43" s="60"/>
    </row>
    <row r="44" spans="1:21" ht="12.75" customHeight="1">
      <c r="A44">
        <v>28</v>
      </c>
      <c r="B44">
        <v>1300667</v>
      </c>
      <c r="C44" s="75" t="s">
        <v>157</v>
      </c>
      <c r="D44" t="s">
        <v>153</v>
      </c>
      <c r="E44" s="32">
        <v>500000000</v>
      </c>
      <c r="F44" s="33">
        <v>5000</v>
      </c>
      <c r="G44" s="34">
        <v>4.9200000000000001E-2</v>
      </c>
      <c r="H44" s="60"/>
      <c r="Q44" s="37"/>
      <c r="R44" s="38"/>
      <c r="S44" s="35"/>
    </row>
    <row r="45" spans="1:21" ht="12.75" customHeight="1">
      <c r="A45">
        <v>29</v>
      </c>
      <c r="B45">
        <v>1300673</v>
      </c>
      <c r="C45" s="75" t="s">
        <v>157</v>
      </c>
      <c r="D45" t="s">
        <v>153</v>
      </c>
      <c r="E45" s="32">
        <v>250000000</v>
      </c>
      <c r="F45" s="33">
        <v>2500</v>
      </c>
      <c r="G45" s="34">
        <v>2.46E-2</v>
      </c>
      <c r="H45" s="60"/>
      <c r="N45" s="54"/>
      <c r="O45" s="54"/>
      <c r="P45" s="55"/>
      <c r="Q45" s="56"/>
      <c r="R45" s="57"/>
      <c r="S45" s="51"/>
    </row>
    <row r="46" spans="1:21" ht="12.75" customHeight="1">
      <c r="F46" s="33"/>
      <c r="G46" s="34"/>
      <c r="H46" s="35"/>
      <c r="Q46" s="37"/>
      <c r="R46" s="38"/>
      <c r="S46" s="35"/>
    </row>
    <row r="47" spans="1:21" ht="12.75" customHeight="1">
      <c r="C47" s="47" t="s">
        <v>126</v>
      </c>
      <c r="D47" s="47"/>
      <c r="E47" s="48"/>
      <c r="F47" s="49">
        <v>12500</v>
      </c>
      <c r="G47" s="50">
        <v>0.123</v>
      </c>
      <c r="H47" s="35"/>
      <c r="I47" s="83"/>
      <c r="J47" s="34"/>
      <c r="N47" s="40"/>
      <c r="Q47" s="37"/>
      <c r="R47" s="38"/>
      <c r="S47" s="35"/>
      <c r="T47" s="43"/>
      <c r="U47" s="43"/>
    </row>
    <row r="48" spans="1:21" ht="12.75" customHeight="1">
      <c r="F48" s="33"/>
      <c r="G48" s="34"/>
      <c r="H48" s="60"/>
      <c r="M48" s="45"/>
      <c r="N48" s="45"/>
      <c r="Q48" s="37"/>
      <c r="R48" s="38"/>
      <c r="S48" s="60"/>
    </row>
    <row r="49" spans="1:21" ht="12.75" customHeight="1">
      <c r="C49" s="39" t="s">
        <v>127</v>
      </c>
      <c r="F49" s="33">
        <v>7493.5833830999991</v>
      </c>
      <c r="G49" s="34">
        <v>7.3800000000000004E-2</v>
      </c>
      <c r="H49" s="35"/>
      <c r="Q49" s="37"/>
      <c r="R49" s="38"/>
      <c r="S49" s="35"/>
      <c r="T49" s="38"/>
      <c r="U49" s="38"/>
    </row>
    <row r="50" spans="1:21" ht="12.75" customHeight="1">
      <c r="C50" s="47" t="s">
        <v>126</v>
      </c>
      <c r="D50" s="47"/>
      <c r="E50" s="48"/>
      <c r="F50" s="49">
        <v>7493.5833830999991</v>
      </c>
      <c r="G50" s="50">
        <v>7.3800000000000004E-2</v>
      </c>
      <c r="H50" s="51"/>
      <c r="I50" s="34"/>
      <c r="J50" s="34"/>
      <c r="N50" s="54"/>
      <c r="O50" s="54"/>
      <c r="P50" s="55"/>
      <c r="Q50" s="56"/>
      <c r="R50" s="57"/>
      <c r="S50" s="51"/>
    </row>
    <row r="51" spans="1:21" ht="12.75" customHeight="1">
      <c r="F51" s="33"/>
      <c r="G51" s="34"/>
      <c r="H51" s="35"/>
      <c r="Q51" s="37"/>
      <c r="R51" s="38"/>
      <c r="S51" s="35"/>
    </row>
    <row r="52" spans="1:21" ht="12.75" customHeight="1">
      <c r="C52" s="39" t="s">
        <v>128</v>
      </c>
      <c r="F52" s="33"/>
      <c r="G52" s="34"/>
      <c r="H52" s="35"/>
      <c r="N52" s="40"/>
      <c r="Q52" s="37"/>
      <c r="R52" s="38"/>
      <c r="S52" s="35"/>
    </row>
    <row r="53" spans="1:21" ht="12.75" customHeight="1">
      <c r="C53" s="39" t="s">
        <v>129</v>
      </c>
      <c r="F53" s="58">
        <v>-15826.307468799991</v>
      </c>
      <c r="G53" s="59">
        <v>-0.15569999999999995</v>
      </c>
      <c r="H53" s="60"/>
      <c r="N53" s="45"/>
      <c r="Q53" s="37"/>
      <c r="R53" s="38"/>
      <c r="S53" s="60"/>
    </row>
    <row r="54" spans="1:21" ht="12.75" customHeight="1">
      <c r="C54" s="47" t="s">
        <v>126</v>
      </c>
      <c r="D54" s="47"/>
      <c r="E54" s="48"/>
      <c r="F54" s="62">
        <v>-15826.307468799991</v>
      </c>
      <c r="G54" s="63">
        <v>-0.15569999999999995</v>
      </c>
      <c r="H54" s="60"/>
      <c r="N54" s="45"/>
      <c r="Q54" s="37"/>
      <c r="R54" s="38"/>
      <c r="S54" s="60"/>
    </row>
    <row r="55" spans="1:21" ht="12.75" customHeight="1">
      <c r="A55" s="84"/>
      <c r="B55" s="84"/>
      <c r="C55" s="85" t="s">
        <v>130</v>
      </c>
      <c r="D55" s="85"/>
      <c r="E55" s="86"/>
      <c r="F55" s="66">
        <v>101556.23091430003</v>
      </c>
      <c r="G55" s="67">
        <v>1</v>
      </c>
      <c r="H55" s="35"/>
      <c r="Q55" s="37"/>
      <c r="R55" s="38"/>
      <c r="S55" s="35"/>
    </row>
    <row r="56" spans="1:21" ht="12.75" customHeight="1">
      <c r="I56" s="84"/>
      <c r="J56" s="84"/>
      <c r="T56" s="87"/>
      <c r="U56" s="87"/>
    </row>
    <row r="57" spans="1:21" ht="12.75" customHeight="1">
      <c r="C57" s="39" t="s">
        <v>160</v>
      </c>
      <c r="N57" s="40"/>
    </row>
    <row r="58" spans="1:21" ht="12.75" customHeight="1">
      <c r="C58" s="39" t="s">
        <v>161</v>
      </c>
      <c r="F58" s="73"/>
      <c r="G58" s="73"/>
      <c r="N58" s="40"/>
    </row>
    <row r="59" spans="1:21" ht="12.75" customHeight="1">
      <c r="C59" s="39"/>
      <c r="F59" s="41"/>
      <c r="N59" s="40"/>
      <c r="Q59" s="60"/>
    </row>
    <row r="60" spans="1:21" ht="12.75" customHeight="1">
      <c r="B60" s="107" t="s">
        <v>131</v>
      </c>
      <c r="C60" s="107"/>
      <c r="D60" s="107"/>
      <c r="E60" s="107"/>
      <c r="F60" s="107"/>
      <c r="G60" s="107"/>
      <c r="H60" s="107"/>
      <c r="N60" s="40"/>
    </row>
    <row r="61" spans="1:21" ht="12.75" customHeight="1">
      <c r="B61" s="107"/>
      <c r="C61" s="107"/>
      <c r="D61" s="107"/>
      <c r="E61" s="107"/>
      <c r="F61" s="107"/>
      <c r="G61" s="107"/>
      <c r="H61" s="107"/>
      <c r="N61" s="40"/>
    </row>
    <row r="62" spans="1:21" ht="12.75" customHeight="1">
      <c r="B62" s="107"/>
      <c r="C62" s="107"/>
      <c r="D62" s="107"/>
      <c r="E62" s="107"/>
      <c r="F62" s="107"/>
      <c r="G62" s="107"/>
      <c r="H62" s="107"/>
    </row>
    <row r="63" spans="1:21" ht="12.75" customHeight="1">
      <c r="B63" s="107"/>
      <c r="C63" s="107"/>
      <c r="D63" s="107"/>
      <c r="E63" s="107"/>
      <c r="F63" s="107"/>
      <c r="G63" s="107"/>
      <c r="H63" s="107"/>
    </row>
    <row r="64" spans="1:21" ht="12.75" customHeight="1">
      <c r="B64" s="107"/>
      <c r="C64" s="107"/>
      <c r="D64" s="107"/>
      <c r="E64" s="107"/>
      <c r="F64" s="107"/>
      <c r="G64" s="107"/>
      <c r="H64" s="107"/>
    </row>
    <row r="65" spans="2:8" ht="12.75" customHeight="1">
      <c r="B65" s="107"/>
      <c r="C65" s="107"/>
      <c r="D65" s="107"/>
      <c r="E65" s="107"/>
      <c r="F65" s="107"/>
      <c r="G65" s="107"/>
      <c r="H65" s="107"/>
    </row>
    <row r="66" spans="2:8" ht="12.75" customHeight="1">
      <c r="B66" s="107"/>
      <c r="C66" s="107"/>
      <c r="D66" s="107"/>
      <c r="E66" s="107"/>
      <c r="F66" s="107"/>
      <c r="G66" s="107"/>
      <c r="H66" s="107"/>
    </row>
    <row r="67" spans="2:8" ht="29.25" customHeight="1">
      <c r="B67" s="107"/>
      <c r="C67" s="107"/>
      <c r="D67" s="107"/>
      <c r="E67" s="107"/>
      <c r="F67" s="107"/>
      <c r="G67" s="107"/>
      <c r="H67" s="107"/>
    </row>
    <row r="68" spans="2:8" ht="12.75" customHeight="1">
      <c r="B68" s="74"/>
      <c r="C68" s="74"/>
      <c r="D68" s="74"/>
      <c r="E68" s="74"/>
      <c r="F68" s="74"/>
      <c r="G68" s="74"/>
      <c r="H68" s="74"/>
    </row>
    <row r="69" spans="2:8" ht="27" customHeight="1">
      <c r="B69" s="108" t="s">
        <v>445</v>
      </c>
      <c r="C69" s="108"/>
      <c r="D69" s="108"/>
      <c r="E69" s="108"/>
      <c r="F69" s="108"/>
      <c r="G69" s="108"/>
      <c r="H69" s="108"/>
    </row>
    <row r="70" spans="2:8" ht="12.75" customHeight="1">
      <c r="E70"/>
      <c r="F70" s="32"/>
      <c r="H70"/>
    </row>
    <row r="71" spans="2:8" ht="12.75" customHeight="1">
      <c r="B71" s="75" t="s">
        <v>132</v>
      </c>
      <c r="E71"/>
      <c r="F71" s="32"/>
      <c r="H71"/>
    </row>
    <row r="72" spans="2:8" ht="12.75" customHeight="1"/>
    <row r="73" spans="2:8" ht="12.75" customHeight="1"/>
    <row r="74" spans="2:8" ht="12.75" customHeight="1"/>
    <row r="75" spans="2:8" ht="12.75" customHeight="1"/>
    <row r="76" spans="2:8" ht="12.75" customHeight="1"/>
    <row r="77" spans="2:8" ht="12.75" customHeight="1"/>
    <row r="78" spans="2:8" ht="12.75" customHeight="1"/>
    <row r="79" spans="2:8" ht="12.75" customHeight="1"/>
    <row r="80" spans="2:8" ht="12.75" customHeight="1"/>
    <row r="81" ht="12.75" customHeight="1"/>
    <row r="82" ht="12.75" customHeight="1"/>
    <row r="83" ht="12.75" customHeight="1"/>
    <row r="84" ht="12.75" customHeight="1"/>
  </sheetData>
  <sortState ref="I10:J15">
    <sortCondition descending="1" ref="J10:J15"/>
  </sortState>
  <mergeCells count="4">
    <mergeCell ref="B69:H69"/>
    <mergeCell ref="C1:G1"/>
    <mergeCell ref="N1:R1"/>
    <mergeCell ref="B60:H67"/>
  </mergeCells>
  <pageMargins left="0.7" right="0.7" top="0.75" bottom="0.75" header="0.3" footer="0.3"/>
  <pageSetup paperSize="9" scale="35" orientation="portrait" r:id="rId1"/>
  <colBreaks count="1" manualBreakCount="1">
    <brk id="13" max="8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zoomScale="85" zoomScaleNormal="85" workbookViewId="0"/>
  </sheetViews>
  <sheetFormatPr defaultRowHeight="15"/>
  <cols>
    <col min="1" max="1" width="7" bestFit="1" customWidth="1"/>
    <col min="2" max="2" width="14.7109375" bestFit="1" customWidth="1"/>
    <col min="3" max="3" width="51" bestFit="1" customWidth="1"/>
    <col min="4" max="4" width="23.42578125" bestFit="1" customWidth="1"/>
    <col min="5" max="5" width="10.28515625" style="32" bestFit="1" customWidth="1"/>
    <col min="6" max="6" width="24.28515625" bestFit="1" customWidth="1"/>
    <col min="7" max="7" width="14.140625" bestFit="1" customWidth="1"/>
    <col min="8" max="8" width="2.7109375" style="2" customWidth="1"/>
    <col min="9" max="9" width="23.42578125" bestFit="1" customWidth="1"/>
    <col min="10" max="10" width="8.85546875" bestFit="1" customWidth="1"/>
    <col min="11" max="11" width="3.7109375" style="2" customWidth="1"/>
    <col min="12" max="12" width="28.28515625" style="2" bestFit="1" customWidth="1"/>
    <col min="13" max="13" width="14.710937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51" bestFit="1" customWidth="1"/>
    <col min="260" max="260" width="23.42578125" bestFit="1" customWidth="1"/>
    <col min="261" max="261" width="8.710937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51" bestFit="1" customWidth="1"/>
    <col min="516" max="516" width="23.42578125" bestFit="1" customWidth="1"/>
    <col min="517" max="517" width="8.710937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51" bestFit="1" customWidth="1"/>
    <col min="772" max="772" width="23.42578125" bestFit="1" customWidth="1"/>
    <col min="773" max="773" width="8.710937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51" bestFit="1" customWidth="1"/>
    <col min="1028" max="1028" width="23.42578125" bestFit="1" customWidth="1"/>
    <col min="1029" max="1029" width="8.710937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51" bestFit="1" customWidth="1"/>
    <col min="1284" max="1284" width="23.42578125" bestFit="1" customWidth="1"/>
    <col min="1285" max="1285" width="8.710937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51" bestFit="1" customWidth="1"/>
    <col min="1540" max="1540" width="23.42578125" bestFit="1" customWidth="1"/>
    <col min="1541" max="1541" width="8.710937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51" bestFit="1" customWidth="1"/>
    <col min="1796" max="1796" width="23.42578125" bestFit="1" customWidth="1"/>
    <col min="1797" max="1797" width="8.710937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51" bestFit="1" customWidth="1"/>
    <col min="2052" max="2052" width="23.42578125" bestFit="1" customWidth="1"/>
    <col min="2053" max="2053" width="8.710937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51" bestFit="1" customWidth="1"/>
    <col min="2308" max="2308" width="23.42578125" bestFit="1" customWidth="1"/>
    <col min="2309" max="2309" width="8.710937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51" bestFit="1" customWidth="1"/>
    <col min="2564" max="2564" width="23.42578125" bestFit="1" customWidth="1"/>
    <col min="2565" max="2565" width="8.710937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51" bestFit="1" customWidth="1"/>
    <col min="2820" max="2820" width="23.42578125" bestFit="1" customWidth="1"/>
    <col min="2821" max="2821" width="8.710937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51" bestFit="1" customWidth="1"/>
    <col min="3076" max="3076" width="23.42578125" bestFit="1" customWidth="1"/>
    <col min="3077" max="3077" width="8.710937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51" bestFit="1" customWidth="1"/>
    <col min="3332" max="3332" width="23.42578125" bestFit="1" customWidth="1"/>
    <col min="3333" max="3333" width="8.710937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51" bestFit="1" customWidth="1"/>
    <col min="3588" max="3588" width="23.42578125" bestFit="1" customWidth="1"/>
    <col min="3589" max="3589" width="8.710937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51" bestFit="1" customWidth="1"/>
    <col min="3844" max="3844" width="23.42578125" bestFit="1" customWidth="1"/>
    <col min="3845" max="3845" width="8.710937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51" bestFit="1" customWidth="1"/>
    <col min="4100" max="4100" width="23.42578125" bestFit="1" customWidth="1"/>
    <col min="4101" max="4101" width="8.710937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51" bestFit="1" customWidth="1"/>
    <col min="4356" max="4356" width="23.42578125" bestFit="1" customWidth="1"/>
    <col min="4357" max="4357" width="8.710937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51" bestFit="1" customWidth="1"/>
    <col min="4612" max="4612" width="23.42578125" bestFit="1" customWidth="1"/>
    <col min="4613" max="4613" width="8.710937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51" bestFit="1" customWidth="1"/>
    <col min="4868" max="4868" width="23.42578125" bestFit="1" customWidth="1"/>
    <col min="4869" max="4869" width="8.710937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51" bestFit="1" customWidth="1"/>
    <col min="5124" max="5124" width="23.42578125" bestFit="1" customWidth="1"/>
    <col min="5125" max="5125" width="8.710937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51" bestFit="1" customWidth="1"/>
    <col min="5380" max="5380" width="23.42578125" bestFit="1" customWidth="1"/>
    <col min="5381" max="5381" width="8.710937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51" bestFit="1" customWidth="1"/>
    <col min="5636" max="5636" width="23.42578125" bestFit="1" customWidth="1"/>
    <col min="5637" max="5637" width="8.710937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51" bestFit="1" customWidth="1"/>
    <col min="5892" max="5892" width="23.42578125" bestFit="1" customWidth="1"/>
    <col min="5893" max="5893" width="8.710937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51" bestFit="1" customWidth="1"/>
    <col min="6148" max="6148" width="23.42578125" bestFit="1" customWidth="1"/>
    <col min="6149" max="6149" width="8.710937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51" bestFit="1" customWidth="1"/>
    <col min="6404" max="6404" width="23.42578125" bestFit="1" customWidth="1"/>
    <col min="6405" max="6405" width="8.710937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51" bestFit="1" customWidth="1"/>
    <col min="6660" max="6660" width="23.42578125" bestFit="1" customWidth="1"/>
    <col min="6661" max="6661" width="8.710937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51" bestFit="1" customWidth="1"/>
    <col min="6916" max="6916" width="23.42578125" bestFit="1" customWidth="1"/>
    <col min="6917" max="6917" width="8.710937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51" bestFit="1" customWidth="1"/>
    <col min="7172" max="7172" width="23.42578125" bestFit="1" customWidth="1"/>
    <col min="7173" max="7173" width="8.710937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51" bestFit="1" customWidth="1"/>
    <col min="7428" max="7428" width="23.42578125" bestFit="1" customWidth="1"/>
    <col min="7429" max="7429" width="8.710937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51" bestFit="1" customWidth="1"/>
    <col min="7684" max="7684" width="23.42578125" bestFit="1" customWidth="1"/>
    <col min="7685" max="7685" width="8.710937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51" bestFit="1" customWidth="1"/>
    <col min="7940" max="7940" width="23.42578125" bestFit="1" customWidth="1"/>
    <col min="7941" max="7941" width="8.710937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51" bestFit="1" customWidth="1"/>
    <col min="8196" max="8196" width="23.42578125" bestFit="1" customWidth="1"/>
    <col min="8197" max="8197" width="8.710937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51" bestFit="1" customWidth="1"/>
    <col min="8452" max="8452" width="23.42578125" bestFit="1" customWidth="1"/>
    <col min="8453" max="8453" width="8.710937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51" bestFit="1" customWidth="1"/>
    <col min="8708" max="8708" width="23.42578125" bestFit="1" customWidth="1"/>
    <col min="8709" max="8709" width="8.710937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51" bestFit="1" customWidth="1"/>
    <col min="8964" max="8964" width="23.42578125" bestFit="1" customWidth="1"/>
    <col min="8965" max="8965" width="8.710937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51" bestFit="1" customWidth="1"/>
    <col min="9220" max="9220" width="23.42578125" bestFit="1" customWidth="1"/>
    <col min="9221" max="9221" width="8.710937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51" bestFit="1" customWidth="1"/>
    <col min="9476" max="9476" width="23.42578125" bestFit="1" customWidth="1"/>
    <col min="9477" max="9477" width="8.710937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51" bestFit="1" customWidth="1"/>
    <col min="9732" max="9732" width="23.42578125" bestFit="1" customWidth="1"/>
    <col min="9733" max="9733" width="8.710937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51" bestFit="1" customWidth="1"/>
    <col min="9988" max="9988" width="23.42578125" bestFit="1" customWidth="1"/>
    <col min="9989" max="9989" width="8.710937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51" bestFit="1" customWidth="1"/>
    <col min="10244" max="10244" width="23.42578125" bestFit="1" customWidth="1"/>
    <col min="10245" max="10245" width="8.710937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51" bestFit="1" customWidth="1"/>
    <col min="10500" max="10500" width="23.42578125" bestFit="1" customWidth="1"/>
    <col min="10501" max="10501" width="8.710937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51" bestFit="1" customWidth="1"/>
    <col min="10756" max="10756" width="23.42578125" bestFit="1" customWidth="1"/>
    <col min="10757" max="10757" width="8.710937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51" bestFit="1" customWidth="1"/>
    <col min="11012" max="11012" width="23.42578125" bestFit="1" customWidth="1"/>
    <col min="11013" max="11013" width="8.710937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51" bestFit="1" customWidth="1"/>
    <col min="11268" max="11268" width="23.42578125" bestFit="1" customWidth="1"/>
    <col min="11269" max="11269" width="8.710937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51" bestFit="1" customWidth="1"/>
    <col min="11524" max="11524" width="23.42578125" bestFit="1" customWidth="1"/>
    <col min="11525" max="11525" width="8.710937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51" bestFit="1" customWidth="1"/>
    <col min="11780" max="11780" width="23.42578125" bestFit="1" customWidth="1"/>
    <col min="11781" max="11781" width="8.710937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51" bestFit="1" customWidth="1"/>
    <col min="12036" max="12036" width="23.42578125" bestFit="1" customWidth="1"/>
    <col min="12037" max="12037" width="8.710937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51" bestFit="1" customWidth="1"/>
    <col min="12292" max="12292" width="23.42578125" bestFit="1" customWidth="1"/>
    <col min="12293" max="12293" width="8.710937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51" bestFit="1" customWidth="1"/>
    <col min="12548" max="12548" width="23.42578125" bestFit="1" customWidth="1"/>
    <col min="12549" max="12549" width="8.710937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51" bestFit="1" customWidth="1"/>
    <col min="12804" max="12804" width="23.42578125" bestFit="1" customWidth="1"/>
    <col min="12805" max="12805" width="8.710937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51" bestFit="1" customWidth="1"/>
    <col min="13060" max="13060" width="23.42578125" bestFit="1" customWidth="1"/>
    <col min="13061" max="13061" width="8.710937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51" bestFit="1" customWidth="1"/>
    <col min="13316" max="13316" width="23.42578125" bestFit="1" customWidth="1"/>
    <col min="13317" max="13317" width="8.710937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51" bestFit="1" customWidth="1"/>
    <col min="13572" max="13572" width="23.42578125" bestFit="1" customWidth="1"/>
    <col min="13573" max="13573" width="8.710937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51" bestFit="1" customWidth="1"/>
    <col min="13828" max="13828" width="23.42578125" bestFit="1" customWidth="1"/>
    <col min="13829" max="13829" width="8.710937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51" bestFit="1" customWidth="1"/>
    <col min="14084" max="14084" width="23.42578125" bestFit="1" customWidth="1"/>
    <col min="14085" max="14085" width="8.710937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51" bestFit="1" customWidth="1"/>
    <col min="14340" max="14340" width="23.42578125" bestFit="1" customWidth="1"/>
    <col min="14341" max="14341" width="8.710937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51" bestFit="1" customWidth="1"/>
    <col min="14596" max="14596" width="23.42578125" bestFit="1" customWidth="1"/>
    <col min="14597" max="14597" width="8.710937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51" bestFit="1" customWidth="1"/>
    <col min="14852" max="14852" width="23.42578125" bestFit="1" customWidth="1"/>
    <col min="14853" max="14853" width="8.710937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51" bestFit="1" customWidth="1"/>
    <col min="15108" max="15108" width="23.42578125" bestFit="1" customWidth="1"/>
    <col min="15109" max="15109" width="8.710937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51" bestFit="1" customWidth="1"/>
    <col min="15364" max="15364" width="23.42578125" bestFit="1" customWidth="1"/>
    <col min="15365" max="15365" width="8.710937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51" bestFit="1" customWidth="1"/>
    <col min="15620" max="15620" width="23.42578125" bestFit="1" customWidth="1"/>
    <col min="15621" max="15621" width="8.710937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51" bestFit="1" customWidth="1"/>
    <col min="15876" max="15876" width="23.42578125" bestFit="1" customWidth="1"/>
    <col min="15877" max="15877" width="8.710937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51" bestFit="1" customWidth="1"/>
    <col min="16132" max="16132" width="23.42578125" bestFit="1" customWidth="1"/>
    <col min="16133" max="16133" width="8.710937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>
      <c r="A1" s="1"/>
      <c r="B1" s="1"/>
      <c r="C1" s="109" t="s">
        <v>163</v>
      </c>
      <c r="D1" s="109"/>
      <c r="E1" s="109"/>
      <c r="F1" s="109"/>
      <c r="G1" s="109"/>
      <c r="L1" s="3"/>
      <c r="M1" s="3"/>
      <c r="N1" s="110"/>
      <c r="O1" s="110"/>
      <c r="P1" s="110"/>
      <c r="Q1" s="110"/>
      <c r="R1" s="110"/>
    </row>
    <row r="2" spans="1:21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10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v>1</v>
      </c>
      <c r="B9" t="s">
        <v>11</v>
      </c>
      <c r="C9" t="s">
        <v>12</v>
      </c>
      <c r="D9" t="s">
        <v>13</v>
      </c>
      <c r="E9" s="32">
        <v>70000</v>
      </c>
      <c r="F9" s="33">
        <v>1320.27</v>
      </c>
      <c r="G9" s="34">
        <v>6.3299999999999995E-2</v>
      </c>
      <c r="H9" s="60"/>
      <c r="K9" s="60"/>
      <c r="Q9" s="37"/>
      <c r="R9" s="38"/>
      <c r="S9" s="35"/>
    </row>
    <row r="10" spans="1:21" ht="12.75" customHeight="1">
      <c r="A10">
        <v>2</v>
      </c>
      <c r="B10" t="s">
        <v>18</v>
      </c>
      <c r="C10" t="s">
        <v>19</v>
      </c>
      <c r="D10" t="s">
        <v>20</v>
      </c>
      <c r="E10" s="32">
        <v>130000</v>
      </c>
      <c r="F10" s="33">
        <v>1147.51</v>
      </c>
      <c r="G10" s="34">
        <v>5.5E-2</v>
      </c>
      <c r="H10" s="60"/>
      <c r="I10" s="42" t="s">
        <v>419</v>
      </c>
      <c r="J10" s="42" t="s">
        <v>17</v>
      </c>
      <c r="K10" s="60"/>
      <c r="L10" s="76" t="s">
        <v>133</v>
      </c>
      <c r="M10" s="76" t="s">
        <v>134</v>
      </c>
      <c r="Q10" s="37"/>
      <c r="R10" s="38"/>
      <c r="S10" s="35"/>
      <c r="T10" s="43"/>
      <c r="U10" s="43"/>
    </row>
    <row r="11" spans="1:21" ht="12.75" customHeight="1">
      <c r="A11">
        <v>3</v>
      </c>
      <c r="B11" t="s">
        <v>14</v>
      </c>
      <c r="C11" t="s">
        <v>15</v>
      </c>
      <c r="D11" t="s">
        <v>16</v>
      </c>
      <c r="E11" s="32">
        <v>80000</v>
      </c>
      <c r="F11" s="33">
        <v>1048.72</v>
      </c>
      <c r="G11" s="34">
        <v>5.0299999999999997E-2</v>
      </c>
      <c r="H11" s="60"/>
      <c r="I11" s="44" t="s">
        <v>13</v>
      </c>
      <c r="J11" s="34">
        <f t="shared" ref="J11:J29" si="0">SUMIFS($G$4:$G$215,$D$4:$D$215,I11)</f>
        <v>0.183</v>
      </c>
      <c r="K11" s="60"/>
      <c r="L11" s="83" t="s">
        <v>135</v>
      </c>
      <c r="M11" s="34">
        <v>0.27129999999999993</v>
      </c>
      <c r="Q11" s="37"/>
      <c r="R11" s="38"/>
      <c r="S11" s="35"/>
      <c r="T11" s="38"/>
      <c r="U11" s="38"/>
    </row>
    <row r="12" spans="1:21" ht="12.75" customHeight="1">
      <c r="A12">
        <v>4</v>
      </c>
      <c r="B12" t="s">
        <v>32</v>
      </c>
      <c r="C12" t="s">
        <v>33</v>
      </c>
      <c r="D12" t="s">
        <v>28</v>
      </c>
      <c r="E12" s="32">
        <v>400000</v>
      </c>
      <c r="F12" s="33">
        <v>1022</v>
      </c>
      <c r="G12" s="34">
        <v>4.9000000000000002E-2</v>
      </c>
      <c r="H12" s="60"/>
      <c r="I12" s="34" t="s">
        <v>20</v>
      </c>
      <c r="J12" s="34">
        <f t="shared" si="0"/>
        <v>9.1499999999999998E-2</v>
      </c>
      <c r="K12" s="60"/>
      <c r="L12" s="83" t="s">
        <v>136</v>
      </c>
      <c r="M12" s="34">
        <v>0.12690000000000001</v>
      </c>
      <c r="Q12" s="37"/>
      <c r="R12" s="38"/>
      <c r="S12" s="35"/>
      <c r="T12" s="38"/>
      <c r="U12" s="38"/>
    </row>
    <row r="13" spans="1:21" ht="12.75" customHeight="1">
      <c r="A13">
        <v>5</v>
      </c>
      <c r="B13" t="s">
        <v>26</v>
      </c>
      <c r="C13" t="s">
        <v>27</v>
      </c>
      <c r="D13" t="s">
        <v>13</v>
      </c>
      <c r="E13" s="32">
        <v>85000</v>
      </c>
      <c r="F13" s="33">
        <v>890.63</v>
      </c>
      <c r="G13" s="34">
        <v>4.2700000000000002E-2</v>
      </c>
      <c r="H13" s="60"/>
      <c r="I13" s="34" t="s">
        <v>23</v>
      </c>
      <c r="J13" s="34">
        <f t="shared" si="0"/>
        <v>8.829999999999999E-2</v>
      </c>
      <c r="K13" s="60"/>
      <c r="L13" s="83" t="s">
        <v>137</v>
      </c>
      <c r="M13" s="34">
        <v>9.4700000000000006E-2</v>
      </c>
      <c r="Q13" s="37"/>
      <c r="R13" s="38"/>
      <c r="S13" s="35"/>
      <c r="T13" s="38"/>
      <c r="U13" s="38"/>
    </row>
    <row r="14" spans="1:21" ht="12.75" customHeight="1">
      <c r="A14">
        <v>6</v>
      </c>
      <c r="B14" t="s">
        <v>164</v>
      </c>
      <c r="C14" t="s">
        <v>165</v>
      </c>
      <c r="D14" t="s">
        <v>31</v>
      </c>
      <c r="E14" s="32">
        <v>90000</v>
      </c>
      <c r="F14" s="33">
        <v>665.01</v>
      </c>
      <c r="G14" s="34">
        <v>3.1899999999999998E-2</v>
      </c>
      <c r="H14" s="60"/>
      <c r="I14" s="34" t="s">
        <v>16</v>
      </c>
      <c r="J14" s="34">
        <f t="shared" si="0"/>
        <v>8.3000000000000004E-2</v>
      </c>
      <c r="K14" s="60"/>
      <c r="L14" s="83" t="s">
        <v>139</v>
      </c>
      <c r="M14" s="34">
        <v>8.3000000000000004E-2</v>
      </c>
      <c r="Q14" s="37"/>
      <c r="R14" s="38"/>
      <c r="S14" s="35"/>
      <c r="T14" s="38"/>
      <c r="U14" s="38"/>
    </row>
    <row r="15" spans="1:21" ht="12.75" customHeight="1">
      <c r="A15">
        <v>7</v>
      </c>
      <c r="B15" t="s">
        <v>166</v>
      </c>
      <c r="C15" t="s">
        <v>157</v>
      </c>
      <c r="D15" t="s">
        <v>13</v>
      </c>
      <c r="E15" s="32">
        <v>130000</v>
      </c>
      <c r="F15" s="33">
        <v>623.80499999999995</v>
      </c>
      <c r="G15" s="34">
        <v>2.9899999999999999E-2</v>
      </c>
      <c r="H15" s="60"/>
      <c r="I15" s="34" t="s">
        <v>31</v>
      </c>
      <c r="J15" s="34">
        <f t="shared" si="0"/>
        <v>7.0800000000000002E-2</v>
      </c>
      <c r="K15" s="60"/>
      <c r="L15" s="2" t="s">
        <v>558</v>
      </c>
      <c r="M15" s="34">
        <v>8.1600000000000006E-2</v>
      </c>
      <c r="Q15" s="37"/>
      <c r="R15" s="38"/>
      <c r="S15" s="35"/>
      <c r="T15" s="38"/>
      <c r="U15" s="38"/>
    </row>
    <row r="16" spans="1:21" ht="12.75" customHeight="1">
      <c r="A16">
        <v>8</v>
      </c>
      <c r="B16" t="s">
        <v>24</v>
      </c>
      <c r="C16" t="s">
        <v>25</v>
      </c>
      <c r="D16" t="s">
        <v>23</v>
      </c>
      <c r="E16" s="32">
        <v>30000</v>
      </c>
      <c r="F16" s="33">
        <v>547.67999999999995</v>
      </c>
      <c r="G16" s="34">
        <v>2.63E-2</v>
      </c>
      <c r="H16" s="60"/>
      <c r="I16" s="34" t="s">
        <v>28</v>
      </c>
      <c r="J16" s="34">
        <f t="shared" si="0"/>
        <v>6.3399999999999998E-2</v>
      </c>
      <c r="K16" s="60"/>
      <c r="L16" s="83" t="s">
        <v>140</v>
      </c>
      <c r="M16" s="34">
        <v>6.6299999999999998E-2</v>
      </c>
      <c r="Q16" s="37"/>
      <c r="R16" s="38"/>
      <c r="S16" s="35"/>
      <c r="T16" s="38"/>
      <c r="U16" s="38"/>
    </row>
    <row r="17" spans="1:32" ht="12.75" customHeight="1">
      <c r="A17">
        <v>9</v>
      </c>
      <c r="B17" t="s">
        <v>21</v>
      </c>
      <c r="C17" t="s">
        <v>22</v>
      </c>
      <c r="D17" t="s">
        <v>13</v>
      </c>
      <c r="E17" s="32">
        <v>195000</v>
      </c>
      <c r="F17" s="33">
        <v>542.78250000000003</v>
      </c>
      <c r="G17" s="34">
        <v>2.5999999999999999E-2</v>
      </c>
      <c r="H17" s="60"/>
      <c r="I17" s="34" t="s">
        <v>36</v>
      </c>
      <c r="J17" s="34">
        <f t="shared" si="0"/>
        <v>5.0800000000000005E-2</v>
      </c>
      <c r="K17" s="60"/>
      <c r="L17" s="83" t="s">
        <v>142</v>
      </c>
      <c r="M17" s="34">
        <v>5.3400000000000003E-2</v>
      </c>
      <c r="Q17" s="37"/>
      <c r="R17" s="38"/>
      <c r="S17" s="35"/>
      <c r="T17" s="38"/>
      <c r="U17" s="38"/>
    </row>
    <row r="18" spans="1:32" ht="12.75" customHeight="1">
      <c r="A18">
        <v>10</v>
      </c>
      <c r="B18" t="s">
        <v>167</v>
      </c>
      <c r="C18" t="s">
        <v>168</v>
      </c>
      <c r="D18" t="s">
        <v>169</v>
      </c>
      <c r="E18" s="32">
        <v>450000</v>
      </c>
      <c r="F18" s="33">
        <v>533.47500000000002</v>
      </c>
      <c r="G18" s="34">
        <v>2.5600000000000001E-2</v>
      </c>
      <c r="H18" s="60"/>
      <c r="I18" s="34" t="s">
        <v>54</v>
      </c>
      <c r="J18" s="34">
        <f t="shared" si="0"/>
        <v>5.3400000000000003E-2</v>
      </c>
      <c r="K18" s="60"/>
      <c r="L18" s="83" t="s">
        <v>138</v>
      </c>
      <c r="M18" s="34">
        <v>5.0800000000000005E-2</v>
      </c>
      <c r="Q18" s="37"/>
      <c r="R18" s="38"/>
      <c r="S18" s="35"/>
      <c r="T18" s="38"/>
      <c r="U18" s="38"/>
    </row>
    <row r="19" spans="1:32" ht="12.75" customHeight="1">
      <c r="A19">
        <v>11</v>
      </c>
      <c r="B19" t="s">
        <v>46</v>
      </c>
      <c r="C19" t="s">
        <v>47</v>
      </c>
      <c r="D19" t="s">
        <v>23</v>
      </c>
      <c r="E19" s="32">
        <v>10000</v>
      </c>
      <c r="F19" s="33">
        <v>517.15499999999997</v>
      </c>
      <c r="G19" s="34">
        <v>2.4799999999999999E-2</v>
      </c>
      <c r="H19" s="60"/>
      <c r="I19" s="34" t="s">
        <v>37</v>
      </c>
      <c r="J19" s="34">
        <f t="shared" si="0"/>
        <v>3.7699999999999997E-2</v>
      </c>
      <c r="K19" s="60"/>
      <c r="L19" s="83" t="s">
        <v>141</v>
      </c>
      <c r="M19" s="34">
        <v>4.5899999999999996E-2</v>
      </c>
      <c r="Q19" s="37"/>
      <c r="R19" s="38"/>
      <c r="S19" s="35"/>
      <c r="T19" s="38"/>
      <c r="U19" s="38"/>
    </row>
    <row r="20" spans="1:32" ht="12.75" customHeight="1">
      <c r="A20">
        <v>12</v>
      </c>
      <c r="B20" t="s">
        <v>180</v>
      </c>
      <c r="C20" t="s">
        <v>181</v>
      </c>
      <c r="D20" t="s">
        <v>54</v>
      </c>
      <c r="E20" s="32">
        <v>30000</v>
      </c>
      <c r="F20" s="33">
        <v>487.935</v>
      </c>
      <c r="G20" s="34">
        <v>2.3400000000000001E-2</v>
      </c>
      <c r="H20" s="60"/>
      <c r="I20" s="34" t="s">
        <v>51</v>
      </c>
      <c r="J20" s="34">
        <f t="shared" si="0"/>
        <v>2.8499999999999998E-2</v>
      </c>
      <c r="K20" s="60"/>
      <c r="L20" s="83" t="s">
        <v>145</v>
      </c>
      <c r="M20" s="34">
        <v>2.86E-2</v>
      </c>
      <c r="Q20" s="37"/>
      <c r="R20" s="38"/>
      <c r="S20" s="35"/>
      <c r="T20" s="38"/>
      <c r="U20" s="38"/>
    </row>
    <row r="21" spans="1:32" ht="12.75" customHeight="1">
      <c r="A21">
        <v>13</v>
      </c>
      <c r="B21" t="s">
        <v>170</v>
      </c>
      <c r="C21" s="75" t="s">
        <v>171</v>
      </c>
      <c r="D21" t="s">
        <v>16</v>
      </c>
      <c r="E21" s="32">
        <v>295000</v>
      </c>
      <c r="F21" s="33">
        <v>467.42750000000001</v>
      </c>
      <c r="G21" s="34">
        <v>2.24E-2</v>
      </c>
      <c r="H21" s="60"/>
      <c r="I21" s="34" t="s">
        <v>69</v>
      </c>
      <c r="J21" s="34">
        <f t="shared" si="0"/>
        <v>2.86E-2</v>
      </c>
      <c r="K21" s="60"/>
      <c r="L21" s="83" t="s">
        <v>143</v>
      </c>
      <c r="M21" s="34">
        <v>2.8499999999999998E-2</v>
      </c>
      <c r="Q21" s="37"/>
      <c r="R21" s="38"/>
      <c r="S21" s="35"/>
      <c r="T21" s="38"/>
      <c r="U21" s="38"/>
    </row>
    <row r="22" spans="1:32" ht="12.75" customHeight="1">
      <c r="A22">
        <v>14</v>
      </c>
      <c r="B22" t="s">
        <v>61</v>
      </c>
      <c r="C22" t="s">
        <v>62</v>
      </c>
      <c r="D22" t="s">
        <v>40</v>
      </c>
      <c r="E22" s="32">
        <v>140000</v>
      </c>
      <c r="F22" s="33">
        <v>459.97</v>
      </c>
      <c r="G22" s="34">
        <v>2.2100000000000002E-2</v>
      </c>
      <c r="H22" s="60"/>
      <c r="I22" s="34" t="s">
        <v>169</v>
      </c>
      <c r="J22" s="34">
        <f t="shared" si="0"/>
        <v>2.5600000000000001E-2</v>
      </c>
      <c r="K22" s="60"/>
      <c r="L22" s="83" t="s">
        <v>146</v>
      </c>
      <c r="M22" s="34">
        <v>2.5600000000000001E-2</v>
      </c>
      <c r="Q22" s="37"/>
      <c r="R22" s="38"/>
      <c r="S22" s="35"/>
      <c r="T22" s="38"/>
      <c r="U22" s="38"/>
    </row>
    <row r="23" spans="1:32" ht="12.75" customHeight="1">
      <c r="A23">
        <v>15</v>
      </c>
      <c r="B23" t="s">
        <v>34</v>
      </c>
      <c r="C23" t="s">
        <v>35</v>
      </c>
      <c r="D23" t="s">
        <v>36</v>
      </c>
      <c r="E23" s="32">
        <v>30000</v>
      </c>
      <c r="F23" s="33">
        <v>455.95499999999998</v>
      </c>
      <c r="G23" s="34">
        <v>2.1899999999999999E-2</v>
      </c>
      <c r="H23" s="60"/>
      <c r="I23" s="34" t="s">
        <v>40</v>
      </c>
      <c r="J23" s="34">
        <f t="shared" si="0"/>
        <v>2.2100000000000002E-2</v>
      </c>
      <c r="K23" s="60"/>
      <c r="L23" s="83" t="s">
        <v>442</v>
      </c>
      <c r="M23" s="34">
        <v>1.0999999999999999E-2</v>
      </c>
      <c r="Q23" s="37"/>
      <c r="R23" s="38"/>
      <c r="S23" s="35"/>
      <c r="T23" s="38"/>
      <c r="U23" s="38"/>
    </row>
    <row r="24" spans="1:32" ht="12.75" customHeight="1">
      <c r="A24">
        <v>16</v>
      </c>
      <c r="B24" t="s">
        <v>49</v>
      </c>
      <c r="C24" t="s">
        <v>50</v>
      </c>
      <c r="D24" t="s">
        <v>37</v>
      </c>
      <c r="E24" s="32">
        <v>40000</v>
      </c>
      <c r="F24" s="33">
        <v>452.72</v>
      </c>
      <c r="G24" s="34">
        <v>2.1700000000000001E-2</v>
      </c>
      <c r="H24" s="60"/>
      <c r="I24" s="34" t="s">
        <v>48</v>
      </c>
      <c r="J24" s="34">
        <f t="shared" si="0"/>
        <v>2.3899999999999998E-2</v>
      </c>
      <c r="K24" s="60"/>
      <c r="L24" s="83" t="s">
        <v>443</v>
      </c>
      <c r="M24" s="34">
        <v>8.3000000000000001E-3</v>
      </c>
      <c r="Q24" s="37"/>
      <c r="R24" s="38"/>
      <c r="S24" s="35"/>
      <c r="T24" s="38"/>
      <c r="U24" s="38"/>
    </row>
    <row r="25" spans="1:32" ht="12.75" customHeight="1">
      <c r="A25">
        <v>17</v>
      </c>
      <c r="B25" t="s">
        <v>176</v>
      </c>
      <c r="C25" t="s">
        <v>177</v>
      </c>
      <c r="D25" t="s">
        <v>69</v>
      </c>
      <c r="E25" s="32">
        <v>65000</v>
      </c>
      <c r="F25" s="33">
        <v>440.14749999999998</v>
      </c>
      <c r="G25" s="34">
        <v>2.1100000000000001E-2</v>
      </c>
      <c r="H25" s="60"/>
      <c r="I25" s="34" t="s">
        <v>60</v>
      </c>
      <c r="J25" s="34">
        <f t="shared" si="0"/>
        <v>1.3299999999999999E-2</v>
      </c>
      <c r="K25" s="60"/>
      <c r="L25" s="98" t="s">
        <v>130</v>
      </c>
      <c r="M25" s="99">
        <f>SUM(M11:M24)</f>
        <v>0.97589999999999977</v>
      </c>
      <c r="Q25" s="37"/>
      <c r="R25" s="38"/>
      <c r="S25" s="35"/>
      <c r="T25" s="38"/>
      <c r="U25" s="38"/>
    </row>
    <row r="26" spans="1:32" ht="12.75" customHeight="1">
      <c r="A26">
        <v>18</v>
      </c>
      <c r="B26" t="s">
        <v>86</v>
      </c>
      <c r="C26" t="s">
        <v>87</v>
      </c>
      <c r="D26" t="s">
        <v>23</v>
      </c>
      <c r="E26" s="32">
        <v>100000</v>
      </c>
      <c r="F26" s="33">
        <v>407.45</v>
      </c>
      <c r="G26" s="34">
        <v>1.95E-2</v>
      </c>
      <c r="H26" s="60"/>
      <c r="I26" s="34" t="s">
        <v>178</v>
      </c>
      <c r="J26" s="34">
        <f t="shared" si="0"/>
        <v>1.0999999999999999E-2</v>
      </c>
      <c r="K26" s="60"/>
      <c r="Q26" s="37"/>
      <c r="R26" s="38"/>
      <c r="S26" s="35"/>
      <c r="T26" s="38"/>
      <c r="U26" s="38"/>
    </row>
    <row r="27" spans="1:32" ht="12.75" customHeight="1">
      <c r="A27">
        <v>19</v>
      </c>
      <c r="B27" t="s">
        <v>80</v>
      </c>
      <c r="C27" t="s">
        <v>81</v>
      </c>
      <c r="D27" t="s">
        <v>54</v>
      </c>
      <c r="E27" s="32">
        <v>10000</v>
      </c>
      <c r="F27" s="33">
        <v>395</v>
      </c>
      <c r="G27" s="34">
        <v>1.89E-2</v>
      </c>
      <c r="H27" s="60"/>
      <c r="I27" s="34" t="s">
        <v>182</v>
      </c>
      <c r="J27" s="34">
        <f t="shared" si="0"/>
        <v>8.2000000000000007E-3</v>
      </c>
      <c r="K27" s="60"/>
      <c r="Q27" s="37"/>
      <c r="R27" s="38"/>
      <c r="S27" s="35"/>
      <c r="T27" s="38"/>
      <c r="U27" s="38"/>
    </row>
    <row r="28" spans="1:32" ht="12.75" customHeight="1">
      <c r="A28">
        <v>20</v>
      </c>
      <c r="B28" t="s">
        <v>88</v>
      </c>
      <c r="C28" t="s">
        <v>89</v>
      </c>
      <c r="D28" t="s">
        <v>20</v>
      </c>
      <c r="E28" s="32">
        <v>350000</v>
      </c>
      <c r="F28" s="33">
        <v>384.47500000000002</v>
      </c>
      <c r="G28" s="34">
        <v>1.84E-2</v>
      </c>
      <c r="H28" s="60"/>
      <c r="I28" s="34" t="s">
        <v>179</v>
      </c>
      <c r="J28" s="34">
        <f t="shared" si="0"/>
        <v>8.3000000000000001E-3</v>
      </c>
      <c r="K28" s="60"/>
      <c r="Q28" s="37"/>
      <c r="R28" s="38"/>
      <c r="S28" s="35"/>
      <c r="T28" s="38"/>
      <c r="U28" s="38"/>
    </row>
    <row r="29" spans="1:32" ht="12.75" customHeight="1">
      <c r="A29">
        <v>21</v>
      </c>
      <c r="B29" t="s">
        <v>174</v>
      </c>
      <c r="C29" t="s">
        <v>175</v>
      </c>
      <c r="D29" t="s">
        <v>20</v>
      </c>
      <c r="E29" s="32">
        <v>115000</v>
      </c>
      <c r="F29" s="33">
        <v>376.45249999999999</v>
      </c>
      <c r="G29" s="34">
        <v>1.8100000000000002E-2</v>
      </c>
      <c r="H29" s="60"/>
      <c r="I29" s="34" t="s">
        <v>72</v>
      </c>
      <c r="J29" s="34">
        <f t="shared" si="0"/>
        <v>2.8999999999999998E-3</v>
      </c>
      <c r="K29" s="60"/>
      <c r="Q29" s="37"/>
      <c r="R29" s="38"/>
      <c r="S29" s="35"/>
      <c r="T29" s="38"/>
      <c r="U29" s="38"/>
      <c r="AF29" s="38"/>
    </row>
    <row r="30" spans="1:32" ht="12.75" customHeight="1">
      <c r="A30">
        <v>22</v>
      </c>
      <c r="B30" t="s">
        <v>172</v>
      </c>
      <c r="C30" t="s">
        <v>173</v>
      </c>
      <c r="D30" t="s">
        <v>23</v>
      </c>
      <c r="E30" s="32">
        <v>60000</v>
      </c>
      <c r="F30" s="33">
        <v>369.57</v>
      </c>
      <c r="G30" s="34">
        <v>1.77E-2</v>
      </c>
      <c r="H30" s="60"/>
      <c r="I30" s="34" t="s">
        <v>75</v>
      </c>
      <c r="J30" s="46">
        <f>+SUMIFS($G:$G,$C:$C,"Net Receivable/Payable")+SUMIFS($G:$G,$C:$C,"CBLO / Reverse Repo Investments")+SUMIFS($G:$G,$C:$C,"Union Liquid Fund - Growth - Direct Plan")</f>
        <v>0.10569999999999991</v>
      </c>
      <c r="K30" s="60"/>
      <c r="Q30" s="37"/>
      <c r="R30" s="38"/>
      <c r="S30" s="35"/>
      <c r="T30" s="38"/>
      <c r="U30" s="38"/>
    </row>
    <row r="31" spans="1:32" ht="12.75" customHeight="1">
      <c r="A31">
        <v>23</v>
      </c>
      <c r="B31" t="s">
        <v>29</v>
      </c>
      <c r="C31" t="s">
        <v>30</v>
      </c>
      <c r="D31" t="s">
        <v>31</v>
      </c>
      <c r="E31" s="32">
        <v>4000</v>
      </c>
      <c r="F31" s="33">
        <v>354.44400000000002</v>
      </c>
      <c r="G31" s="34">
        <v>1.7000000000000001E-2</v>
      </c>
      <c r="H31" s="60"/>
      <c r="I31" s="34"/>
      <c r="J31" s="34"/>
      <c r="K31" s="60"/>
      <c r="Q31" s="37"/>
      <c r="R31" s="38"/>
      <c r="S31" s="35"/>
    </row>
    <row r="32" spans="1:32" ht="12.75" customHeight="1">
      <c r="A32">
        <v>24</v>
      </c>
      <c r="B32" t="s">
        <v>199</v>
      </c>
      <c r="C32" t="s">
        <v>200</v>
      </c>
      <c r="D32" t="s">
        <v>28</v>
      </c>
      <c r="E32" s="32">
        <v>120000</v>
      </c>
      <c r="F32" s="33">
        <v>299.52</v>
      </c>
      <c r="G32" s="34">
        <v>1.44E-2</v>
      </c>
      <c r="H32" s="60"/>
      <c r="K32" s="60"/>
      <c r="Q32" s="37"/>
      <c r="R32" s="38"/>
      <c r="S32" s="35"/>
    </row>
    <row r="33" spans="1:19" ht="12.75" customHeight="1">
      <c r="A33">
        <v>25</v>
      </c>
      <c r="B33" t="s">
        <v>183</v>
      </c>
      <c r="C33" t="s">
        <v>184</v>
      </c>
      <c r="D33" t="s">
        <v>13</v>
      </c>
      <c r="E33" s="32">
        <v>250000</v>
      </c>
      <c r="F33" s="33">
        <v>287.25</v>
      </c>
      <c r="G33" s="34">
        <v>1.38E-2</v>
      </c>
      <c r="H33" s="60"/>
      <c r="K33" s="60"/>
      <c r="Q33" s="37"/>
      <c r="R33" s="38"/>
      <c r="S33" s="35"/>
    </row>
    <row r="34" spans="1:19" ht="12.75" customHeight="1">
      <c r="A34">
        <v>26</v>
      </c>
      <c r="B34" t="s">
        <v>106</v>
      </c>
      <c r="C34" t="s">
        <v>107</v>
      </c>
      <c r="D34" t="s">
        <v>60</v>
      </c>
      <c r="E34" s="32">
        <v>350000</v>
      </c>
      <c r="F34" s="33">
        <v>276.5</v>
      </c>
      <c r="G34" s="34">
        <v>1.3299999999999999E-2</v>
      </c>
      <c r="H34" s="60"/>
      <c r="K34" s="60"/>
      <c r="Q34" s="37"/>
      <c r="R34" s="38"/>
      <c r="S34" s="35"/>
    </row>
    <row r="35" spans="1:19" ht="12.75" customHeight="1">
      <c r="A35">
        <v>27</v>
      </c>
      <c r="B35" t="s">
        <v>58</v>
      </c>
      <c r="C35" t="s">
        <v>59</v>
      </c>
      <c r="D35" t="s">
        <v>48</v>
      </c>
      <c r="E35" s="32">
        <v>85000</v>
      </c>
      <c r="F35" s="33">
        <v>264.3075</v>
      </c>
      <c r="G35" s="34">
        <v>1.2699999999999999E-2</v>
      </c>
      <c r="H35" s="60"/>
      <c r="K35" s="60"/>
      <c r="Q35" s="37"/>
      <c r="R35" s="38"/>
      <c r="S35" s="35"/>
    </row>
    <row r="36" spans="1:19" ht="12.75" customHeight="1">
      <c r="A36">
        <v>28</v>
      </c>
      <c r="B36" t="s">
        <v>187</v>
      </c>
      <c r="C36" t="s">
        <v>188</v>
      </c>
      <c r="D36" t="s">
        <v>51</v>
      </c>
      <c r="E36" s="32">
        <v>45000</v>
      </c>
      <c r="F36" s="33">
        <v>246.75749999999999</v>
      </c>
      <c r="G36" s="34">
        <v>1.18E-2</v>
      </c>
      <c r="H36" s="60"/>
      <c r="K36" s="60"/>
      <c r="Q36" s="37"/>
      <c r="R36" s="38"/>
      <c r="S36" s="35"/>
    </row>
    <row r="37" spans="1:19" ht="12.75" customHeight="1">
      <c r="A37">
        <v>29</v>
      </c>
      <c r="B37" t="s">
        <v>193</v>
      </c>
      <c r="C37" t="s">
        <v>194</v>
      </c>
      <c r="D37" t="s">
        <v>48</v>
      </c>
      <c r="E37" s="32">
        <v>2950</v>
      </c>
      <c r="F37" s="33">
        <v>233.95859999999999</v>
      </c>
      <c r="G37" s="34">
        <v>1.12E-2</v>
      </c>
      <c r="H37" s="60"/>
      <c r="K37" s="60"/>
      <c r="Q37" s="37"/>
      <c r="R37" s="38"/>
      <c r="S37" s="35"/>
    </row>
    <row r="38" spans="1:19" ht="12.75" customHeight="1">
      <c r="A38">
        <v>30</v>
      </c>
      <c r="B38" t="s">
        <v>104</v>
      </c>
      <c r="C38" t="s">
        <v>105</v>
      </c>
      <c r="D38" t="s">
        <v>54</v>
      </c>
      <c r="E38" s="32">
        <v>32000</v>
      </c>
      <c r="F38" s="33">
        <v>231.6</v>
      </c>
      <c r="G38" s="34">
        <v>1.11E-2</v>
      </c>
      <c r="H38" s="60"/>
      <c r="K38" s="60"/>
      <c r="Q38" s="37"/>
      <c r="R38" s="38"/>
      <c r="S38" s="35"/>
    </row>
    <row r="39" spans="1:19" ht="12.75" customHeight="1">
      <c r="A39">
        <v>31</v>
      </c>
      <c r="B39" t="s">
        <v>185</v>
      </c>
      <c r="C39" t="s">
        <v>186</v>
      </c>
      <c r="D39" t="s">
        <v>178</v>
      </c>
      <c r="E39" s="32">
        <v>45000</v>
      </c>
      <c r="F39" s="33">
        <v>230.3775</v>
      </c>
      <c r="G39" s="34">
        <v>1.0999999999999999E-2</v>
      </c>
      <c r="H39" s="60"/>
      <c r="K39" s="60"/>
      <c r="Q39" s="37"/>
      <c r="R39" s="38"/>
      <c r="S39" s="35"/>
    </row>
    <row r="40" spans="1:19" ht="12.75" customHeight="1">
      <c r="A40">
        <v>32</v>
      </c>
      <c r="B40" t="s">
        <v>110</v>
      </c>
      <c r="C40" t="s">
        <v>111</v>
      </c>
      <c r="D40" t="s">
        <v>51</v>
      </c>
      <c r="E40" s="32">
        <v>45000</v>
      </c>
      <c r="F40" s="33">
        <v>222.79499999999999</v>
      </c>
      <c r="G40" s="34">
        <v>1.0699999999999999E-2</v>
      </c>
      <c r="H40" s="60"/>
      <c r="K40" s="60"/>
      <c r="Q40" s="37"/>
      <c r="R40" s="38"/>
      <c r="S40" s="35"/>
    </row>
    <row r="41" spans="1:19" ht="12.75" customHeight="1">
      <c r="A41">
        <v>33</v>
      </c>
      <c r="B41" t="s">
        <v>201</v>
      </c>
      <c r="C41" t="s">
        <v>202</v>
      </c>
      <c r="D41" t="s">
        <v>16</v>
      </c>
      <c r="E41" s="32">
        <v>55000</v>
      </c>
      <c r="F41" s="33">
        <v>214.36250000000001</v>
      </c>
      <c r="G41" s="34">
        <v>1.03E-2</v>
      </c>
      <c r="H41" s="60"/>
      <c r="K41" s="60"/>
      <c r="Q41" s="37"/>
      <c r="R41" s="38"/>
      <c r="S41" s="35"/>
    </row>
    <row r="42" spans="1:19" ht="12.75" customHeight="1">
      <c r="A42">
        <v>34</v>
      </c>
      <c r="B42" t="s">
        <v>191</v>
      </c>
      <c r="C42" t="s">
        <v>192</v>
      </c>
      <c r="D42" t="s">
        <v>36</v>
      </c>
      <c r="E42" s="32">
        <v>30000</v>
      </c>
      <c r="F42" s="33">
        <v>202.45500000000001</v>
      </c>
      <c r="G42" s="34">
        <v>9.7000000000000003E-3</v>
      </c>
      <c r="H42" s="60"/>
      <c r="K42" s="60"/>
      <c r="Q42" s="37"/>
      <c r="R42" s="38"/>
      <c r="S42" s="35"/>
    </row>
    <row r="43" spans="1:19" ht="12.75" customHeight="1">
      <c r="A43">
        <v>35</v>
      </c>
      <c r="B43" t="s">
        <v>195</v>
      </c>
      <c r="C43" t="s">
        <v>196</v>
      </c>
      <c r="D43" t="s">
        <v>36</v>
      </c>
      <c r="E43" s="32">
        <v>10070</v>
      </c>
      <c r="F43" s="33">
        <v>201.87329</v>
      </c>
      <c r="G43" s="34">
        <v>9.7000000000000003E-3</v>
      </c>
      <c r="H43" s="60"/>
      <c r="K43" s="60"/>
      <c r="N43" s="45"/>
      <c r="Q43" s="37"/>
      <c r="R43" s="38"/>
      <c r="S43" s="35"/>
    </row>
    <row r="44" spans="1:19" ht="12.75" customHeight="1">
      <c r="A44">
        <v>36</v>
      </c>
      <c r="B44" t="s">
        <v>203</v>
      </c>
      <c r="C44" t="s">
        <v>204</v>
      </c>
      <c r="D44" t="s">
        <v>31</v>
      </c>
      <c r="E44" s="32">
        <v>8000</v>
      </c>
      <c r="F44" s="33">
        <v>201.096</v>
      </c>
      <c r="G44" s="34">
        <v>9.5999999999999992E-3</v>
      </c>
      <c r="H44" s="60"/>
      <c r="K44" s="60"/>
      <c r="Q44" s="37"/>
      <c r="R44" s="38"/>
      <c r="S44" s="35"/>
    </row>
    <row r="45" spans="1:19" ht="12.75" customHeight="1">
      <c r="A45">
        <v>37</v>
      </c>
      <c r="B45" t="s">
        <v>114</v>
      </c>
      <c r="C45" t="s">
        <v>115</v>
      </c>
      <c r="D45" t="s">
        <v>36</v>
      </c>
      <c r="E45" s="32">
        <v>30000</v>
      </c>
      <c r="F45" s="33">
        <v>197.92500000000001</v>
      </c>
      <c r="G45" s="34">
        <v>9.4999999999999998E-3</v>
      </c>
      <c r="H45" s="60"/>
      <c r="K45" s="60"/>
      <c r="Q45" s="37"/>
      <c r="R45" s="38"/>
      <c r="S45" s="35"/>
    </row>
    <row r="46" spans="1:19" ht="12.75" customHeight="1">
      <c r="A46">
        <v>38</v>
      </c>
      <c r="B46" t="s">
        <v>55</v>
      </c>
      <c r="C46" t="s">
        <v>56</v>
      </c>
      <c r="D46" t="s">
        <v>37</v>
      </c>
      <c r="E46" s="32">
        <v>20000</v>
      </c>
      <c r="F46" s="33">
        <v>193.72</v>
      </c>
      <c r="G46" s="34">
        <v>9.2999999999999992E-3</v>
      </c>
      <c r="H46" s="60"/>
      <c r="K46" s="60"/>
      <c r="Q46" s="37"/>
      <c r="R46" s="38"/>
      <c r="S46" s="35"/>
    </row>
    <row r="47" spans="1:19" ht="12.75" customHeight="1">
      <c r="A47">
        <v>39</v>
      </c>
      <c r="B47" t="s">
        <v>197</v>
      </c>
      <c r="C47" t="s">
        <v>198</v>
      </c>
      <c r="D47" t="s">
        <v>179</v>
      </c>
      <c r="E47" s="32">
        <v>50000</v>
      </c>
      <c r="F47" s="33">
        <v>173.92500000000001</v>
      </c>
      <c r="G47" s="34">
        <v>8.3000000000000001E-3</v>
      </c>
      <c r="H47" s="60"/>
      <c r="K47" s="60"/>
      <c r="Q47" s="37"/>
      <c r="R47" s="38"/>
      <c r="S47" s="35"/>
    </row>
    <row r="48" spans="1:19" ht="12.75" customHeight="1">
      <c r="A48">
        <v>40</v>
      </c>
      <c r="B48" t="s">
        <v>205</v>
      </c>
      <c r="C48" t="s">
        <v>206</v>
      </c>
      <c r="D48" t="s">
        <v>182</v>
      </c>
      <c r="E48" s="32">
        <v>40000</v>
      </c>
      <c r="F48" s="33">
        <v>171.98</v>
      </c>
      <c r="G48" s="34">
        <v>8.2000000000000007E-3</v>
      </c>
      <c r="H48" s="60"/>
      <c r="K48" s="60"/>
      <c r="Q48" s="37"/>
      <c r="R48" s="38"/>
      <c r="S48" s="35"/>
    </row>
    <row r="49" spans="1:29" ht="12.75" customHeight="1">
      <c r="A49">
        <v>41</v>
      </c>
      <c r="B49" t="s">
        <v>189</v>
      </c>
      <c r="C49" t="s">
        <v>190</v>
      </c>
      <c r="D49" t="s">
        <v>69</v>
      </c>
      <c r="E49" s="32">
        <v>130000</v>
      </c>
      <c r="F49" s="33">
        <v>156.78</v>
      </c>
      <c r="G49" s="34">
        <v>7.4999999999999997E-3</v>
      </c>
      <c r="H49" s="60"/>
      <c r="K49" s="60"/>
      <c r="Q49" s="37"/>
      <c r="R49" s="38"/>
      <c r="S49" s="35"/>
    </row>
    <row r="50" spans="1:29" ht="12.75" customHeight="1">
      <c r="A50">
        <v>42</v>
      </c>
      <c r="B50" t="s">
        <v>207</v>
      </c>
      <c r="C50" t="s">
        <v>208</v>
      </c>
      <c r="D50" t="s">
        <v>13</v>
      </c>
      <c r="E50" s="32">
        <v>30000</v>
      </c>
      <c r="F50" s="33">
        <v>153.15</v>
      </c>
      <c r="G50" s="34">
        <v>7.3000000000000001E-3</v>
      </c>
      <c r="H50" s="60"/>
      <c r="K50" s="60"/>
      <c r="Q50" s="37"/>
      <c r="R50" s="38"/>
      <c r="S50" s="35"/>
    </row>
    <row r="51" spans="1:29" ht="12.75" customHeight="1">
      <c r="A51">
        <v>43</v>
      </c>
      <c r="B51" t="s">
        <v>108</v>
      </c>
      <c r="C51" t="s">
        <v>109</v>
      </c>
      <c r="D51" t="s">
        <v>31</v>
      </c>
      <c r="E51" s="32">
        <v>500</v>
      </c>
      <c r="F51" s="33">
        <v>141.86324999999999</v>
      </c>
      <c r="G51" s="34">
        <v>6.7999999999999996E-3</v>
      </c>
      <c r="H51" s="60"/>
      <c r="K51" s="60"/>
      <c r="Q51" s="37"/>
      <c r="R51" s="38"/>
      <c r="S51" s="35"/>
    </row>
    <row r="52" spans="1:29" ht="12.75" customHeight="1">
      <c r="A52">
        <v>44</v>
      </c>
      <c r="B52" t="s">
        <v>122</v>
      </c>
      <c r="C52" t="s">
        <v>123</v>
      </c>
      <c r="D52" t="s">
        <v>37</v>
      </c>
      <c r="E52" s="32">
        <v>20000</v>
      </c>
      <c r="F52" s="33">
        <v>138.81</v>
      </c>
      <c r="G52" s="34">
        <v>6.7000000000000002E-3</v>
      </c>
      <c r="H52" s="60"/>
      <c r="K52" s="60"/>
      <c r="Q52" s="37"/>
      <c r="R52" s="38"/>
      <c r="S52" s="35"/>
    </row>
    <row r="53" spans="1:29" ht="12.75" customHeight="1">
      <c r="A53">
        <v>45</v>
      </c>
      <c r="B53" t="s">
        <v>118</v>
      </c>
      <c r="C53" t="s">
        <v>119</v>
      </c>
      <c r="D53" t="s">
        <v>51</v>
      </c>
      <c r="E53" s="32">
        <v>10000</v>
      </c>
      <c r="F53" s="33">
        <v>124.97499999999999</v>
      </c>
      <c r="G53" s="34">
        <v>6.0000000000000001E-3</v>
      </c>
      <c r="H53" s="60"/>
      <c r="K53" s="60"/>
      <c r="Q53" s="37"/>
      <c r="R53" s="38"/>
      <c r="S53" s="35"/>
    </row>
    <row r="54" spans="1:29" ht="12.75" customHeight="1">
      <c r="A54">
        <v>46</v>
      </c>
      <c r="B54" t="s">
        <v>84</v>
      </c>
      <c r="C54" t="s">
        <v>85</v>
      </c>
      <c r="D54" t="s">
        <v>31</v>
      </c>
      <c r="E54" s="32">
        <v>35000</v>
      </c>
      <c r="F54" s="33">
        <v>114.39749999999999</v>
      </c>
      <c r="G54" s="34">
        <v>5.4999999999999997E-3</v>
      </c>
      <c r="H54" s="60"/>
      <c r="K54" s="60"/>
      <c r="Q54" s="37"/>
      <c r="R54" s="38"/>
      <c r="S54" s="35"/>
    </row>
    <row r="55" spans="1:29" ht="12.75" customHeight="1">
      <c r="A55">
        <v>47</v>
      </c>
      <c r="B55" t="s">
        <v>112</v>
      </c>
      <c r="C55" t="s">
        <v>113</v>
      </c>
      <c r="D55" t="s">
        <v>72</v>
      </c>
      <c r="E55" s="32">
        <v>20000</v>
      </c>
      <c r="F55" s="33">
        <v>61</v>
      </c>
      <c r="G55" s="34">
        <v>2.8999999999999998E-3</v>
      </c>
      <c r="H55" s="60"/>
      <c r="K55" s="60"/>
      <c r="Q55" s="37"/>
      <c r="R55" s="38"/>
      <c r="S55" s="35"/>
    </row>
    <row r="56" spans="1:29" ht="12.75" customHeight="1">
      <c r="F56" s="33"/>
      <c r="G56" s="34"/>
      <c r="H56" s="35"/>
      <c r="Q56" s="37"/>
      <c r="R56" s="38"/>
      <c r="S56" s="35"/>
    </row>
    <row r="57" spans="1:29" ht="12.75" customHeight="1">
      <c r="C57" s="47" t="s">
        <v>126</v>
      </c>
      <c r="D57" s="47"/>
      <c r="E57" s="48"/>
      <c r="F57" s="49">
        <v>18651.962640000002</v>
      </c>
      <c r="G57" s="50">
        <v>0.89430000000000009</v>
      </c>
      <c r="H57" s="51"/>
      <c r="N57" s="54"/>
      <c r="O57" s="54"/>
      <c r="P57" s="55"/>
      <c r="Q57" s="56"/>
      <c r="R57" s="57"/>
      <c r="S57" s="51"/>
    </row>
    <row r="58" spans="1:29" ht="12.75" customHeight="1">
      <c r="F58" s="33"/>
      <c r="G58" s="34"/>
      <c r="H58" s="35"/>
      <c r="Q58" s="37"/>
      <c r="R58" s="38"/>
      <c r="S58" s="35"/>
    </row>
    <row r="59" spans="1:29" ht="12.75" customHeight="1">
      <c r="C59" s="39" t="s">
        <v>255</v>
      </c>
      <c r="F59" s="33"/>
      <c r="G59" s="34"/>
      <c r="H59" s="35"/>
      <c r="N59" s="40"/>
      <c r="Q59" s="37"/>
      <c r="R59" s="38"/>
      <c r="S59" s="35"/>
    </row>
    <row r="60" spans="1:29" ht="12.75" customHeight="1">
      <c r="A60">
        <v>48</v>
      </c>
      <c r="B60" t="s">
        <v>465</v>
      </c>
      <c r="C60" t="s">
        <v>466</v>
      </c>
      <c r="D60" t="s">
        <v>153</v>
      </c>
      <c r="E60" s="32">
        <v>98133.528999999995</v>
      </c>
      <c r="F60" s="33">
        <v>1702.3572631</v>
      </c>
      <c r="G60" s="34">
        <v>8.1600000000000006E-2</v>
      </c>
      <c r="H60" s="51"/>
      <c r="N60" s="54"/>
      <c r="O60" s="54"/>
      <c r="P60" s="55"/>
      <c r="Q60" s="56"/>
      <c r="R60" s="57"/>
      <c r="S60" s="51"/>
    </row>
    <row r="61" spans="1:29" ht="12.75" customHeight="1">
      <c r="F61" s="33"/>
      <c r="G61" s="34"/>
      <c r="H61" s="35"/>
      <c r="Q61" s="37"/>
      <c r="R61" s="38"/>
      <c r="S61" s="35"/>
    </row>
    <row r="62" spans="1:29" ht="12.75" customHeight="1">
      <c r="C62" s="47" t="s">
        <v>126</v>
      </c>
      <c r="D62" s="47"/>
      <c r="E62" s="48"/>
      <c r="F62" s="49">
        <v>1702.3572631</v>
      </c>
      <c r="G62" s="50">
        <v>8.1600000000000006E-2</v>
      </c>
      <c r="H62" s="35"/>
      <c r="N62" s="40"/>
      <c r="Q62" s="37"/>
      <c r="R62" s="38"/>
      <c r="S62" s="35"/>
    </row>
    <row r="63" spans="1:29" ht="12.75" customHeight="1">
      <c r="F63" s="33"/>
      <c r="G63" s="34"/>
      <c r="H63" s="35"/>
      <c r="N63" s="40"/>
      <c r="Q63" s="37"/>
      <c r="R63" s="38"/>
      <c r="S63" s="35"/>
      <c r="AC63" s="38"/>
    </row>
    <row r="64" spans="1:29" ht="12.75" customHeight="1">
      <c r="C64" s="39" t="s">
        <v>127</v>
      </c>
      <c r="F64" s="33">
        <v>357.4712399</v>
      </c>
      <c r="G64" s="34">
        <v>1.7100000000000001E-2</v>
      </c>
      <c r="H64" s="51"/>
      <c r="N64" s="54"/>
      <c r="O64" s="54"/>
      <c r="P64" s="55"/>
      <c r="Q64" s="56"/>
      <c r="R64" s="57"/>
      <c r="S64" s="51"/>
      <c r="AC64" s="38"/>
    </row>
    <row r="65" spans="1:59" ht="12.75" customHeight="1">
      <c r="C65" s="47" t="s">
        <v>126</v>
      </c>
      <c r="D65" s="47"/>
      <c r="E65" s="48"/>
      <c r="F65" s="49">
        <v>357.4712399</v>
      </c>
      <c r="G65" s="50">
        <v>1.7100000000000001E-2</v>
      </c>
      <c r="H65" s="68"/>
      <c r="N65" s="69"/>
      <c r="O65" s="69"/>
      <c r="P65" s="70"/>
      <c r="Q65" s="71"/>
      <c r="R65" s="72"/>
      <c r="S65" s="68"/>
    </row>
    <row r="66" spans="1:59" ht="12.75" customHeight="1">
      <c r="F66" s="33"/>
      <c r="G66" s="34"/>
    </row>
    <row r="67" spans="1:59" ht="12.75" customHeight="1">
      <c r="C67" s="39" t="s">
        <v>128</v>
      </c>
      <c r="F67" s="33"/>
      <c r="G67" s="34"/>
    </row>
    <row r="68" spans="1:59" ht="12.75" customHeight="1">
      <c r="C68" s="39" t="s">
        <v>129</v>
      </c>
      <c r="F68" s="58">
        <v>139.45894510000289</v>
      </c>
      <c r="G68" s="34">
        <v>6.9999999999998952E-3</v>
      </c>
    </row>
    <row r="69" spans="1:59" ht="12.75" customHeight="1">
      <c r="C69" s="47" t="s">
        <v>126</v>
      </c>
      <c r="D69" s="47"/>
      <c r="E69" s="48"/>
      <c r="F69" s="62">
        <v>139.45894510000289</v>
      </c>
      <c r="G69" s="97">
        <v>6.9999999999998952E-3</v>
      </c>
    </row>
    <row r="70" spans="1:59" ht="12.75" customHeight="1">
      <c r="C70" s="64" t="s">
        <v>130</v>
      </c>
      <c r="D70" s="64"/>
      <c r="E70" s="65"/>
      <c r="F70" s="66">
        <v>20851.250088100005</v>
      </c>
      <c r="G70" s="67">
        <v>1</v>
      </c>
    </row>
    <row r="71" spans="1:59" ht="12.75" customHeight="1">
      <c r="C71" s="39"/>
      <c r="N71" s="40"/>
    </row>
    <row r="72" spans="1:59" ht="12.75" customHeight="1">
      <c r="A72" s="107" t="s">
        <v>131</v>
      </c>
      <c r="B72" s="107"/>
      <c r="C72" s="107"/>
      <c r="D72" s="107"/>
      <c r="E72" s="107"/>
      <c r="F72" s="107"/>
      <c r="G72" s="107"/>
      <c r="H72"/>
      <c r="I72" s="2"/>
      <c r="J72" s="2"/>
      <c r="L72" s="40"/>
      <c r="N72" s="36"/>
      <c r="O72" s="60"/>
      <c r="P72" s="2"/>
      <c r="BF72"/>
      <c r="BG72"/>
    </row>
    <row r="73" spans="1:59" ht="12.75" customHeight="1">
      <c r="A73" s="107"/>
      <c r="B73" s="107"/>
      <c r="C73" s="107"/>
      <c r="D73" s="107"/>
      <c r="E73" s="107"/>
      <c r="F73" s="107"/>
      <c r="G73" s="107"/>
      <c r="H73"/>
      <c r="I73" s="2"/>
      <c r="J73" s="2"/>
      <c r="L73" s="40"/>
      <c r="N73" s="36"/>
      <c r="O73" s="60"/>
      <c r="P73" s="2"/>
      <c r="BF73"/>
      <c r="BG73"/>
    </row>
    <row r="74" spans="1:59" ht="12.75" customHeight="1">
      <c r="A74" s="107"/>
      <c r="B74" s="107"/>
      <c r="C74" s="107"/>
      <c r="D74" s="107"/>
      <c r="E74" s="107"/>
      <c r="F74" s="107"/>
      <c r="G74" s="107"/>
      <c r="H74"/>
      <c r="I74" s="2"/>
      <c r="J74" s="2"/>
      <c r="L74" s="40"/>
      <c r="N74" s="36"/>
      <c r="P74" s="2"/>
      <c r="BF74"/>
      <c r="BG74"/>
    </row>
    <row r="75" spans="1:59" ht="12.75" customHeight="1">
      <c r="A75" s="107"/>
      <c r="B75" s="107"/>
      <c r="C75" s="107"/>
      <c r="D75" s="107"/>
      <c r="E75" s="107"/>
      <c r="F75" s="107"/>
      <c r="G75" s="107"/>
      <c r="H75"/>
      <c r="I75" s="2"/>
      <c r="J75" s="2"/>
      <c r="L75" s="40"/>
      <c r="N75" s="36"/>
      <c r="P75" s="2"/>
      <c r="BF75"/>
      <c r="BG75"/>
    </row>
    <row r="76" spans="1:59" ht="12.75" customHeight="1">
      <c r="A76" s="107"/>
      <c r="B76" s="107"/>
      <c r="C76" s="107"/>
      <c r="D76" s="107"/>
      <c r="E76" s="107"/>
      <c r="F76" s="107"/>
      <c r="G76" s="107"/>
      <c r="H76"/>
      <c r="I76" s="2"/>
      <c r="J76" s="2"/>
      <c r="N76" s="36"/>
      <c r="P76" s="2"/>
      <c r="BF76"/>
      <c r="BG76"/>
    </row>
    <row r="77" spans="1:59" ht="12.75" customHeight="1">
      <c r="A77" s="107"/>
      <c r="B77" s="107"/>
      <c r="C77" s="107"/>
      <c r="D77" s="107"/>
      <c r="E77" s="107"/>
      <c r="F77" s="107"/>
      <c r="G77" s="107"/>
      <c r="H77"/>
      <c r="I77" s="2"/>
      <c r="J77" s="2"/>
      <c r="N77" s="36"/>
      <c r="P77" s="2"/>
      <c r="BF77"/>
      <c r="BG77"/>
    </row>
    <row r="78" spans="1:59" ht="12.75" customHeight="1">
      <c r="A78" s="107"/>
      <c r="B78" s="107"/>
      <c r="C78" s="107"/>
      <c r="D78" s="107"/>
      <c r="E78" s="107"/>
      <c r="F78" s="107"/>
      <c r="G78" s="107"/>
      <c r="H78"/>
      <c r="I78" s="2"/>
      <c r="J78" s="2"/>
      <c r="N78" s="36"/>
      <c r="P78" s="2"/>
      <c r="BF78"/>
      <c r="BG78"/>
    </row>
    <row r="79" spans="1:59">
      <c r="A79" s="107"/>
      <c r="B79" s="107"/>
      <c r="C79" s="107"/>
      <c r="D79" s="107"/>
      <c r="E79" s="107"/>
      <c r="F79" s="107"/>
      <c r="G79" s="107"/>
      <c r="H79"/>
      <c r="I79" s="2"/>
      <c r="J79" s="2"/>
      <c r="N79" s="36"/>
      <c r="P79" s="2"/>
      <c r="BF79"/>
      <c r="BG79"/>
    </row>
    <row r="80" spans="1:59" ht="12.75" customHeight="1">
      <c r="A80" s="74"/>
      <c r="B80" s="74"/>
      <c r="C80" s="74"/>
      <c r="D80" s="74"/>
      <c r="E80" s="74"/>
      <c r="F80" s="2"/>
      <c r="H80"/>
      <c r="I80" s="2"/>
      <c r="J80" s="2"/>
      <c r="N80" s="36"/>
      <c r="P80" s="2"/>
      <c r="BF80"/>
      <c r="BG80"/>
    </row>
    <row r="81" spans="1:59" ht="27" customHeight="1">
      <c r="A81" s="108" t="s">
        <v>444</v>
      </c>
      <c r="B81" s="108"/>
      <c r="C81" s="108"/>
      <c r="D81" s="108"/>
      <c r="E81" s="108"/>
      <c r="F81" s="108"/>
      <c r="H81"/>
      <c r="I81" s="2"/>
      <c r="J81" s="2"/>
      <c r="N81" s="36"/>
      <c r="P81" s="2"/>
      <c r="BF81"/>
      <c r="BG81"/>
    </row>
    <row r="82" spans="1:59" ht="12.75" customHeight="1">
      <c r="E82"/>
      <c r="F82" s="2"/>
      <c r="H82"/>
      <c r="I82" s="2"/>
      <c r="J82" s="2"/>
      <c r="N82" s="36"/>
      <c r="P82" s="2"/>
      <c r="BF82"/>
      <c r="BG82"/>
    </row>
    <row r="83" spans="1:59" ht="12.75" customHeight="1">
      <c r="A83" s="75" t="s">
        <v>132</v>
      </c>
      <c r="E83"/>
      <c r="F83" s="2"/>
      <c r="H83"/>
      <c r="I83" s="2"/>
      <c r="J83" s="2"/>
      <c r="N83" s="36"/>
      <c r="P83" s="2"/>
      <c r="BF83"/>
      <c r="BG83"/>
    </row>
    <row r="84" spans="1:59" ht="12.75" customHeight="1"/>
    <row r="85" spans="1:59" ht="12.75" customHeight="1"/>
    <row r="86" spans="1:59" ht="12.75" customHeight="1"/>
    <row r="87" spans="1:59" ht="12.75" customHeight="1"/>
    <row r="88" spans="1:59" ht="12.75" customHeight="1"/>
    <row r="89" spans="1:59" ht="12.75" customHeight="1"/>
    <row r="90" spans="1:59" ht="12.75" customHeight="1"/>
    <row r="91" spans="1:59" ht="12.75" customHeight="1"/>
    <row r="92" spans="1:59" ht="12.75" customHeight="1"/>
    <row r="93" spans="1:59" ht="12.75" customHeight="1"/>
    <row r="94" spans="1:59" ht="12.75" customHeight="1"/>
    <row r="95" spans="1:59" ht="12.75" customHeight="1"/>
    <row r="96" spans="1:59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</sheetData>
  <sortState ref="L11:M24">
    <sortCondition descending="1" ref="M11:M24"/>
  </sortState>
  <mergeCells count="4">
    <mergeCell ref="A81:F81"/>
    <mergeCell ref="A72:G79"/>
    <mergeCell ref="C1:G1"/>
    <mergeCell ref="N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4"/>
  <sheetViews>
    <sheetView zoomScale="85" zoomScaleNormal="85" workbookViewId="0"/>
  </sheetViews>
  <sheetFormatPr defaultRowHeight="15"/>
  <cols>
    <col min="1" max="1" width="7" bestFit="1" customWidth="1"/>
    <col min="2" max="2" width="14.7109375" bestFit="1" customWidth="1"/>
    <col min="3" max="3" width="36.5703125" customWidth="1"/>
    <col min="4" max="4" width="15.7109375" bestFit="1" customWidth="1"/>
    <col min="5" max="5" width="12.5703125" style="32" bestFit="1" customWidth="1"/>
    <col min="6" max="6" width="25.5703125" bestFit="1" customWidth="1"/>
    <col min="7" max="7" width="14.7109375" bestFit="1" customWidth="1"/>
    <col min="8" max="8" width="19.42578125" style="2" bestFit="1" customWidth="1"/>
    <col min="9" max="9" width="17.28515625" bestFit="1" customWidth="1"/>
    <col min="10" max="10" width="8.85546875" bestFit="1" customWidth="1"/>
    <col min="11" max="11" width="4" style="2" customWidth="1"/>
    <col min="12" max="12" width="19.42578125" style="2" bestFit="1" customWidth="1"/>
    <col min="13" max="13" width="14.8554687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11.140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47.855468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28515625" customWidth="1"/>
    <col min="268" max="268" width="7" bestFit="1" customWidth="1"/>
    <col min="269" max="269" width="14.8554687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11.140625" bestFit="1" customWidth="1"/>
    <col min="513" max="513" width="7" bestFit="1" customWidth="1"/>
    <col min="514" max="514" width="14.7109375" bestFit="1" customWidth="1"/>
    <col min="515" max="515" width="47.855468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28515625" customWidth="1"/>
    <col min="524" max="524" width="7" bestFit="1" customWidth="1"/>
    <col min="525" max="525" width="14.8554687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11.140625" bestFit="1" customWidth="1"/>
    <col min="769" max="769" width="7" bestFit="1" customWidth="1"/>
    <col min="770" max="770" width="14.7109375" bestFit="1" customWidth="1"/>
    <col min="771" max="771" width="47.855468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28515625" customWidth="1"/>
    <col min="780" max="780" width="7" bestFit="1" customWidth="1"/>
    <col min="781" max="781" width="14.8554687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11.140625" bestFit="1" customWidth="1"/>
    <col min="1025" max="1025" width="7" bestFit="1" customWidth="1"/>
    <col min="1026" max="1026" width="14.7109375" bestFit="1" customWidth="1"/>
    <col min="1027" max="1027" width="47.855468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28515625" customWidth="1"/>
    <col min="1036" max="1036" width="7" bestFit="1" customWidth="1"/>
    <col min="1037" max="1037" width="14.8554687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11.140625" bestFit="1" customWidth="1"/>
    <col min="1281" max="1281" width="7" bestFit="1" customWidth="1"/>
    <col min="1282" max="1282" width="14.7109375" bestFit="1" customWidth="1"/>
    <col min="1283" max="1283" width="47.855468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28515625" customWidth="1"/>
    <col min="1292" max="1292" width="7" bestFit="1" customWidth="1"/>
    <col min="1293" max="1293" width="14.8554687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11.140625" bestFit="1" customWidth="1"/>
    <col min="1537" max="1537" width="7" bestFit="1" customWidth="1"/>
    <col min="1538" max="1538" width="14.7109375" bestFit="1" customWidth="1"/>
    <col min="1539" max="1539" width="47.855468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28515625" customWidth="1"/>
    <col min="1548" max="1548" width="7" bestFit="1" customWidth="1"/>
    <col min="1549" max="1549" width="14.8554687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11.140625" bestFit="1" customWidth="1"/>
    <col min="1793" max="1793" width="7" bestFit="1" customWidth="1"/>
    <col min="1794" max="1794" width="14.7109375" bestFit="1" customWidth="1"/>
    <col min="1795" max="1795" width="47.855468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28515625" customWidth="1"/>
    <col min="1804" max="1804" width="7" bestFit="1" customWidth="1"/>
    <col min="1805" max="1805" width="14.8554687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11.140625" bestFit="1" customWidth="1"/>
    <col min="2049" max="2049" width="7" bestFit="1" customWidth="1"/>
    <col min="2050" max="2050" width="14.7109375" bestFit="1" customWidth="1"/>
    <col min="2051" max="2051" width="47.855468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28515625" customWidth="1"/>
    <col min="2060" max="2060" width="7" bestFit="1" customWidth="1"/>
    <col min="2061" max="2061" width="14.8554687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11.140625" bestFit="1" customWidth="1"/>
    <col min="2305" max="2305" width="7" bestFit="1" customWidth="1"/>
    <col min="2306" max="2306" width="14.7109375" bestFit="1" customWidth="1"/>
    <col min="2307" max="2307" width="47.855468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28515625" customWidth="1"/>
    <col min="2316" max="2316" width="7" bestFit="1" customWidth="1"/>
    <col min="2317" max="2317" width="14.8554687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11.140625" bestFit="1" customWidth="1"/>
    <col min="2561" max="2561" width="7" bestFit="1" customWidth="1"/>
    <col min="2562" max="2562" width="14.7109375" bestFit="1" customWidth="1"/>
    <col min="2563" max="2563" width="47.855468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28515625" customWidth="1"/>
    <col min="2572" max="2572" width="7" bestFit="1" customWidth="1"/>
    <col min="2573" max="2573" width="14.8554687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11.140625" bestFit="1" customWidth="1"/>
    <col min="2817" max="2817" width="7" bestFit="1" customWidth="1"/>
    <col min="2818" max="2818" width="14.7109375" bestFit="1" customWidth="1"/>
    <col min="2819" max="2819" width="47.855468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28515625" customWidth="1"/>
    <col min="2828" max="2828" width="7" bestFit="1" customWidth="1"/>
    <col min="2829" max="2829" width="14.8554687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11.140625" bestFit="1" customWidth="1"/>
    <col min="3073" max="3073" width="7" bestFit="1" customWidth="1"/>
    <col min="3074" max="3074" width="14.7109375" bestFit="1" customWidth="1"/>
    <col min="3075" max="3075" width="47.855468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28515625" customWidth="1"/>
    <col min="3084" max="3084" width="7" bestFit="1" customWidth="1"/>
    <col min="3085" max="3085" width="14.8554687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11.140625" bestFit="1" customWidth="1"/>
    <col min="3329" max="3329" width="7" bestFit="1" customWidth="1"/>
    <col min="3330" max="3330" width="14.7109375" bestFit="1" customWidth="1"/>
    <col min="3331" max="3331" width="47.855468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28515625" customWidth="1"/>
    <col min="3340" max="3340" width="7" bestFit="1" customWidth="1"/>
    <col min="3341" max="3341" width="14.8554687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11.140625" bestFit="1" customWidth="1"/>
    <col min="3585" max="3585" width="7" bestFit="1" customWidth="1"/>
    <col min="3586" max="3586" width="14.7109375" bestFit="1" customWidth="1"/>
    <col min="3587" max="3587" width="47.855468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28515625" customWidth="1"/>
    <col min="3596" max="3596" width="7" bestFit="1" customWidth="1"/>
    <col min="3597" max="3597" width="14.8554687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11.140625" bestFit="1" customWidth="1"/>
    <col min="3841" max="3841" width="7" bestFit="1" customWidth="1"/>
    <col min="3842" max="3842" width="14.7109375" bestFit="1" customWidth="1"/>
    <col min="3843" max="3843" width="47.855468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28515625" customWidth="1"/>
    <col min="3852" max="3852" width="7" bestFit="1" customWidth="1"/>
    <col min="3853" max="3853" width="14.8554687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11.140625" bestFit="1" customWidth="1"/>
    <col min="4097" max="4097" width="7" bestFit="1" customWidth="1"/>
    <col min="4098" max="4098" width="14.7109375" bestFit="1" customWidth="1"/>
    <col min="4099" max="4099" width="47.855468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28515625" customWidth="1"/>
    <col min="4108" max="4108" width="7" bestFit="1" customWidth="1"/>
    <col min="4109" max="4109" width="14.8554687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11.140625" bestFit="1" customWidth="1"/>
    <col min="4353" max="4353" width="7" bestFit="1" customWidth="1"/>
    <col min="4354" max="4354" width="14.7109375" bestFit="1" customWidth="1"/>
    <col min="4355" max="4355" width="47.855468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28515625" customWidth="1"/>
    <col min="4364" max="4364" width="7" bestFit="1" customWidth="1"/>
    <col min="4365" max="4365" width="14.8554687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11.140625" bestFit="1" customWidth="1"/>
    <col min="4609" max="4609" width="7" bestFit="1" customWidth="1"/>
    <col min="4610" max="4610" width="14.7109375" bestFit="1" customWidth="1"/>
    <col min="4611" max="4611" width="47.855468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28515625" customWidth="1"/>
    <col min="4620" max="4620" width="7" bestFit="1" customWidth="1"/>
    <col min="4621" max="4621" width="14.8554687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11.140625" bestFit="1" customWidth="1"/>
    <col min="4865" max="4865" width="7" bestFit="1" customWidth="1"/>
    <col min="4866" max="4866" width="14.7109375" bestFit="1" customWidth="1"/>
    <col min="4867" max="4867" width="47.855468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28515625" customWidth="1"/>
    <col min="4876" max="4876" width="7" bestFit="1" customWidth="1"/>
    <col min="4877" max="4877" width="14.8554687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11.140625" bestFit="1" customWidth="1"/>
    <col min="5121" max="5121" width="7" bestFit="1" customWidth="1"/>
    <col min="5122" max="5122" width="14.7109375" bestFit="1" customWidth="1"/>
    <col min="5123" max="5123" width="47.855468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28515625" customWidth="1"/>
    <col min="5132" max="5132" width="7" bestFit="1" customWidth="1"/>
    <col min="5133" max="5133" width="14.8554687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11.140625" bestFit="1" customWidth="1"/>
    <col min="5377" max="5377" width="7" bestFit="1" customWidth="1"/>
    <col min="5378" max="5378" width="14.7109375" bestFit="1" customWidth="1"/>
    <col min="5379" max="5379" width="47.855468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28515625" customWidth="1"/>
    <col min="5388" max="5388" width="7" bestFit="1" customWidth="1"/>
    <col min="5389" max="5389" width="14.8554687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11.140625" bestFit="1" customWidth="1"/>
    <col min="5633" max="5633" width="7" bestFit="1" customWidth="1"/>
    <col min="5634" max="5634" width="14.7109375" bestFit="1" customWidth="1"/>
    <col min="5635" max="5635" width="47.855468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28515625" customWidth="1"/>
    <col min="5644" max="5644" width="7" bestFit="1" customWidth="1"/>
    <col min="5645" max="5645" width="14.8554687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11.140625" bestFit="1" customWidth="1"/>
    <col min="5889" max="5889" width="7" bestFit="1" customWidth="1"/>
    <col min="5890" max="5890" width="14.7109375" bestFit="1" customWidth="1"/>
    <col min="5891" max="5891" width="47.855468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28515625" customWidth="1"/>
    <col min="5900" max="5900" width="7" bestFit="1" customWidth="1"/>
    <col min="5901" max="5901" width="14.8554687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11.140625" bestFit="1" customWidth="1"/>
    <col min="6145" max="6145" width="7" bestFit="1" customWidth="1"/>
    <col min="6146" max="6146" width="14.7109375" bestFit="1" customWidth="1"/>
    <col min="6147" max="6147" width="47.855468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28515625" customWidth="1"/>
    <col min="6156" max="6156" width="7" bestFit="1" customWidth="1"/>
    <col min="6157" max="6157" width="14.8554687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11.140625" bestFit="1" customWidth="1"/>
    <col min="6401" max="6401" width="7" bestFit="1" customWidth="1"/>
    <col min="6402" max="6402" width="14.7109375" bestFit="1" customWidth="1"/>
    <col min="6403" max="6403" width="47.855468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28515625" customWidth="1"/>
    <col min="6412" max="6412" width="7" bestFit="1" customWidth="1"/>
    <col min="6413" max="6413" width="14.8554687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11.140625" bestFit="1" customWidth="1"/>
    <col min="6657" max="6657" width="7" bestFit="1" customWidth="1"/>
    <col min="6658" max="6658" width="14.7109375" bestFit="1" customWidth="1"/>
    <col min="6659" max="6659" width="47.855468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28515625" customWidth="1"/>
    <col min="6668" max="6668" width="7" bestFit="1" customWidth="1"/>
    <col min="6669" max="6669" width="14.8554687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11.140625" bestFit="1" customWidth="1"/>
    <col min="6913" max="6913" width="7" bestFit="1" customWidth="1"/>
    <col min="6914" max="6914" width="14.7109375" bestFit="1" customWidth="1"/>
    <col min="6915" max="6915" width="47.855468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28515625" customWidth="1"/>
    <col min="6924" max="6924" width="7" bestFit="1" customWidth="1"/>
    <col min="6925" max="6925" width="14.8554687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11.140625" bestFit="1" customWidth="1"/>
    <col min="7169" max="7169" width="7" bestFit="1" customWidth="1"/>
    <col min="7170" max="7170" width="14.7109375" bestFit="1" customWidth="1"/>
    <col min="7171" max="7171" width="47.855468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28515625" customWidth="1"/>
    <col min="7180" max="7180" width="7" bestFit="1" customWidth="1"/>
    <col min="7181" max="7181" width="14.8554687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11.140625" bestFit="1" customWidth="1"/>
    <col min="7425" max="7425" width="7" bestFit="1" customWidth="1"/>
    <col min="7426" max="7426" width="14.7109375" bestFit="1" customWidth="1"/>
    <col min="7427" max="7427" width="47.855468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28515625" customWidth="1"/>
    <col min="7436" max="7436" width="7" bestFit="1" customWidth="1"/>
    <col min="7437" max="7437" width="14.8554687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11.140625" bestFit="1" customWidth="1"/>
    <col min="7681" max="7681" width="7" bestFit="1" customWidth="1"/>
    <col min="7682" max="7682" width="14.7109375" bestFit="1" customWidth="1"/>
    <col min="7683" max="7683" width="47.855468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28515625" customWidth="1"/>
    <col min="7692" max="7692" width="7" bestFit="1" customWidth="1"/>
    <col min="7693" max="7693" width="14.8554687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11.140625" bestFit="1" customWidth="1"/>
    <col min="7937" max="7937" width="7" bestFit="1" customWidth="1"/>
    <col min="7938" max="7938" width="14.7109375" bestFit="1" customWidth="1"/>
    <col min="7939" max="7939" width="47.855468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28515625" customWidth="1"/>
    <col min="7948" max="7948" width="7" bestFit="1" customWidth="1"/>
    <col min="7949" max="7949" width="14.8554687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11.140625" bestFit="1" customWidth="1"/>
    <col min="8193" max="8193" width="7" bestFit="1" customWidth="1"/>
    <col min="8194" max="8194" width="14.7109375" bestFit="1" customWidth="1"/>
    <col min="8195" max="8195" width="47.855468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28515625" customWidth="1"/>
    <col min="8204" max="8204" width="7" bestFit="1" customWidth="1"/>
    <col min="8205" max="8205" width="14.8554687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11.140625" bestFit="1" customWidth="1"/>
    <col min="8449" max="8449" width="7" bestFit="1" customWidth="1"/>
    <col min="8450" max="8450" width="14.7109375" bestFit="1" customWidth="1"/>
    <col min="8451" max="8451" width="47.855468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28515625" customWidth="1"/>
    <col min="8460" max="8460" width="7" bestFit="1" customWidth="1"/>
    <col min="8461" max="8461" width="14.8554687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11.140625" bestFit="1" customWidth="1"/>
    <col min="8705" max="8705" width="7" bestFit="1" customWidth="1"/>
    <col min="8706" max="8706" width="14.7109375" bestFit="1" customWidth="1"/>
    <col min="8707" max="8707" width="47.855468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28515625" customWidth="1"/>
    <col min="8716" max="8716" width="7" bestFit="1" customWidth="1"/>
    <col min="8717" max="8717" width="14.8554687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11.140625" bestFit="1" customWidth="1"/>
    <col min="8961" max="8961" width="7" bestFit="1" customWidth="1"/>
    <col min="8962" max="8962" width="14.7109375" bestFit="1" customWidth="1"/>
    <col min="8963" max="8963" width="47.855468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28515625" customWidth="1"/>
    <col min="8972" max="8972" width="7" bestFit="1" customWidth="1"/>
    <col min="8973" max="8973" width="14.8554687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11.140625" bestFit="1" customWidth="1"/>
    <col min="9217" max="9217" width="7" bestFit="1" customWidth="1"/>
    <col min="9218" max="9218" width="14.7109375" bestFit="1" customWidth="1"/>
    <col min="9219" max="9219" width="47.855468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28515625" customWidth="1"/>
    <col min="9228" max="9228" width="7" bestFit="1" customWidth="1"/>
    <col min="9229" max="9229" width="14.8554687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11.140625" bestFit="1" customWidth="1"/>
    <col min="9473" max="9473" width="7" bestFit="1" customWidth="1"/>
    <col min="9474" max="9474" width="14.7109375" bestFit="1" customWidth="1"/>
    <col min="9475" max="9475" width="47.855468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28515625" customWidth="1"/>
    <col min="9484" max="9484" width="7" bestFit="1" customWidth="1"/>
    <col min="9485" max="9485" width="14.8554687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11.140625" bestFit="1" customWidth="1"/>
    <col min="9729" max="9729" width="7" bestFit="1" customWidth="1"/>
    <col min="9730" max="9730" width="14.7109375" bestFit="1" customWidth="1"/>
    <col min="9731" max="9731" width="47.855468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28515625" customWidth="1"/>
    <col min="9740" max="9740" width="7" bestFit="1" customWidth="1"/>
    <col min="9741" max="9741" width="14.8554687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11.140625" bestFit="1" customWidth="1"/>
    <col min="9985" max="9985" width="7" bestFit="1" customWidth="1"/>
    <col min="9986" max="9986" width="14.7109375" bestFit="1" customWidth="1"/>
    <col min="9987" max="9987" width="47.855468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28515625" customWidth="1"/>
    <col min="9996" max="9996" width="7" bestFit="1" customWidth="1"/>
    <col min="9997" max="9997" width="14.8554687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11.140625" bestFit="1" customWidth="1"/>
    <col min="10241" max="10241" width="7" bestFit="1" customWidth="1"/>
    <col min="10242" max="10242" width="14.7109375" bestFit="1" customWidth="1"/>
    <col min="10243" max="10243" width="47.855468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28515625" customWidth="1"/>
    <col min="10252" max="10252" width="7" bestFit="1" customWidth="1"/>
    <col min="10253" max="10253" width="14.8554687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11.140625" bestFit="1" customWidth="1"/>
    <col min="10497" max="10497" width="7" bestFit="1" customWidth="1"/>
    <col min="10498" max="10498" width="14.7109375" bestFit="1" customWidth="1"/>
    <col min="10499" max="10499" width="47.855468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28515625" customWidth="1"/>
    <col min="10508" max="10508" width="7" bestFit="1" customWidth="1"/>
    <col min="10509" max="10509" width="14.8554687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11.140625" bestFit="1" customWidth="1"/>
    <col min="10753" max="10753" width="7" bestFit="1" customWidth="1"/>
    <col min="10754" max="10754" width="14.7109375" bestFit="1" customWidth="1"/>
    <col min="10755" max="10755" width="47.855468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28515625" customWidth="1"/>
    <col min="10764" max="10764" width="7" bestFit="1" customWidth="1"/>
    <col min="10765" max="10765" width="14.8554687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11.140625" bestFit="1" customWidth="1"/>
    <col min="11009" max="11009" width="7" bestFit="1" customWidth="1"/>
    <col min="11010" max="11010" width="14.7109375" bestFit="1" customWidth="1"/>
    <col min="11011" max="11011" width="47.855468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28515625" customWidth="1"/>
    <col min="11020" max="11020" width="7" bestFit="1" customWidth="1"/>
    <col min="11021" max="11021" width="14.8554687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11.140625" bestFit="1" customWidth="1"/>
    <col min="11265" max="11265" width="7" bestFit="1" customWidth="1"/>
    <col min="11266" max="11266" width="14.7109375" bestFit="1" customWidth="1"/>
    <col min="11267" max="11267" width="47.855468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28515625" customWidth="1"/>
    <col min="11276" max="11276" width="7" bestFit="1" customWidth="1"/>
    <col min="11277" max="11277" width="14.8554687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11.140625" bestFit="1" customWidth="1"/>
    <col min="11521" max="11521" width="7" bestFit="1" customWidth="1"/>
    <col min="11522" max="11522" width="14.7109375" bestFit="1" customWidth="1"/>
    <col min="11523" max="11523" width="47.855468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28515625" customWidth="1"/>
    <col min="11532" max="11532" width="7" bestFit="1" customWidth="1"/>
    <col min="11533" max="11533" width="14.8554687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11.140625" bestFit="1" customWidth="1"/>
    <col min="11777" max="11777" width="7" bestFit="1" customWidth="1"/>
    <col min="11778" max="11778" width="14.7109375" bestFit="1" customWidth="1"/>
    <col min="11779" max="11779" width="47.855468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28515625" customWidth="1"/>
    <col min="11788" max="11788" width="7" bestFit="1" customWidth="1"/>
    <col min="11789" max="11789" width="14.8554687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11.140625" bestFit="1" customWidth="1"/>
    <col min="12033" max="12033" width="7" bestFit="1" customWidth="1"/>
    <col min="12034" max="12034" width="14.7109375" bestFit="1" customWidth="1"/>
    <col min="12035" max="12035" width="47.855468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28515625" customWidth="1"/>
    <col min="12044" max="12044" width="7" bestFit="1" customWidth="1"/>
    <col min="12045" max="12045" width="14.8554687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11.140625" bestFit="1" customWidth="1"/>
    <col min="12289" max="12289" width="7" bestFit="1" customWidth="1"/>
    <col min="12290" max="12290" width="14.7109375" bestFit="1" customWidth="1"/>
    <col min="12291" max="12291" width="47.855468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28515625" customWidth="1"/>
    <col min="12300" max="12300" width="7" bestFit="1" customWidth="1"/>
    <col min="12301" max="12301" width="14.8554687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11.140625" bestFit="1" customWidth="1"/>
    <col min="12545" max="12545" width="7" bestFit="1" customWidth="1"/>
    <col min="12546" max="12546" width="14.7109375" bestFit="1" customWidth="1"/>
    <col min="12547" max="12547" width="47.855468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28515625" customWidth="1"/>
    <col min="12556" max="12556" width="7" bestFit="1" customWidth="1"/>
    <col min="12557" max="12557" width="14.8554687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11.140625" bestFit="1" customWidth="1"/>
    <col min="12801" max="12801" width="7" bestFit="1" customWidth="1"/>
    <col min="12802" max="12802" width="14.7109375" bestFit="1" customWidth="1"/>
    <col min="12803" max="12803" width="47.855468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28515625" customWidth="1"/>
    <col min="12812" max="12812" width="7" bestFit="1" customWidth="1"/>
    <col min="12813" max="12813" width="14.8554687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11.140625" bestFit="1" customWidth="1"/>
    <col min="13057" max="13057" width="7" bestFit="1" customWidth="1"/>
    <col min="13058" max="13058" width="14.7109375" bestFit="1" customWidth="1"/>
    <col min="13059" max="13059" width="47.855468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28515625" customWidth="1"/>
    <col min="13068" max="13068" width="7" bestFit="1" customWidth="1"/>
    <col min="13069" max="13069" width="14.8554687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11.140625" bestFit="1" customWidth="1"/>
    <col min="13313" max="13313" width="7" bestFit="1" customWidth="1"/>
    <col min="13314" max="13314" width="14.7109375" bestFit="1" customWidth="1"/>
    <col min="13315" max="13315" width="47.855468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28515625" customWidth="1"/>
    <col min="13324" max="13324" width="7" bestFit="1" customWidth="1"/>
    <col min="13325" max="13325" width="14.8554687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11.140625" bestFit="1" customWidth="1"/>
    <col min="13569" max="13569" width="7" bestFit="1" customWidth="1"/>
    <col min="13570" max="13570" width="14.7109375" bestFit="1" customWidth="1"/>
    <col min="13571" max="13571" width="47.855468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28515625" customWidth="1"/>
    <col min="13580" max="13580" width="7" bestFit="1" customWidth="1"/>
    <col min="13581" max="13581" width="14.8554687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11.140625" bestFit="1" customWidth="1"/>
    <col min="13825" max="13825" width="7" bestFit="1" customWidth="1"/>
    <col min="13826" max="13826" width="14.7109375" bestFit="1" customWidth="1"/>
    <col min="13827" max="13827" width="47.855468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28515625" customWidth="1"/>
    <col min="13836" max="13836" width="7" bestFit="1" customWidth="1"/>
    <col min="13837" max="13837" width="14.8554687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11.140625" bestFit="1" customWidth="1"/>
    <col min="14081" max="14081" width="7" bestFit="1" customWidth="1"/>
    <col min="14082" max="14082" width="14.7109375" bestFit="1" customWidth="1"/>
    <col min="14083" max="14083" width="47.855468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28515625" customWidth="1"/>
    <col min="14092" max="14092" width="7" bestFit="1" customWidth="1"/>
    <col min="14093" max="14093" width="14.8554687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11.140625" bestFit="1" customWidth="1"/>
    <col min="14337" max="14337" width="7" bestFit="1" customWidth="1"/>
    <col min="14338" max="14338" width="14.7109375" bestFit="1" customWidth="1"/>
    <col min="14339" max="14339" width="47.855468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28515625" customWidth="1"/>
    <col min="14348" max="14348" width="7" bestFit="1" customWidth="1"/>
    <col min="14349" max="14349" width="14.8554687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11.140625" bestFit="1" customWidth="1"/>
    <col min="14593" max="14593" width="7" bestFit="1" customWidth="1"/>
    <col min="14594" max="14594" width="14.7109375" bestFit="1" customWidth="1"/>
    <col min="14595" max="14595" width="47.855468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28515625" customWidth="1"/>
    <col min="14604" max="14604" width="7" bestFit="1" customWidth="1"/>
    <col min="14605" max="14605" width="14.8554687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11.140625" bestFit="1" customWidth="1"/>
    <col min="14849" max="14849" width="7" bestFit="1" customWidth="1"/>
    <col min="14850" max="14850" width="14.7109375" bestFit="1" customWidth="1"/>
    <col min="14851" max="14851" width="47.855468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28515625" customWidth="1"/>
    <col min="14860" max="14860" width="7" bestFit="1" customWidth="1"/>
    <col min="14861" max="14861" width="14.8554687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11.140625" bestFit="1" customWidth="1"/>
    <col min="15105" max="15105" width="7" bestFit="1" customWidth="1"/>
    <col min="15106" max="15106" width="14.7109375" bestFit="1" customWidth="1"/>
    <col min="15107" max="15107" width="47.855468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28515625" customWidth="1"/>
    <col min="15116" max="15116" width="7" bestFit="1" customWidth="1"/>
    <col min="15117" max="15117" width="14.8554687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11.140625" bestFit="1" customWidth="1"/>
    <col min="15361" max="15361" width="7" bestFit="1" customWidth="1"/>
    <col min="15362" max="15362" width="14.7109375" bestFit="1" customWidth="1"/>
    <col min="15363" max="15363" width="47.855468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28515625" customWidth="1"/>
    <col min="15372" max="15372" width="7" bestFit="1" customWidth="1"/>
    <col min="15373" max="15373" width="14.8554687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11.140625" bestFit="1" customWidth="1"/>
    <col min="15617" max="15617" width="7" bestFit="1" customWidth="1"/>
    <col min="15618" max="15618" width="14.7109375" bestFit="1" customWidth="1"/>
    <col min="15619" max="15619" width="47.855468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28515625" customWidth="1"/>
    <col min="15628" max="15628" width="7" bestFit="1" customWidth="1"/>
    <col min="15629" max="15629" width="14.8554687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11.140625" bestFit="1" customWidth="1"/>
    <col min="15873" max="15873" width="7" bestFit="1" customWidth="1"/>
    <col min="15874" max="15874" width="14.7109375" bestFit="1" customWidth="1"/>
    <col min="15875" max="15875" width="47.855468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28515625" customWidth="1"/>
    <col min="15884" max="15884" width="7" bestFit="1" customWidth="1"/>
    <col min="15885" max="15885" width="14.8554687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11.140625" bestFit="1" customWidth="1"/>
    <col min="16129" max="16129" width="7" bestFit="1" customWidth="1"/>
    <col min="16130" max="16130" width="14.7109375" bestFit="1" customWidth="1"/>
    <col min="16131" max="16131" width="47.855468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28515625" customWidth="1"/>
    <col min="16140" max="16140" width="7" bestFit="1" customWidth="1"/>
    <col min="16141" max="16141" width="14.8554687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11.140625" bestFit="1" customWidth="1"/>
  </cols>
  <sheetData>
    <row r="1" spans="1:21" ht="18.75">
      <c r="A1" s="1"/>
      <c r="B1" s="1"/>
      <c r="C1" s="109" t="s">
        <v>209</v>
      </c>
      <c r="D1" s="109"/>
      <c r="E1" s="109"/>
      <c r="F1" s="109"/>
      <c r="G1" s="109"/>
      <c r="L1" s="3"/>
      <c r="M1" s="3"/>
      <c r="N1" s="110"/>
      <c r="O1" s="110"/>
      <c r="P1" s="110"/>
      <c r="Q1" s="110"/>
      <c r="R1" s="110"/>
    </row>
    <row r="2" spans="1:21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C6" s="39" t="s">
        <v>148</v>
      </c>
      <c r="F6" s="33"/>
      <c r="G6" s="34"/>
      <c r="H6" s="35"/>
      <c r="I6" s="42" t="s">
        <v>419</v>
      </c>
      <c r="J6" s="42" t="s">
        <v>17</v>
      </c>
      <c r="L6" s="76" t="s">
        <v>133</v>
      </c>
      <c r="M6" s="76" t="s">
        <v>134</v>
      </c>
      <c r="N6" s="40"/>
      <c r="Q6" s="37"/>
      <c r="R6" s="38"/>
      <c r="S6" s="35"/>
    </row>
    <row r="7" spans="1:21" ht="12.75" customHeight="1">
      <c r="C7" s="39" t="s">
        <v>246</v>
      </c>
      <c r="F7" s="33"/>
      <c r="G7" s="34"/>
      <c r="H7" s="35"/>
      <c r="I7" t="s">
        <v>213</v>
      </c>
      <c r="J7" s="34">
        <f>SUMIFS($G$4:$G$215,$D$4:$D$215,I7)</f>
        <v>0.36789999999999995</v>
      </c>
      <c r="L7" s="83" t="s">
        <v>135</v>
      </c>
      <c r="M7" s="34">
        <v>0.37330000000000002</v>
      </c>
      <c r="N7" s="45"/>
      <c r="Q7" s="37"/>
      <c r="R7" s="38"/>
      <c r="S7" s="35"/>
      <c r="T7" s="43"/>
      <c r="U7" s="43"/>
    </row>
    <row r="8" spans="1:21" ht="12.75" customHeight="1">
      <c r="A8">
        <v>1</v>
      </c>
      <c r="B8" t="s">
        <v>507</v>
      </c>
      <c r="C8" s="75" t="s">
        <v>53</v>
      </c>
      <c r="D8" t="s">
        <v>151</v>
      </c>
      <c r="E8" s="32">
        <v>120000000</v>
      </c>
      <c r="F8" s="33">
        <v>1181.3628000000001</v>
      </c>
      <c r="G8" s="34">
        <v>3.9699999999999999E-2</v>
      </c>
      <c r="H8" s="35"/>
      <c r="I8" s="34" t="s">
        <v>154</v>
      </c>
      <c r="J8" s="34">
        <f>SUMIFS($G$4:$G$215,$D$4:$D$215,I8)</f>
        <v>0.32550000000000001</v>
      </c>
      <c r="L8" s="83" t="s">
        <v>418</v>
      </c>
      <c r="M8" s="34">
        <v>0.32550000000000001</v>
      </c>
      <c r="N8" s="45"/>
      <c r="Q8" s="37"/>
      <c r="R8" s="38"/>
      <c r="S8" s="35"/>
      <c r="T8" s="38"/>
      <c r="U8" s="38"/>
    </row>
    <row r="9" spans="1:21" ht="12.75" customHeight="1">
      <c r="F9" s="33"/>
      <c r="G9" s="34"/>
      <c r="H9" s="35"/>
      <c r="I9" s="34" t="s">
        <v>218</v>
      </c>
      <c r="J9" s="34">
        <f>SUMIFS($G$4:$G$215,$D$4:$D$215,I9)</f>
        <v>6.6100000000000006E-2</v>
      </c>
      <c r="L9" s="83" t="s">
        <v>136</v>
      </c>
      <c r="M9" s="34">
        <v>6.7299999999999999E-2</v>
      </c>
      <c r="N9" s="45"/>
      <c r="Q9" s="37"/>
      <c r="R9" s="38"/>
      <c r="S9" s="35"/>
      <c r="T9" s="38"/>
      <c r="U9" s="38"/>
    </row>
    <row r="10" spans="1:21" ht="12.75" customHeight="1">
      <c r="C10" s="47" t="s">
        <v>126</v>
      </c>
      <c r="D10" s="47"/>
      <c r="E10" s="48"/>
      <c r="F10" s="49">
        <v>1181.3628000000001</v>
      </c>
      <c r="G10" s="50">
        <v>3.9699999999999999E-2</v>
      </c>
      <c r="H10" s="35"/>
      <c r="I10" t="s">
        <v>151</v>
      </c>
      <c r="J10" s="34">
        <f>SUMIFS($G$4:$G$215,$D$4:$D$215,I10)</f>
        <v>3.9699999999999999E-2</v>
      </c>
      <c r="L10" s="2" t="s">
        <v>139</v>
      </c>
      <c r="M10" s="2">
        <v>3.3099999999999997E-2</v>
      </c>
      <c r="N10" s="45"/>
      <c r="Q10" s="37"/>
      <c r="R10" s="38"/>
      <c r="S10" s="35"/>
      <c r="T10" s="38"/>
      <c r="U10" s="38"/>
    </row>
    <row r="11" spans="1:21" ht="12.75" customHeight="1">
      <c r="F11" s="33"/>
      <c r="G11" s="34"/>
      <c r="H11" s="35"/>
      <c r="I11" s="34" t="s">
        <v>75</v>
      </c>
      <c r="J11" s="46">
        <f>+SUMIFS($G:$G,$C:$C,"Net Receivable/Payable")+SUMIFS($G:$G,$C:$C,"CBLO / Reverse Repo Investments")+SUMIFS($G:$G,$C:$C,"Union Liquid Fund - Growth - Direct Plan")</f>
        <v>0.20079999999999987</v>
      </c>
      <c r="L11" s="83" t="s">
        <v>558</v>
      </c>
      <c r="M11" s="34">
        <v>0.1681</v>
      </c>
      <c r="N11" s="45"/>
      <c r="Q11" s="37"/>
      <c r="R11" s="38"/>
      <c r="S11" s="35"/>
      <c r="T11" s="38"/>
      <c r="U11" s="38"/>
    </row>
    <row r="12" spans="1:21" ht="12.75" customHeight="1">
      <c r="C12" s="39" t="s">
        <v>210</v>
      </c>
      <c r="F12" s="33"/>
      <c r="G12" s="34"/>
      <c r="H12" s="35"/>
      <c r="I12" s="34"/>
      <c r="J12" s="46">
        <f>SUM(J7:J11)</f>
        <v>0.99999999999999989</v>
      </c>
      <c r="L12" s="105" t="s">
        <v>130</v>
      </c>
      <c r="M12" s="106">
        <f>SUM(M7:M11)</f>
        <v>0.96730000000000016</v>
      </c>
      <c r="N12" s="45"/>
      <c r="Q12" s="37"/>
      <c r="R12" s="38"/>
      <c r="S12" s="35"/>
      <c r="T12" s="38"/>
      <c r="U12" s="38"/>
    </row>
    <row r="13" spans="1:21" ht="12.75" customHeight="1">
      <c r="A13">
        <v>2</v>
      </c>
      <c r="B13" t="s">
        <v>508</v>
      </c>
      <c r="C13" s="75" t="s">
        <v>509</v>
      </c>
      <c r="D13" t="s">
        <v>154</v>
      </c>
      <c r="E13" s="32">
        <v>300000000</v>
      </c>
      <c r="F13" s="33">
        <v>2850.8249999999998</v>
      </c>
      <c r="G13" s="34">
        <v>9.5699999999999993E-2</v>
      </c>
      <c r="H13" s="35"/>
      <c r="Q13" s="37"/>
      <c r="R13" s="38"/>
      <c r="S13" s="35"/>
    </row>
    <row r="14" spans="1:21" ht="12.75" customHeight="1">
      <c r="A14">
        <v>3</v>
      </c>
      <c r="B14" t="s">
        <v>211</v>
      </c>
      <c r="C14" s="75" t="s">
        <v>212</v>
      </c>
      <c r="D14" t="s">
        <v>154</v>
      </c>
      <c r="E14" s="32">
        <v>200000000</v>
      </c>
      <c r="F14" s="33">
        <v>1847.174</v>
      </c>
      <c r="G14" s="34">
        <v>6.2E-2</v>
      </c>
      <c r="H14" s="35"/>
      <c r="N14" s="54"/>
      <c r="O14" s="54"/>
      <c r="P14" s="55"/>
      <c r="Q14" s="56"/>
      <c r="R14" s="57"/>
      <c r="S14" s="51"/>
    </row>
    <row r="15" spans="1:21" ht="12.75" customHeight="1">
      <c r="A15">
        <v>4</v>
      </c>
      <c r="B15" t="s">
        <v>214</v>
      </c>
      <c r="C15" s="75" t="s">
        <v>215</v>
      </c>
      <c r="D15" t="s">
        <v>154</v>
      </c>
      <c r="E15" s="32">
        <v>100000000</v>
      </c>
      <c r="F15" s="33">
        <v>1043.5329999999999</v>
      </c>
      <c r="G15" s="34">
        <v>3.5000000000000003E-2</v>
      </c>
      <c r="H15" s="35"/>
      <c r="Q15" s="37"/>
      <c r="R15" s="38"/>
      <c r="S15" s="35"/>
    </row>
    <row r="16" spans="1:21" ht="12.75" customHeight="1">
      <c r="A16">
        <v>5</v>
      </c>
      <c r="B16" t="s">
        <v>216</v>
      </c>
      <c r="C16" s="75" t="s">
        <v>217</v>
      </c>
      <c r="D16" t="s">
        <v>154</v>
      </c>
      <c r="E16" s="32">
        <v>100000000</v>
      </c>
      <c r="F16" s="33">
        <v>1010.004</v>
      </c>
      <c r="G16" s="34">
        <v>3.39E-2</v>
      </c>
      <c r="H16" s="35"/>
      <c r="I16" s="42"/>
      <c r="J16" s="42"/>
      <c r="N16" s="40"/>
      <c r="Q16" s="37"/>
      <c r="R16" s="38"/>
      <c r="S16" s="35"/>
    </row>
    <row r="17" spans="1:59" ht="12.75" customHeight="1">
      <c r="A17">
        <v>6</v>
      </c>
      <c r="B17" t="s">
        <v>219</v>
      </c>
      <c r="C17" s="75" t="s">
        <v>220</v>
      </c>
      <c r="D17" t="s">
        <v>154</v>
      </c>
      <c r="E17" s="32">
        <v>100000000</v>
      </c>
      <c r="F17" s="33">
        <v>994.89599999999996</v>
      </c>
      <c r="G17" s="34">
        <v>3.3399999999999999E-2</v>
      </c>
      <c r="H17" s="35"/>
      <c r="J17" s="34"/>
      <c r="N17" s="45"/>
      <c r="Q17" s="37"/>
      <c r="R17" s="38"/>
      <c r="S17" s="35"/>
      <c r="T17" s="43"/>
      <c r="U17" s="43"/>
    </row>
    <row r="18" spans="1:59" ht="12.75" customHeight="1">
      <c r="A18">
        <v>7</v>
      </c>
      <c r="B18" t="s">
        <v>425</v>
      </c>
      <c r="C18" s="75" t="s">
        <v>426</v>
      </c>
      <c r="D18" t="s">
        <v>154</v>
      </c>
      <c r="E18" s="32">
        <v>100000000</v>
      </c>
      <c r="F18" s="33">
        <v>984.19500000000005</v>
      </c>
      <c r="G18" s="34">
        <v>3.3000000000000002E-2</v>
      </c>
      <c r="H18" s="35"/>
      <c r="Q18" s="37"/>
      <c r="R18" s="38"/>
      <c r="S18" s="35"/>
    </row>
    <row r="19" spans="1:59" ht="12.75" customHeight="1">
      <c r="A19">
        <v>8</v>
      </c>
      <c r="B19" t="s">
        <v>221</v>
      </c>
      <c r="C19" s="75" t="s">
        <v>222</v>
      </c>
      <c r="D19" t="s">
        <v>154</v>
      </c>
      <c r="E19" s="32">
        <v>1440000</v>
      </c>
      <c r="F19" s="33">
        <v>14.313657600000001</v>
      </c>
      <c r="G19" s="34">
        <v>5.0000000000000001E-4</v>
      </c>
      <c r="H19" s="35"/>
      <c r="N19" s="54"/>
      <c r="O19" s="54"/>
      <c r="P19" s="55"/>
      <c r="Q19" s="56"/>
      <c r="R19" s="57"/>
      <c r="S19" s="51"/>
    </row>
    <row r="20" spans="1:59" ht="12.75" customHeight="1">
      <c r="F20" s="33"/>
      <c r="G20" s="34"/>
      <c r="H20" s="35"/>
      <c r="Q20" s="37"/>
      <c r="R20" s="38"/>
      <c r="S20" s="35"/>
    </row>
    <row r="21" spans="1:59" ht="12.75" customHeight="1">
      <c r="C21" s="47" t="s">
        <v>126</v>
      </c>
      <c r="D21" s="47"/>
      <c r="E21" s="48"/>
      <c r="F21" s="49">
        <v>8744.9406575999983</v>
      </c>
      <c r="G21" s="50">
        <v>0.29350000000000004</v>
      </c>
      <c r="H21" s="35"/>
      <c r="N21" s="40"/>
      <c r="Q21" s="37"/>
      <c r="R21" s="38"/>
      <c r="S21" s="35"/>
    </row>
    <row r="22" spans="1:59" ht="12.75" customHeight="1">
      <c r="F22" s="33"/>
      <c r="G22" s="34"/>
      <c r="H22" s="35"/>
      <c r="N22" s="40"/>
      <c r="Q22" s="37"/>
      <c r="R22" s="38"/>
      <c r="S22" s="35"/>
    </row>
    <row r="23" spans="1:59" ht="12.75" customHeight="1">
      <c r="C23" s="39" t="s">
        <v>223</v>
      </c>
      <c r="F23" s="33"/>
      <c r="G23" s="34"/>
      <c r="H23" s="35"/>
      <c r="Q23" s="37"/>
      <c r="R23" s="38"/>
      <c r="S23" s="35"/>
    </row>
    <row r="24" spans="1:59" s="75" customFormat="1" ht="12.75" customHeight="1">
      <c r="A24">
        <v>9</v>
      </c>
      <c r="B24" t="s">
        <v>224</v>
      </c>
      <c r="C24" s="75" t="s">
        <v>225</v>
      </c>
      <c r="D24" t="s">
        <v>154</v>
      </c>
      <c r="E24" s="32">
        <v>100000000</v>
      </c>
      <c r="F24" s="33">
        <v>953.625</v>
      </c>
      <c r="G24" s="34">
        <v>3.2000000000000001E-2</v>
      </c>
      <c r="H24" s="35"/>
      <c r="K24" s="45"/>
      <c r="L24" s="45"/>
      <c r="M24" s="45"/>
      <c r="N24" s="45"/>
      <c r="O24" s="45"/>
      <c r="P24" s="79"/>
      <c r="Q24" s="80"/>
      <c r="R24" s="81"/>
      <c r="S24" s="89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s="75" customFormat="1" ht="12.75" customHeight="1">
      <c r="A25"/>
      <c r="B25"/>
      <c r="C25"/>
      <c r="D25"/>
      <c r="E25" s="32"/>
      <c r="F25" s="33"/>
      <c r="G25" s="34"/>
      <c r="H25" s="35"/>
      <c r="K25" s="45"/>
      <c r="L25" s="45"/>
      <c r="M25" s="45"/>
      <c r="N25" s="45"/>
      <c r="O25" s="45"/>
      <c r="P25" s="79"/>
      <c r="Q25" s="80"/>
      <c r="R25" s="81"/>
      <c r="S25" s="89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</row>
    <row r="26" spans="1:59" s="75" customFormat="1" ht="12.75" customHeight="1">
      <c r="A26"/>
      <c r="B26"/>
      <c r="C26" s="47" t="s">
        <v>126</v>
      </c>
      <c r="D26" s="47"/>
      <c r="E26" s="48"/>
      <c r="F26" s="49">
        <v>953.625</v>
      </c>
      <c r="G26" s="50">
        <v>3.2000000000000001E-2</v>
      </c>
      <c r="H26" s="35"/>
      <c r="K26" s="45"/>
      <c r="L26" s="45"/>
      <c r="M26" s="45"/>
      <c r="N26" s="45"/>
      <c r="O26" s="45"/>
      <c r="P26" s="79"/>
      <c r="Q26" s="80"/>
      <c r="R26" s="81"/>
      <c r="S26" s="89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</row>
    <row r="27" spans="1:59" ht="12.75" customHeight="1">
      <c r="F27" s="33"/>
      <c r="G27" s="34"/>
      <c r="H27" s="35"/>
      <c r="Q27" s="37"/>
      <c r="R27" s="38"/>
      <c r="S27" s="35"/>
    </row>
    <row r="28" spans="1:59" ht="12.75" customHeight="1">
      <c r="C28" s="39" t="s">
        <v>226</v>
      </c>
      <c r="F28" s="33"/>
      <c r="G28" s="34"/>
      <c r="H28" s="35"/>
      <c r="Q28" s="37"/>
      <c r="R28" s="38"/>
      <c r="S28" s="35"/>
    </row>
    <row r="29" spans="1:59" ht="12.75" customHeight="1">
      <c r="C29" s="39" t="s">
        <v>10</v>
      </c>
      <c r="F29" s="33"/>
      <c r="G29" s="34"/>
      <c r="H29" s="35"/>
      <c r="Q29" s="37"/>
      <c r="R29" s="38"/>
      <c r="S29" s="35"/>
    </row>
    <row r="30" spans="1:59" ht="12.75" customHeight="1">
      <c r="A30">
        <v>10</v>
      </c>
      <c r="B30" t="s">
        <v>227</v>
      </c>
      <c r="C30" s="75" t="s">
        <v>510</v>
      </c>
      <c r="D30" t="s">
        <v>213</v>
      </c>
      <c r="E30" s="32">
        <v>200000000</v>
      </c>
      <c r="F30" s="33">
        <v>2024.37</v>
      </c>
      <c r="G30" s="34">
        <v>6.8000000000000005E-2</v>
      </c>
      <c r="H30" s="35"/>
      <c r="Q30" s="37"/>
      <c r="R30" s="38"/>
      <c r="S30" s="35"/>
    </row>
    <row r="31" spans="1:59" ht="12.75" customHeight="1">
      <c r="A31" s="75">
        <v>11</v>
      </c>
      <c r="B31" s="75" t="s">
        <v>228</v>
      </c>
      <c r="C31" s="75" t="s">
        <v>511</v>
      </c>
      <c r="D31" s="75" t="s">
        <v>218</v>
      </c>
      <c r="E31" s="77">
        <v>200000000</v>
      </c>
      <c r="F31" s="78">
        <v>1968.1559999999999</v>
      </c>
      <c r="G31" s="44">
        <v>6.6100000000000006E-2</v>
      </c>
      <c r="H31" s="35"/>
      <c r="Q31" s="37"/>
      <c r="R31" s="38"/>
      <c r="S31" s="35"/>
    </row>
    <row r="32" spans="1:59" ht="12.75" customHeight="1">
      <c r="A32" s="75">
        <v>12</v>
      </c>
      <c r="B32" s="75" t="s">
        <v>229</v>
      </c>
      <c r="C32" s="75" t="s">
        <v>512</v>
      </c>
      <c r="D32" s="75" t="s">
        <v>213</v>
      </c>
      <c r="E32" s="77">
        <v>100000000</v>
      </c>
      <c r="F32" s="78">
        <v>1009.727</v>
      </c>
      <c r="G32" s="44">
        <v>3.39E-2</v>
      </c>
      <c r="H32" s="35"/>
      <c r="Q32" s="37"/>
      <c r="R32" s="38"/>
      <c r="S32" s="35"/>
    </row>
    <row r="33" spans="1:19" ht="12.75" customHeight="1">
      <c r="A33" s="75">
        <v>13</v>
      </c>
      <c r="B33" s="75" t="s">
        <v>231</v>
      </c>
      <c r="C33" s="75" t="s">
        <v>234</v>
      </c>
      <c r="D33" s="75" t="s">
        <v>213</v>
      </c>
      <c r="E33" s="77">
        <v>100000000</v>
      </c>
      <c r="F33" s="78">
        <v>1002.82</v>
      </c>
      <c r="G33" s="44">
        <v>3.3700000000000001E-2</v>
      </c>
      <c r="H33" s="35"/>
      <c r="Q33" s="37"/>
      <c r="R33" s="38"/>
      <c r="S33" s="35"/>
    </row>
    <row r="34" spans="1:19" ht="12.75" customHeight="1">
      <c r="A34">
        <v>14</v>
      </c>
      <c r="B34" t="s">
        <v>232</v>
      </c>
      <c r="C34" s="75" t="s">
        <v>512</v>
      </c>
      <c r="D34" t="s">
        <v>213</v>
      </c>
      <c r="E34" s="32">
        <v>100000000</v>
      </c>
      <c r="F34" s="33">
        <v>993.60500000000002</v>
      </c>
      <c r="G34" s="34">
        <v>3.3399999999999999E-2</v>
      </c>
      <c r="H34" s="35"/>
      <c r="Q34" s="37"/>
      <c r="R34" s="38"/>
      <c r="S34" s="35"/>
    </row>
    <row r="35" spans="1:19" ht="12.75" customHeight="1">
      <c r="A35">
        <v>15</v>
      </c>
      <c r="B35" t="s">
        <v>233</v>
      </c>
      <c r="C35" s="75" t="s">
        <v>513</v>
      </c>
      <c r="D35" t="s">
        <v>213</v>
      </c>
      <c r="E35" s="32">
        <v>100000000</v>
      </c>
      <c r="F35" s="33">
        <v>991.43</v>
      </c>
      <c r="G35" s="34">
        <v>3.3300000000000003E-2</v>
      </c>
      <c r="H35" s="35"/>
      <c r="N35" s="54"/>
      <c r="O35" s="54"/>
      <c r="P35" s="55"/>
      <c r="Q35" s="56"/>
      <c r="R35" s="57"/>
      <c r="S35" s="51"/>
    </row>
    <row r="36" spans="1:19" ht="12.75" customHeight="1">
      <c r="A36">
        <v>16</v>
      </c>
      <c r="B36" t="s">
        <v>235</v>
      </c>
      <c r="C36" s="75" t="s">
        <v>513</v>
      </c>
      <c r="D36" t="s">
        <v>213</v>
      </c>
      <c r="E36" s="32">
        <v>100000000</v>
      </c>
      <c r="F36" s="33">
        <v>989.904</v>
      </c>
      <c r="G36" s="34">
        <v>3.32E-2</v>
      </c>
      <c r="H36" s="35"/>
      <c r="Q36" s="37"/>
      <c r="R36" s="38"/>
      <c r="S36" s="35"/>
    </row>
    <row r="37" spans="1:19" ht="12.75" customHeight="1">
      <c r="A37">
        <v>17</v>
      </c>
      <c r="B37" t="s">
        <v>514</v>
      </c>
      <c r="C37" s="75" t="s">
        <v>515</v>
      </c>
      <c r="D37" t="s">
        <v>213</v>
      </c>
      <c r="E37" s="32">
        <v>100000000</v>
      </c>
      <c r="F37" s="33">
        <v>984.63699999999994</v>
      </c>
      <c r="G37" s="34">
        <v>3.3099999999999997E-2</v>
      </c>
      <c r="H37" s="35"/>
      <c r="N37" s="40"/>
      <c r="Q37" s="37"/>
      <c r="R37" s="38"/>
      <c r="S37" s="35"/>
    </row>
    <row r="38" spans="1:19" ht="12.75" customHeight="1">
      <c r="A38">
        <v>18</v>
      </c>
      <c r="B38" t="s">
        <v>236</v>
      </c>
      <c r="C38" s="75" t="s">
        <v>516</v>
      </c>
      <c r="D38" t="s">
        <v>213</v>
      </c>
      <c r="E38" s="32">
        <v>100000000</v>
      </c>
      <c r="F38" s="33">
        <v>984.06700000000001</v>
      </c>
      <c r="G38" s="34">
        <v>3.3000000000000002E-2</v>
      </c>
      <c r="H38" s="51"/>
      <c r="N38" s="54"/>
      <c r="O38" s="54"/>
      <c r="P38" s="55"/>
      <c r="Q38" s="56"/>
      <c r="R38" s="57"/>
      <c r="S38" s="51"/>
    </row>
    <row r="39" spans="1:19" ht="12.75" customHeight="1">
      <c r="A39">
        <v>19</v>
      </c>
      <c r="B39" t="s">
        <v>237</v>
      </c>
      <c r="C39" s="75" t="s">
        <v>516</v>
      </c>
      <c r="D39" t="s">
        <v>213</v>
      </c>
      <c r="E39" s="32">
        <v>100000000</v>
      </c>
      <c r="F39" s="33">
        <v>968.31700000000001</v>
      </c>
      <c r="G39" s="34">
        <v>3.2500000000000001E-2</v>
      </c>
      <c r="H39" s="51"/>
      <c r="Q39" s="37"/>
      <c r="R39" s="38"/>
      <c r="S39" s="35"/>
    </row>
    <row r="40" spans="1:19" ht="12.75" customHeight="1">
      <c r="A40">
        <v>20</v>
      </c>
      <c r="B40" t="s">
        <v>238</v>
      </c>
      <c r="C40" s="75" t="s">
        <v>517</v>
      </c>
      <c r="D40" t="s">
        <v>213</v>
      </c>
      <c r="E40" s="32">
        <v>50000000</v>
      </c>
      <c r="F40" s="33">
        <v>505.48250000000002</v>
      </c>
      <c r="G40" s="34">
        <v>1.7000000000000001E-2</v>
      </c>
      <c r="H40" s="35"/>
      <c r="N40" s="40"/>
      <c r="Q40" s="37"/>
      <c r="R40" s="38"/>
      <c r="S40" s="35"/>
    </row>
    <row r="41" spans="1:19" ht="12.75" customHeight="1">
      <c r="A41">
        <v>21</v>
      </c>
      <c r="B41" t="s">
        <v>239</v>
      </c>
      <c r="C41" s="75" t="s">
        <v>516</v>
      </c>
      <c r="D41" t="s">
        <v>213</v>
      </c>
      <c r="E41" s="32">
        <v>50000000</v>
      </c>
      <c r="F41" s="33">
        <v>501.86849999999998</v>
      </c>
      <c r="G41" s="34">
        <v>1.6799999999999999E-2</v>
      </c>
      <c r="H41" s="51"/>
      <c r="N41" s="40"/>
      <c r="Q41" s="37"/>
      <c r="R41" s="38"/>
      <c r="S41" s="60"/>
    </row>
    <row r="42" spans="1:19" ht="12.75" customHeight="1">
      <c r="F42" s="33"/>
      <c r="G42" s="34"/>
      <c r="H42" s="51"/>
      <c r="N42" s="54"/>
      <c r="O42" s="54"/>
      <c r="P42" s="55"/>
      <c r="Q42" s="56"/>
      <c r="R42" s="57"/>
      <c r="S42" s="51"/>
    </row>
    <row r="43" spans="1:19" ht="12.75" customHeight="1">
      <c r="C43" s="47" t="s">
        <v>126</v>
      </c>
      <c r="D43" s="47"/>
      <c r="E43" s="48"/>
      <c r="F43" s="49">
        <v>12924.384</v>
      </c>
      <c r="G43" s="50">
        <v>0.434</v>
      </c>
      <c r="H43" s="68"/>
      <c r="N43" s="69"/>
      <c r="O43" s="69"/>
      <c r="P43" s="70"/>
      <c r="Q43" s="71"/>
      <c r="R43" s="72"/>
      <c r="S43" s="68"/>
    </row>
    <row r="44" spans="1:19" ht="12.75" customHeight="1">
      <c r="F44" s="33"/>
      <c r="G44" s="34"/>
    </row>
    <row r="45" spans="1:19" ht="12.75" customHeight="1">
      <c r="C45" s="39" t="s">
        <v>255</v>
      </c>
      <c r="F45" s="33"/>
      <c r="G45" s="34"/>
    </row>
    <row r="46" spans="1:19" ht="12.75" customHeight="1">
      <c r="A46">
        <v>22</v>
      </c>
      <c r="B46" t="s">
        <v>465</v>
      </c>
      <c r="C46" s="75" t="s">
        <v>466</v>
      </c>
      <c r="D46" t="s">
        <v>153</v>
      </c>
      <c r="E46" s="32">
        <v>288628.027</v>
      </c>
      <c r="F46" s="33">
        <v>5006.9331360000006</v>
      </c>
      <c r="G46" s="34">
        <v>0.1681</v>
      </c>
    </row>
    <row r="47" spans="1:19" ht="12.75" customHeight="1">
      <c r="F47" s="33"/>
      <c r="G47" s="34"/>
    </row>
    <row r="48" spans="1:19" ht="12.75" customHeight="1">
      <c r="C48" s="47" t="s">
        <v>126</v>
      </c>
      <c r="D48" s="47"/>
      <c r="E48" s="48"/>
      <c r="F48" s="49">
        <v>5006.9331360000006</v>
      </c>
      <c r="G48" s="50">
        <v>0.1681</v>
      </c>
    </row>
    <row r="49" spans="2:59" ht="12.75" customHeight="1">
      <c r="F49" s="33"/>
      <c r="G49" s="34"/>
    </row>
    <row r="50" spans="2:59" ht="12.75" customHeight="1">
      <c r="C50" s="39" t="s">
        <v>127</v>
      </c>
      <c r="F50" s="33">
        <v>492.88697590000004</v>
      </c>
      <c r="G50" s="34">
        <v>1.6500000000000001E-2</v>
      </c>
    </row>
    <row r="51" spans="2:59" ht="12.75" customHeight="1">
      <c r="C51" s="47" t="s">
        <v>126</v>
      </c>
      <c r="D51" s="47"/>
      <c r="E51" s="48"/>
      <c r="F51" s="49">
        <v>492.88697590000004</v>
      </c>
      <c r="G51" s="50">
        <v>1.6500000000000001E-2</v>
      </c>
    </row>
    <row r="52" spans="2:59" ht="12.75" customHeight="1">
      <c r="F52" s="33"/>
      <c r="G52" s="34"/>
    </row>
    <row r="53" spans="2:59" ht="12.75" customHeight="1">
      <c r="C53" s="39" t="s">
        <v>128</v>
      </c>
      <c r="F53" s="33"/>
      <c r="G53" s="34"/>
    </row>
    <row r="54" spans="2:59" ht="12.75" customHeight="1">
      <c r="C54" s="39" t="s">
        <v>129</v>
      </c>
      <c r="F54" s="78">
        <v>483.70918600001096</v>
      </c>
      <c r="G54" s="34">
        <v>1.6199999999999881E-2</v>
      </c>
    </row>
    <row r="55" spans="2:59" ht="12.75" customHeight="1">
      <c r="C55" s="47" t="s">
        <v>126</v>
      </c>
      <c r="D55" s="47"/>
      <c r="E55" s="48"/>
      <c r="F55" s="49">
        <v>483.70918600001096</v>
      </c>
      <c r="G55" s="50">
        <v>1.6199999999999881E-2</v>
      </c>
    </row>
    <row r="56" spans="2:59" ht="12.75" customHeight="1">
      <c r="C56" s="64" t="s">
        <v>130</v>
      </c>
      <c r="D56" s="64"/>
      <c r="E56" s="65"/>
      <c r="F56" s="66">
        <v>29787.841755500009</v>
      </c>
      <c r="G56" s="67">
        <v>1</v>
      </c>
      <c r="H56" s="38"/>
    </row>
    <row r="57" spans="2:59" ht="12.75" customHeight="1"/>
    <row r="58" spans="2:59" ht="12.75" customHeight="1"/>
    <row r="59" spans="2:59" ht="12.75" customHeight="1">
      <c r="C59" s="39" t="s">
        <v>160</v>
      </c>
      <c r="F59" s="73"/>
      <c r="G59" s="73"/>
      <c r="N59" s="40"/>
    </row>
    <row r="60" spans="2:59" ht="12.75" customHeight="1">
      <c r="C60" s="39" t="s">
        <v>161</v>
      </c>
      <c r="F60" s="33"/>
      <c r="G60" s="33"/>
      <c r="N60" s="40"/>
    </row>
    <row r="61" spans="2:59" ht="12.75" customHeight="1">
      <c r="C61" s="39"/>
      <c r="N61" s="40"/>
    </row>
    <row r="62" spans="2:59" ht="12.75" customHeight="1">
      <c r="C62" s="39"/>
      <c r="N62" s="40"/>
    </row>
    <row r="63" spans="2:59" ht="12.75" customHeight="1">
      <c r="B63" s="107" t="s">
        <v>131</v>
      </c>
      <c r="C63" s="107"/>
      <c r="D63" s="107"/>
      <c r="E63" s="107"/>
      <c r="F63" s="107"/>
      <c r="G63" s="107"/>
      <c r="H63"/>
      <c r="J63" s="2"/>
      <c r="M63" s="40"/>
      <c r="O63" s="36"/>
      <c r="P63" s="2"/>
      <c r="BG63"/>
    </row>
    <row r="64" spans="2:59" ht="12.75" customHeight="1">
      <c r="B64" s="107"/>
      <c r="C64" s="107"/>
      <c r="D64" s="107"/>
      <c r="E64" s="107"/>
      <c r="F64" s="107"/>
      <c r="G64" s="107"/>
      <c r="H64"/>
      <c r="J64" s="2"/>
      <c r="M64" s="40"/>
      <c r="O64" s="36"/>
      <c r="P64" s="2"/>
      <c r="BG64"/>
    </row>
    <row r="65" spans="2:59" ht="12.75" customHeight="1">
      <c r="B65" s="107"/>
      <c r="C65" s="107"/>
      <c r="D65" s="107"/>
      <c r="E65" s="107"/>
      <c r="F65" s="107"/>
      <c r="G65" s="107"/>
      <c r="H65"/>
      <c r="J65" s="2"/>
      <c r="O65" s="36"/>
      <c r="P65" s="2"/>
      <c r="BG65"/>
    </row>
    <row r="66" spans="2:59" ht="12.75" customHeight="1">
      <c r="B66" s="107"/>
      <c r="C66" s="107"/>
      <c r="D66" s="107"/>
      <c r="E66" s="107"/>
      <c r="F66" s="107"/>
      <c r="G66" s="107"/>
      <c r="H66"/>
      <c r="J66" s="2"/>
      <c r="O66" s="36"/>
      <c r="P66" s="2"/>
      <c r="BG66"/>
    </row>
    <row r="67" spans="2:59" ht="12.75" customHeight="1">
      <c r="B67" s="107"/>
      <c r="C67" s="107"/>
      <c r="D67" s="107"/>
      <c r="E67" s="107"/>
      <c r="F67" s="107"/>
      <c r="G67" s="107"/>
      <c r="H67"/>
      <c r="J67" s="2"/>
      <c r="O67" s="36"/>
      <c r="P67" s="2"/>
      <c r="BG67"/>
    </row>
    <row r="68" spans="2:59" ht="12.75" customHeight="1">
      <c r="B68" s="107"/>
      <c r="C68" s="107"/>
      <c r="D68" s="107"/>
      <c r="E68" s="107"/>
      <c r="F68" s="107"/>
      <c r="G68" s="107"/>
      <c r="H68"/>
      <c r="J68" s="2"/>
      <c r="O68" s="36"/>
      <c r="P68" s="2"/>
      <c r="BG68"/>
    </row>
    <row r="69" spans="2:59" ht="12.75" customHeight="1">
      <c r="B69" s="107"/>
      <c r="C69" s="107"/>
      <c r="D69" s="107"/>
      <c r="E69" s="107"/>
      <c r="F69" s="107"/>
      <c r="G69" s="107"/>
      <c r="H69"/>
      <c r="J69" s="2"/>
      <c r="O69" s="36"/>
      <c r="P69" s="2"/>
      <c r="BG69"/>
    </row>
    <row r="70" spans="2:59" ht="29.25" customHeight="1">
      <c r="B70" s="107"/>
      <c r="C70" s="107"/>
      <c r="D70" s="107"/>
      <c r="E70" s="107"/>
      <c r="F70" s="107"/>
      <c r="G70" s="107"/>
      <c r="H70"/>
      <c r="J70" s="2"/>
      <c r="O70" s="36"/>
      <c r="P70" s="2"/>
      <c r="BG70"/>
    </row>
    <row r="71" spans="2:59" ht="12.75" customHeight="1">
      <c r="B71" s="74"/>
      <c r="C71" s="74"/>
      <c r="D71" s="74"/>
      <c r="E71" s="74"/>
      <c r="F71" s="74"/>
      <c r="G71" s="74"/>
      <c r="H71"/>
      <c r="J71" s="2"/>
      <c r="O71" s="36"/>
      <c r="P71" s="2"/>
      <c r="BG71"/>
    </row>
    <row r="72" spans="2:59" ht="27" customHeight="1">
      <c r="B72" s="108" t="s">
        <v>446</v>
      </c>
      <c r="C72" s="108"/>
      <c r="D72" s="108"/>
      <c r="E72" s="108"/>
      <c r="F72" s="108"/>
      <c r="G72" s="108"/>
      <c r="H72"/>
      <c r="J72" s="2"/>
      <c r="O72" s="36"/>
      <c r="P72" s="2"/>
      <c r="BG72"/>
    </row>
    <row r="73" spans="2:59" ht="12.75" customHeight="1">
      <c r="H73"/>
      <c r="J73" s="2"/>
      <c r="O73" s="36"/>
      <c r="P73" s="2"/>
      <c r="BG73"/>
    </row>
    <row r="74" spans="2:59" ht="12.75" customHeight="1">
      <c r="B74" s="75" t="s">
        <v>132</v>
      </c>
      <c r="H74"/>
      <c r="J74" s="2"/>
      <c r="O74" s="36"/>
      <c r="P74" s="2"/>
      <c r="BG74"/>
    </row>
    <row r="75" spans="2:59" ht="12.75" customHeight="1">
      <c r="E75"/>
      <c r="G75" s="2"/>
      <c r="H75"/>
      <c r="J75" s="2"/>
      <c r="O75" s="36"/>
      <c r="P75" s="2"/>
      <c r="BG75"/>
    </row>
    <row r="76" spans="2:59" ht="12.75" customHeight="1"/>
    <row r="77" spans="2:59" ht="12.75" customHeight="1"/>
    <row r="78" spans="2:59" ht="12.75" customHeight="1"/>
    <row r="79" spans="2:59" ht="12.75" customHeight="1"/>
    <row r="80" spans="2:59" ht="12.75" customHeight="1"/>
    <row r="81" ht="12.75" customHeight="1"/>
    <row r="82" ht="12.75" customHeight="1"/>
    <row r="83" ht="12.75" customHeight="1"/>
    <row r="84" ht="12.75" customHeight="1"/>
  </sheetData>
  <sortState ref="I7:J10">
    <sortCondition descending="1" ref="J7:J10"/>
  </sortState>
  <mergeCells count="4">
    <mergeCell ref="B72:G72"/>
    <mergeCell ref="C1:G1"/>
    <mergeCell ref="N1:R1"/>
    <mergeCell ref="B63:G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3"/>
  <sheetViews>
    <sheetView tabSelected="1" zoomScale="85" zoomScaleNormal="85" workbookViewId="0">
      <selection activeCell="K25" sqref="K25"/>
    </sheetView>
  </sheetViews>
  <sheetFormatPr defaultRowHeight="15"/>
  <cols>
    <col min="1" max="1" width="7" bestFit="1" customWidth="1"/>
    <col min="2" max="2" width="14.710937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14.140625" customWidth="1"/>
    <col min="9" max="9" width="5.5703125" style="2" customWidth="1"/>
    <col min="10" max="10" width="17.28515625" bestFit="1" customWidth="1"/>
    <col min="11" max="11" width="8.85546875" bestFit="1" customWidth="1"/>
    <col min="12" max="12" width="4.28515625" style="2" customWidth="1"/>
    <col min="13" max="13" width="19.42578125" style="2" bestFit="1" customWidth="1"/>
    <col min="14" max="14" width="15" style="2" bestFit="1" customWidth="1"/>
    <col min="15" max="15" width="63.7109375" style="2" bestFit="1" customWidth="1"/>
    <col min="16" max="16" width="15.7109375" style="2" bestFit="1" customWidth="1"/>
    <col min="17" max="17" width="12.5703125" style="36" bestFit="1" customWidth="1"/>
    <col min="18" max="18" width="24.28515625" style="2" bestFit="1" customWidth="1"/>
    <col min="19" max="19" width="14.140625" style="2" bestFit="1" customWidth="1"/>
    <col min="20" max="20" width="13.5703125" style="2" customWidth="1"/>
    <col min="21" max="21" width="17.28515625" style="2" bestFit="1" customWidth="1"/>
    <col min="22" max="22" width="8.85546875" style="2" bestFit="1" customWidth="1"/>
    <col min="23" max="23" width="15.5703125" style="2" customWidth="1"/>
    <col min="24" max="60" width="9.140625" style="2"/>
    <col min="258" max="258" width="7" bestFit="1" customWidth="1"/>
    <col min="259" max="259" width="14.7109375" bestFit="1" customWidth="1"/>
    <col min="260" max="260" width="49.7109375" customWidth="1"/>
    <col min="261" max="261" width="15.7109375" bestFit="1" customWidth="1"/>
    <col min="262" max="262" width="12.5703125" bestFit="1" customWidth="1"/>
    <col min="263" max="263" width="24.28515625" bestFit="1" customWidth="1"/>
    <col min="264" max="264" width="14.140625" bestFit="1" customWidth="1"/>
    <col min="265" max="265" width="13.5703125" customWidth="1"/>
    <col min="266" max="266" width="17.28515625" bestFit="1" customWidth="1"/>
    <col min="267" max="267" width="8.85546875" bestFit="1" customWidth="1"/>
    <col min="268" max="268" width="15.5703125" customWidth="1"/>
    <col min="269" max="269" width="7" bestFit="1" customWidth="1"/>
    <col min="270" max="270" width="15" bestFit="1" customWidth="1"/>
    <col min="271" max="271" width="63.7109375" bestFit="1" customWidth="1"/>
    <col min="272" max="272" width="15.7109375" bestFit="1" customWidth="1"/>
    <col min="273" max="273" width="12.5703125" bestFit="1" customWidth="1"/>
    <col min="274" max="274" width="24.28515625" bestFit="1" customWidth="1"/>
    <col min="275" max="275" width="14.140625" bestFit="1" customWidth="1"/>
    <col min="276" max="276" width="13.5703125" customWidth="1"/>
    <col min="277" max="277" width="17.28515625" bestFit="1" customWidth="1"/>
    <col min="278" max="278" width="8.85546875" bestFit="1" customWidth="1"/>
    <col min="279" max="279" width="15.5703125" customWidth="1"/>
    <col min="514" max="514" width="7" bestFit="1" customWidth="1"/>
    <col min="515" max="515" width="14.7109375" bestFit="1" customWidth="1"/>
    <col min="516" max="516" width="49.7109375" customWidth="1"/>
    <col min="517" max="517" width="15.7109375" bestFit="1" customWidth="1"/>
    <col min="518" max="518" width="12.5703125" bestFit="1" customWidth="1"/>
    <col min="519" max="519" width="24.28515625" bestFit="1" customWidth="1"/>
    <col min="520" max="520" width="14.140625" bestFit="1" customWidth="1"/>
    <col min="521" max="521" width="13.5703125" customWidth="1"/>
    <col min="522" max="522" width="17.28515625" bestFit="1" customWidth="1"/>
    <col min="523" max="523" width="8.85546875" bestFit="1" customWidth="1"/>
    <col min="524" max="524" width="15.5703125" customWidth="1"/>
    <col min="525" max="525" width="7" bestFit="1" customWidth="1"/>
    <col min="526" max="526" width="15" bestFit="1" customWidth="1"/>
    <col min="527" max="527" width="63.7109375" bestFit="1" customWidth="1"/>
    <col min="528" max="528" width="15.7109375" bestFit="1" customWidth="1"/>
    <col min="529" max="529" width="12.5703125" bestFit="1" customWidth="1"/>
    <col min="530" max="530" width="24.28515625" bestFit="1" customWidth="1"/>
    <col min="531" max="531" width="14.140625" bestFit="1" customWidth="1"/>
    <col min="532" max="532" width="13.5703125" customWidth="1"/>
    <col min="533" max="533" width="17.28515625" bestFit="1" customWidth="1"/>
    <col min="534" max="534" width="8.85546875" bestFit="1" customWidth="1"/>
    <col min="535" max="535" width="15.5703125" customWidth="1"/>
    <col min="770" max="770" width="7" bestFit="1" customWidth="1"/>
    <col min="771" max="771" width="14.7109375" bestFit="1" customWidth="1"/>
    <col min="772" max="772" width="49.7109375" customWidth="1"/>
    <col min="773" max="773" width="15.7109375" bestFit="1" customWidth="1"/>
    <col min="774" max="774" width="12.5703125" bestFit="1" customWidth="1"/>
    <col min="775" max="775" width="24.28515625" bestFit="1" customWidth="1"/>
    <col min="776" max="776" width="14.140625" bestFit="1" customWidth="1"/>
    <col min="777" max="777" width="13.5703125" customWidth="1"/>
    <col min="778" max="778" width="17.28515625" bestFit="1" customWidth="1"/>
    <col min="779" max="779" width="8.85546875" bestFit="1" customWidth="1"/>
    <col min="780" max="780" width="15.5703125" customWidth="1"/>
    <col min="781" max="781" width="7" bestFit="1" customWidth="1"/>
    <col min="782" max="782" width="15" bestFit="1" customWidth="1"/>
    <col min="783" max="783" width="63.7109375" bestFit="1" customWidth="1"/>
    <col min="784" max="784" width="15.7109375" bestFit="1" customWidth="1"/>
    <col min="785" max="785" width="12.5703125" bestFit="1" customWidth="1"/>
    <col min="786" max="786" width="24.28515625" bestFit="1" customWidth="1"/>
    <col min="787" max="787" width="14.140625" bestFit="1" customWidth="1"/>
    <col min="788" max="788" width="13.5703125" customWidth="1"/>
    <col min="789" max="789" width="17.28515625" bestFit="1" customWidth="1"/>
    <col min="790" max="790" width="8.85546875" bestFit="1" customWidth="1"/>
    <col min="791" max="791" width="15.5703125" customWidth="1"/>
    <col min="1026" max="1026" width="7" bestFit="1" customWidth="1"/>
    <col min="1027" max="1027" width="14.7109375" bestFit="1" customWidth="1"/>
    <col min="1028" max="1028" width="49.7109375" customWidth="1"/>
    <col min="1029" max="1029" width="15.7109375" bestFit="1" customWidth="1"/>
    <col min="1030" max="1030" width="12.5703125" bestFit="1" customWidth="1"/>
    <col min="1031" max="1031" width="24.28515625" bestFit="1" customWidth="1"/>
    <col min="1032" max="1032" width="14.140625" bestFit="1" customWidth="1"/>
    <col min="1033" max="1033" width="13.5703125" customWidth="1"/>
    <col min="1034" max="1034" width="17.28515625" bestFit="1" customWidth="1"/>
    <col min="1035" max="1035" width="8.85546875" bestFit="1" customWidth="1"/>
    <col min="1036" max="1036" width="15.5703125" customWidth="1"/>
    <col min="1037" max="1037" width="7" bestFit="1" customWidth="1"/>
    <col min="1038" max="1038" width="15" bestFit="1" customWidth="1"/>
    <col min="1039" max="1039" width="63.7109375" bestFit="1" customWidth="1"/>
    <col min="1040" max="1040" width="15.7109375" bestFit="1" customWidth="1"/>
    <col min="1041" max="1041" width="12.5703125" bestFit="1" customWidth="1"/>
    <col min="1042" max="1042" width="24.28515625" bestFit="1" customWidth="1"/>
    <col min="1043" max="1043" width="14.140625" bestFit="1" customWidth="1"/>
    <col min="1044" max="1044" width="13.5703125" customWidth="1"/>
    <col min="1045" max="1045" width="17.28515625" bestFit="1" customWidth="1"/>
    <col min="1046" max="1046" width="8.85546875" bestFit="1" customWidth="1"/>
    <col min="1047" max="1047" width="15.5703125" customWidth="1"/>
    <col min="1282" max="1282" width="7" bestFit="1" customWidth="1"/>
    <col min="1283" max="1283" width="14.7109375" bestFit="1" customWidth="1"/>
    <col min="1284" max="1284" width="49.7109375" customWidth="1"/>
    <col min="1285" max="1285" width="15.7109375" bestFit="1" customWidth="1"/>
    <col min="1286" max="1286" width="12.5703125" bestFit="1" customWidth="1"/>
    <col min="1287" max="1287" width="24.28515625" bestFit="1" customWidth="1"/>
    <col min="1288" max="1288" width="14.140625" bestFit="1" customWidth="1"/>
    <col min="1289" max="1289" width="13.5703125" customWidth="1"/>
    <col min="1290" max="1290" width="17.28515625" bestFit="1" customWidth="1"/>
    <col min="1291" max="1291" width="8.85546875" bestFit="1" customWidth="1"/>
    <col min="1292" max="1292" width="15.5703125" customWidth="1"/>
    <col min="1293" max="1293" width="7" bestFit="1" customWidth="1"/>
    <col min="1294" max="1294" width="15" bestFit="1" customWidth="1"/>
    <col min="1295" max="1295" width="63.7109375" bestFit="1" customWidth="1"/>
    <col min="1296" max="1296" width="15.7109375" bestFit="1" customWidth="1"/>
    <col min="1297" max="1297" width="12.5703125" bestFit="1" customWidth="1"/>
    <col min="1298" max="1298" width="24.28515625" bestFit="1" customWidth="1"/>
    <col min="1299" max="1299" width="14.140625" bestFit="1" customWidth="1"/>
    <col min="1300" max="1300" width="13.5703125" customWidth="1"/>
    <col min="1301" max="1301" width="17.28515625" bestFit="1" customWidth="1"/>
    <col min="1302" max="1302" width="8.85546875" bestFit="1" customWidth="1"/>
    <col min="1303" max="1303" width="15.5703125" customWidth="1"/>
    <col min="1538" max="1538" width="7" bestFit="1" customWidth="1"/>
    <col min="1539" max="1539" width="14.7109375" bestFit="1" customWidth="1"/>
    <col min="1540" max="1540" width="49.7109375" customWidth="1"/>
    <col min="1541" max="1541" width="15.7109375" bestFit="1" customWidth="1"/>
    <col min="1542" max="1542" width="12.5703125" bestFit="1" customWidth="1"/>
    <col min="1543" max="1543" width="24.28515625" bestFit="1" customWidth="1"/>
    <col min="1544" max="1544" width="14.140625" bestFit="1" customWidth="1"/>
    <col min="1545" max="1545" width="13.5703125" customWidth="1"/>
    <col min="1546" max="1546" width="17.28515625" bestFit="1" customWidth="1"/>
    <col min="1547" max="1547" width="8.85546875" bestFit="1" customWidth="1"/>
    <col min="1548" max="1548" width="15.5703125" customWidth="1"/>
    <col min="1549" max="1549" width="7" bestFit="1" customWidth="1"/>
    <col min="1550" max="1550" width="15" bestFit="1" customWidth="1"/>
    <col min="1551" max="1551" width="63.7109375" bestFit="1" customWidth="1"/>
    <col min="1552" max="1552" width="15.7109375" bestFit="1" customWidth="1"/>
    <col min="1553" max="1553" width="12.5703125" bestFit="1" customWidth="1"/>
    <col min="1554" max="1554" width="24.28515625" bestFit="1" customWidth="1"/>
    <col min="1555" max="1555" width="14.140625" bestFit="1" customWidth="1"/>
    <col min="1556" max="1556" width="13.5703125" customWidth="1"/>
    <col min="1557" max="1557" width="17.28515625" bestFit="1" customWidth="1"/>
    <col min="1558" max="1558" width="8.85546875" bestFit="1" customWidth="1"/>
    <col min="1559" max="1559" width="15.5703125" customWidth="1"/>
    <col min="1794" max="1794" width="7" bestFit="1" customWidth="1"/>
    <col min="1795" max="1795" width="14.7109375" bestFit="1" customWidth="1"/>
    <col min="1796" max="1796" width="49.7109375" customWidth="1"/>
    <col min="1797" max="1797" width="15.7109375" bestFit="1" customWidth="1"/>
    <col min="1798" max="1798" width="12.5703125" bestFit="1" customWidth="1"/>
    <col min="1799" max="1799" width="24.28515625" bestFit="1" customWidth="1"/>
    <col min="1800" max="1800" width="14.140625" bestFit="1" customWidth="1"/>
    <col min="1801" max="1801" width="13.5703125" customWidth="1"/>
    <col min="1802" max="1802" width="17.28515625" bestFit="1" customWidth="1"/>
    <col min="1803" max="1803" width="8.85546875" bestFit="1" customWidth="1"/>
    <col min="1804" max="1804" width="15.5703125" customWidth="1"/>
    <col min="1805" max="1805" width="7" bestFit="1" customWidth="1"/>
    <col min="1806" max="1806" width="15" bestFit="1" customWidth="1"/>
    <col min="1807" max="1807" width="63.7109375" bestFit="1" customWidth="1"/>
    <col min="1808" max="1808" width="15.7109375" bestFit="1" customWidth="1"/>
    <col min="1809" max="1809" width="12.5703125" bestFit="1" customWidth="1"/>
    <col min="1810" max="1810" width="24.28515625" bestFit="1" customWidth="1"/>
    <col min="1811" max="1811" width="14.140625" bestFit="1" customWidth="1"/>
    <col min="1812" max="1812" width="13.5703125" customWidth="1"/>
    <col min="1813" max="1813" width="17.28515625" bestFit="1" customWidth="1"/>
    <col min="1814" max="1814" width="8.85546875" bestFit="1" customWidth="1"/>
    <col min="1815" max="1815" width="15.5703125" customWidth="1"/>
    <col min="2050" max="2050" width="7" bestFit="1" customWidth="1"/>
    <col min="2051" max="2051" width="14.7109375" bestFit="1" customWidth="1"/>
    <col min="2052" max="2052" width="49.7109375" customWidth="1"/>
    <col min="2053" max="2053" width="15.7109375" bestFit="1" customWidth="1"/>
    <col min="2054" max="2054" width="12.5703125" bestFit="1" customWidth="1"/>
    <col min="2055" max="2055" width="24.28515625" bestFit="1" customWidth="1"/>
    <col min="2056" max="2056" width="14.140625" bestFit="1" customWidth="1"/>
    <col min="2057" max="2057" width="13.5703125" customWidth="1"/>
    <col min="2058" max="2058" width="17.28515625" bestFit="1" customWidth="1"/>
    <col min="2059" max="2059" width="8.85546875" bestFit="1" customWidth="1"/>
    <col min="2060" max="2060" width="15.5703125" customWidth="1"/>
    <col min="2061" max="2061" width="7" bestFit="1" customWidth="1"/>
    <col min="2062" max="2062" width="15" bestFit="1" customWidth="1"/>
    <col min="2063" max="2063" width="63.7109375" bestFit="1" customWidth="1"/>
    <col min="2064" max="2064" width="15.7109375" bestFit="1" customWidth="1"/>
    <col min="2065" max="2065" width="12.5703125" bestFit="1" customWidth="1"/>
    <col min="2066" max="2066" width="24.28515625" bestFit="1" customWidth="1"/>
    <col min="2067" max="2067" width="14.140625" bestFit="1" customWidth="1"/>
    <col min="2068" max="2068" width="13.5703125" customWidth="1"/>
    <col min="2069" max="2069" width="17.28515625" bestFit="1" customWidth="1"/>
    <col min="2070" max="2070" width="8.85546875" bestFit="1" customWidth="1"/>
    <col min="2071" max="2071" width="15.5703125" customWidth="1"/>
    <col min="2306" max="2306" width="7" bestFit="1" customWidth="1"/>
    <col min="2307" max="2307" width="14.7109375" bestFit="1" customWidth="1"/>
    <col min="2308" max="2308" width="49.7109375" customWidth="1"/>
    <col min="2309" max="2309" width="15.7109375" bestFit="1" customWidth="1"/>
    <col min="2310" max="2310" width="12.5703125" bestFit="1" customWidth="1"/>
    <col min="2311" max="2311" width="24.28515625" bestFit="1" customWidth="1"/>
    <col min="2312" max="2312" width="14.140625" bestFit="1" customWidth="1"/>
    <col min="2313" max="2313" width="13.5703125" customWidth="1"/>
    <col min="2314" max="2314" width="17.28515625" bestFit="1" customWidth="1"/>
    <col min="2315" max="2315" width="8.85546875" bestFit="1" customWidth="1"/>
    <col min="2316" max="2316" width="15.5703125" customWidth="1"/>
    <col min="2317" max="2317" width="7" bestFit="1" customWidth="1"/>
    <col min="2318" max="2318" width="15" bestFit="1" customWidth="1"/>
    <col min="2319" max="2319" width="63.7109375" bestFit="1" customWidth="1"/>
    <col min="2320" max="2320" width="15.7109375" bestFit="1" customWidth="1"/>
    <col min="2321" max="2321" width="12.5703125" bestFit="1" customWidth="1"/>
    <col min="2322" max="2322" width="24.28515625" bestFit="1" customWidth="1"/>
    <col min="2323" max="2323" width="14.140625" bestFit="1" customWidth="1"/>
    <col min="2324" max="2324" width="13.5703125" customWidth="1"/>
    <col min="2325" max="2325" width="17.28515625" bestFit="1" customWidth="1"/>
    <col min="2326" max="2326" width="8.85546875" bestFit="1" customWidth="1"/>
    <col min="2327" max="2327" width="15.5703125" customWidth="1"/>
    <col min="2562" max="2562" width="7" bestFit="1" customWidth="1"/>
    <col min="2563" max="2563" width="14.7109375" bestFit="1" customWidth="1"/>
    <col min="2564" max="2564" width="49.7109375" customWidth="1"/>
    <col min="2565" max="2565" width="15.7109375" bestFit="1" customWidth="1"/>
    <col min="2566" max="2566" width="12.5703125" bestFit="1" customWidth="1"/>
    <col min="2567" max="2567" width="24.28515625" bestFit="1" customWidth="1"/>
    <col min="2568" max="2568" width="14.140625" bestFit="1" customWidth="1"/>
    <col min="2569" max="2569" width="13.5703125" customWidth="1"/>
    <col min="2570" max="2570" width="17.28515625" bestFit="1" customWidth="1"/>
    <col min="2571" max="2571" width="8.85546875" bestFit="1" customWidth="1"/>
    <col min="2572" max="2572" width="15.5703125" customWidth="1"/>
    <col min="2573" max="2573" width="7" bestFit="1" customWidth="1"/>
    <col min="2574" max="2574" width="15" bestFit="1" customWidth="1"/>
    <col min="2575" max="2575" width="63.7109375" bestFit="1" customWidth="1"/>
    <col min="2576" max="2576" width="15.7109375" bestFit="1" customWidth="1"/>
    <col min="2577" max="2577" width="12.5703125" bestFit="1" customWidth="1"/>
    <col min="2578" max="2578" width="24.28515625" bestFit="1" customWidth="1"/>
    <col min="2579" max="2579" width="14.140625" bestFit="1" customWidth="1"/>
    <col min="2580" max="2580" width="13.5703125" customWidth="1"/>
    <col min="2581" max="2581" width="17.28515625" bestFit="1" customWidth="1"/>
    <col min="2582" max="2582" width="8.85546875" bestFit="1" customWidth="1"/>
    <col min="2583" max="2583" width="15.5703125" customWidth="1"/>
    <col min="2818" max="2818" width="7" bestFit="1" customWidth="1"/>
    <col min="2819" max="2819" width="14.7109375" bestFit="1" customWidth="1"/>
    <col min="2820" max="2820" width="49.7109375" customWidth="1"/>
    <col min="2821" max="2821" width="15.7109375" bestFit="1" customWidth="1"/>
    <col min="2822" max="2822" width="12.5703125" bestFit="1" customWidth="1"/>
    <col min="2823" max="2823" width="24.28515625" bestFit="1" customWidth="1"/>
    <col min="2824" max="2824" width="14.140625" bestFit="1" customWidth="1"/>
    <col min="2825" max="2825" width="13.5703125" customWidth="1"/>
    <col min="2826" max="2826" width="17.28515625" bestFit="1" customWidth="1"/>
    <col min="2827" max="2827" width="8.85546875" bestFit="1" customWidth="1"/>
    <col min="2828" max="2828" width="15.5703125" customWidth="1"/>
    <col min="2829" max="2829" width="7" bestFit="1" customWidth="1"/>
    <col min="2830" max="2830" width="15" bestFit="1" customWidth="1"/>
    <col min="2831" max="2831" width="63.7109375" bestFit="1" customWidth="1"/>
    <col min="2832" max="2832" width="15.7109375" bestFit="1" customWidth="1"/>
    <col min="2833" max="2833" width="12.5703125" bestFit="1" customWidth="1"/>
    <col min="2834" max="2834" width="24.28515625" bestFit="1" customWidth="1"/>
    <col min="2835" max="2835" width="14.140625" bestFit="1" customWidth="1"/>
    <col min="2836" max="2836" width="13.5703125" customWidth="1"/>
    <col min="2837" max="2837" width="17.28515625" bestFit="1" customWidth="1"/>
    <col min="2838" max="2838" width="8.85546875" bestFit="1" customWidth="1"/>
    <col min="2839" max="2839" width="15.5703125" customWidth="1"/>
    <col min="3074" max="3074" width="7" bestFit="1" customWidth="1"/>
    <col min="3075" max="3075" width="14.7109375" bestFit="1" customWidth="1"/>
    <col min="3076" max="3076" width="49.7109375" customWidth="1"/>
    <col min="3077" max="3077" width="15.7109375" bestFit="1" customWidth="1"/>
    <col min="3078" max="3078" width="12.5703125" bestFit="1" customWidth="1"/>
    <col min="3079" max="3079" width="24.28515625" bestFit="1" customWidth="1"/>
    <col min="3080" max="3080" width="14.140625" bestFit="1" customWidth="1"/>
    <col min="3081" max="3081" width="13.5703125" customWidth="1"/>
    <col min="3082" max="3082" width="17.28515625" bestFit="1" customWidth="1"/>
    <col min="3083" max="3083" width="8.85546875" bestFit="1" customWidth="1"/>
    <col min="3084" max="3084" width="15.5703125" customWidth="1"/>
    <col min="3085" max="3085" width="7" bestFit="1" customWidth="1"/>
    <col min="3086" max="3086" width="15" bestFit="1" customWidth="1"/>
    <col min="3087" max="3087" width="63.7109375" bestFit="1" customWidth="1"/>
    <col min="3088" max="3088" width="15.7109375" bestFit="1" customWidth="1"/>
    <col min="3089" max="3089" width="12.5703125" bestFit="1" customWidth="1"/>
    <col min="3090" max="3090" width="24.28515625" bestFit="1" customWidth="1"/>
    <col min="3091" max="3091" width="14.140625" bestFit="1" customWidth="1"/>
    <col min="3092" max="3092" width="13.5703125" customWidth="1"/>
    <col min="3093" max="3093" width="17.28515625" bestFit="1" customWidth="1"/>
    <col min="3094" max="3094" width="8.85546875" bestFit="1" customWidth="1"/>
    <col min="3095" max="3095" width="15.5703125" customWidth="1"/>
    <col min="3330" max="3330" width="7" bestFit="1" customWidth="1"/>
    <col min="3331" max="3331" width="14.7109375" bestFit="1" customWidth="1"/>
    <col min="3332" max="3332" width="49.7109375" customWidth="1"/>
    <col min="3333" max="3333" width="15.7109375" bestFit="1" customWidth="1"/>
    <col min="3334" max="3334" width="12.5703125" bestFit="1" customWidth="1"/>
    <col min="3335" max="3335" width="24.28515625" bestFit="1" customWidth="1"/>
    <col min="3336" max="3336" width="14.140625" bestFit="1" customWidth="1"/>
    <col min="3337" max="3337" width="13.5703125" customWidth="1"/>
    <col min="3338" max="3338" width="17.28515625" bestFit="1" customWidth="1"/>
    <col min="3339" max="3339" width="8.85546875" bestFit="1" customWidth="1"/>
    <col min="3340" max="3340" width="15.5703125" customWidth="1"/>
    <col min="3341" max="3341" width="7" bestFit="1" customWidth="1"/>
    <col min="3342" max="3342" width="15" bestFit="1" customWidth="1"/>
    <col min="3343" max="3343" width="63.7109375" bestFit="1" customWidth="1"/>
    <col min="3344" max="3344" width="15.7109375" bestFit="1" customWidth="1"/>
    <col min="3345" max="3345" width="12.5703125" bestFit="1" customWidth="1"/>
    <col min="3346" max="3346" width="24.28515625" bestFit="1" customWidth="1"/>
    <col min="3347" max="3347" width="14.140625" bestFit="1" customWidth="1"/>
    <col min="3348" max="3348" width="13.5703125" customWidth="1"/>
    <col min="3349" max="3349" width="17.28515625" bestFit="1" customWidth="1"/>
    <col min="3350" max="3350" width="8.85546875" bestFit="1" customWidth="1"/>
    <col min="3351" max="3351" width="15.5703125" customWidth="1"/>
    <col min="3586" max="3586" width="7" bestFit="1" customWidth="1"/>
    <col min="3587" max="3587" width="14.7109375" bestFit="1" customWidth="1"/>
    <col min="3588" max="3588" width="49.7109375" customWidth="1"/>
    <col min="3589" max="3589" width="15.7109375" bestFit="1" customWidth="1"/>
    <col min="3590" max="3590" width="12.5703125" bestFit="1" customWidth="1"/>
    <col min="3591" max="3591" width="24.28515625" bestFit="1" customWidth="1"/>
    <col min="3592" max="3592" width="14.140625" bestFit="1" customWidth="1"/>
    <col min="3593" max="3593" width="13.5703125" customWidth="1"/>
    <col min="3594" max="3594" width="17.28515625" bestFit="1" customWidth="1"/>
    <col min="3595" max="3595" width="8.85546875" bestFit="1" customWidth="1"/>
    <col min="3596" max="3596" width="15.5703125" customWidth="1"/>
    <col min="3597" max="3597" width="7" bestFit="1" customWidth="1"/>
    <col min="3598" max="3598" width="15" bestFit="1" customWidth="1"/>
    <col min="3599" max="3599" width="63.7109375" bestFit="1" customWidth="1"/>
    <col min="3600" max="3600" width="15.7109375" bestFit="1" customWidth="1"/>
    <col min="3601" max="3601" width="12.5703125" bestFit="1" customWidth="1"/>
    <col min="3602" max="3602" width="24.28515625" bestFit="1" customWidth="1"/>
    <col min="3603" max="3603" width="14.140625" bestFit="1" customWidth="1"/>
    <col min="3604" max="3604" width="13.5703125" customWidth="1"/>
    <col min="3605" max="3605" width="17.28515625" bestFit="1" customWidth="1"/>
    <col min="3606" max="3606" width="8.85546875" bestFit="1" customWidth="1"/>
    <col min="3607" max="3607" width="15.5703125" customWidth="1"/>
    <col min="3842" max="3842" width="7" bestFit="1" customWidth="1"/>
    <col min="3843" max="3843" width="14.7109375" bestFit="1" customWidth="1"/>
    <col min="3844" max="3844" width="49.7109375" customWidth="1"/>
    <col min="3845" max="3845" width="15.7109375" bestFit="1" customWidth="1"/>
    <col min="3846" max="3846" width="12.5703125" bestFit="1" customWidth="1"/>
    <col min="3847" max="3847" width="24.28515625" bestFit="1" customWidth="1"/>
    <col min="3848" max="3848" width="14.140625" bestFit="1" customWidth="1"/>
    <col min="3849" max="3849" width="13.5703125" customWidth="1"/>
    <col min="3850" max="3850" width="17.28515625" bestFit="1" customWidth="1"/>
    <col min="3851" max="3851" width="8.85546875" bestFit="1" customWidth="1"/>
    <col min="3852" max="3852" width="15.5703125" customWidth="1"/>
    <col min="3853" max="3853" width="7" bestFit="1" customWidth="1"/>
    <col min="3854" max="3854" width="15" bestFit="1" customWidth="1"/>
    <col min="3855" max="3855" width="63.7109375" bestFit="1" customWidth="1"/>
    <col min="3856" max="3856" width="15.7109375" bestFit="1" customWidth="1"/>
    <col min="3857" max="3857" width="12.5703125" bestFit="1" customWidth="1"/>
    <col min="3858" max="3858" width="24.28515625" bestFit="1" customWidth="1"/>
    <col min="3859" max="3859" width="14.140625" bestFit="1" customWidth="1"/>
    <col min="3860" max="3860" width="13.5703125" customWidth="1"/>
    <col min="3861" max="3861" width="17.28515625" bestFit="1" customWidth="1"/>
    <col min="3862" max="3862" width="8.85546875" bestFit="1" customWidth="1"/>
    <col min="3863" max="3863" width="15.5703125" customWidth="1"/>
    <col min="4098" max="4098" width="7" bestFit="1" customWidth="1"/>
    <col min="4099" max="4099" width="14.7109375" bestFit="1" customWidth="1"/>
    <col min="4100" max="4100" width="49.7109375" customWidth="1"/>
    <col min="4101" max="4101" width="15.7109375" bestFit="1" customWidth="1"/>
    <col min="4102" max="4102" width="12.5703125" bestFit="1" customWidth="1"/>
    <col min="4103" max="4103" width="24.28515625" bestFit="1" customWidth="1"/>
    <col min="4104" max="4104" width="14.140625" bestFit="1" customWidth="1"/>
    <col min="4105" max="4105" width="13.5703125" customWidth="1"/>
    <col min="4106" max="4106" width="17.28515625" bestFit="1" customWidth="1"/>
    <col min="4107" max="4107" width="8.85546875" bestFit="1" customWidth="1"/>
    <col min="4108" max="4108" width="15.5703125" customWidth="1"/>
    <col min="4109" max="4109" width="7" bestFit="1" customWidth="1"/>
    <col min="4110" max="4110" width="15" bestFit="1" customWidth="1"/>
    <col min="4111" max="4111" width="63.7109375" bestFit="1" customWidth="1"/>
    <col min="4112" max="4112" width="15.7109375" bestFit="1" customWidth="1"/>
    <col min="4113" max="4113" width="12.5703125" bestFit="1" customWidth="1"/>
    <col min="4114" max="4114" width="24.28515625" bestFit="1" customWidth="1"/>
    <col min="4115" max="4115" width="14.140625" bestFit="1" customWidth="1"/>
    <col min="4116" max="4116" width="13.5703125" customWidth="1"/>
    <col min="4117" max="4117" width="17.28515625" bestFit="1" customWidth="1"/>
    <col min="4118" max="4118" width="8.85546875" bestFit="1" customWidth="1"/>
    <col min="4119" max="4119" width="15.5703125" customWidth="1"/>
    <col min="4354" max="4354" width="7" bestFit="1" customWidth="1"/>
    <col min="4355" max="4355" width="14.7109375" bestFit="1" customWidth="1"/>
    <col min="4356" max="4356" width="49.7109375" customWidth="1"/>
    <col min="4357" max="4357" width="15.7109375" bestFit="1" customWidth="1"/>
    <col min="4358" max="4358" width="12.5703125" bestFit="1" customWidth="1"/>
    <col min="4359" max="4359" width="24.28515625" bestFit="1" customWidth="1"/>
    <col min="4360" max="4360" width="14.140625" bestFit="1" customWidth="1"/>
    <col min="4361" max="4361" width="13.5703125" customWidth="1"/>
    <col min="4362" max="4362" width="17.28515625" bestFit="1" customWidth="1"/>
    <col min="4363" max="4363" width="8.85546875" bestFit="1" customWidth="1"/>
    <col min="4364" max="4364" width="15.5703125" customWidth="1"/>
    <col min="4365" max="4365" width="7" bestFit="1" customWidth="1"/>
    <col min="4366" max="4366" width="15" bestFit="1" customWidth="1"/>
    <col min="4367" max="4367" width="63.7109375" bestFit="1" customWidth="1"/>
    <col min="4368" max="4368" width="15.7109375" bestFit="1" customWidth="1"/>
    <col min="4369" max="4369" width="12.5703125" bestFit="1" customWidth="1"/>
    <col min="4370" max="4370" width="24.28515625" bestFit="1" customWidth="1"/>
    <col min="4371" max="4371" width="14.140625" bestFit="1" customWidth="1"/>
    <col min="4372" max="4372" width="13.5703125" customWidth="1"/>
    <col min="4373" max="4373" width="17.28515625" bestFit="1" customWidth="1"/>
    <col min="4374" max="4374" width="8.85546875" bestFit="1" customWidth="1"/>
    <col min="4375" max="4375" width="15.5703125" customWidth="1"/>
    <col min="4610" max="4610" width="7" bestFit="1" customWidth="1"/>
    <col min="4611" max="4611" width="14.7109375" bestFit="1" customWidth="1"/>
    <col min="4612" max="4612" width="49.7109375" customWidth="1"/>
    <col min="4613" max="4613" width="15.7109375" bestFit="1" customWidth="1"/>
    <col min="4614" max="4614" width="12.5703125" bestFit="1" customWidth="1"/>
    <col min="4615" max="4615" width="24.28515625" bestFit="1" customWidth="1"/>
    <col min="4616" max="4616" width="14.140625" bestFit="1" customWidth="1"/>
    <col min="4617" max="4617" width="13.5703125" customWidth="1"/>
    <col min="4618" max="4618" width="17.28515625" bestFit="1" customWidth="1"/>
    <col min="4619" max="4619" width="8.85546875" bestFit="1" customWidth="1"/>
    <col min="4620" max="4620" width="15.5703125" customWidth="1"/>
    <col min="4621" max="4621" width="7" bestFit="1" customWidth="1"/>
    <col min="4622" max="4622" width="15" bestFit="1" customWidth="1"/>
    <col min="4623" max="4623" width="63.7109375" bestFit="1" customWidth="1"/>
    <col min="4624" max="4624" width="15.7109375" bestFit="1" customWidth="1"/>
    <col min="4625" max="4625" width="12.5703125" bestFit="1" customWidth="1"/>
    <col min="4626" max="4626" width="24.28515625" bestFit="1" customWidth="1"/>
    <col min="4627" max="4627" width="14.140625" bestFit="1" customWidth="1"/>
    <col min="4628" max="4628" width="13.5703125" customWidth="1"/>
    <col min="4629" max="4629" width="17.28515625" bestFit="1" customWidth="1"/>
    <col min="4630" max="4630" width="8.85546875" bestFit="1" customWidth="1"/>
    <col min="4631" max="4631" width="15.5703125" customWidth="1"/>
    <col min="4866" max="4866" width="7" bestFit="1" customWidth="1"/>
    <col min="4867" max="4867" width="14.7109375" bestFit="1" customWidth="1"/>
    <col min="4868" max="4868" width="49.7109375" customWidth="1"/>
    <col min="4869" max="4869" width="15.7109375" bestFit="1" customWidth="1"/>
    <col min="4870" max="4870" width="12.5703125" bestFit="1" customWidth="1"/>
    <col min="4871" max="4871" width="24.28515625" bestFit="1" customWidth="1"/>
    <col min="4872" max="4872" width="14.140625" bestFit="1" customWidth="1"/>
    <col min="4873" max="4873" width="13.5703125" customWidth="1"/>
    <col min="4874" max="4874" width="17.28515625" bestFit="1" customWidth="1"/>
    <col min="4875" max="4875" width="8.85546875" bestFit="1" customWidth="1"/>
    <col min="4876" max="4876" width="15.5703125" customWidth="1"/>
    <col min="4877" max="4877" width="7" bestFit="1" customWidth="1"/>
    <col min="4878" max="4878" width="15" bestFit="1" customWidth="1"/>
    <col min="4879" max="4879" width="63.7109375" bestFit="1" customWidth="1"/>
    <col min="4880" max="4880" width="15.7109375" bestFit="1" customWidth="1"/>
    <col min="4881" max="4881" width="12.5703125" bestFit="1" customWidth="1"/>
    <col min="4882" max="4882" width="24.28515625" bestFit="1" customWidth="1"/>
    <col min="4883" max="4883" width="14.140625" bestFit="1" customWidth="1"/>
    <col min="4884" max="4884" width="13.5703125" customWidth="1"/>
    <col min="4885" max="4885" width="17.28515625" bestFit="1" customWidth="1"/>
    <col min="4886" max="4886" width="8.85546875" bestFit="1" customWidth="1"/>
    <col min="4887" max="4887" width="15.5703125" customWidth="1"/>
    <col min="5122" max="5122" width="7" bestFit="1" customWidth="1"/>
    <col min="5123" max="5123" width="14.7109375" bestFit="1" customWidth="1"/>
    <col min="5124" max="5124" width="49.7109375" customWidth="1"/>
    <col min="5125" max="5125" width="15.7109375" bestFit="1" customWidth="1"/>
    <col min="5126" max="5126" width="12.5703125" bestFit="1" customWidth="1"/>
    <col min="5127" max="5127" width="24.28515625" bestFit="1" customWidth="1"/>
    <col min="5128" max="5128" width="14.140625" bestFit="1" customWidth="1"/>
    <col min="5129" max="5129" width="13.5703125" customWidth="1"/>
    <col min="5130" max="5130" width="17.28515625" bestFit="1" customWidth="1"/>
    <col min="5131" max="5131" width="8.85546875" bestFit="1" customWidth="1"/>
    <col min="5132" max="5132" width="15.5703125" customWidth="1"/>
    <col min="5133" max="5133" width="7" bestFit="1" customWidth="1"/>
    <col min="5134" max="5134" width="15" bestFit="1" customWidth="1"/>
    <col min="5135" max="5135" width="63.7109375" bestFit="1" customWidth="1"/>
    <col min="5136" max="5136" width="15.7109375" bestFit="1" customWidth="1"/>
    <col min="5137" max="5137" width="12.5703125" bestFit="1" customWidth="1"/>
    <col min="5138" max="5138" width="24.28515625" bestFit="1" customWidth="1"/>
    <col min="5139" max="5139" width="14.140625" bestFit="1" customWidth="1"/>
    <col min="5140" max="5140" width="13.5703125" customWidth="1"/>
    <col min="5141" max="5141" width="17.28515625" bestFit="1" customWidth="1"/>
    <col min="5142" max="5142" width="8.85546875" bestFit="1" customWidth="1"/>
    <col min="5143" max="5143" width="15.5703125" customWidth="1"/>
    <col min="5378" max="5378" width="7" bestFit="1" customWidth="1"/>
    <col min="5379" max="5379" width="14.7109375" bestFit="1" customWidth="1"/>
    <col min="5380" max="5380" width="49.7109375" customWidth="1"/>
    <col min="5381" max="5381" width="15.7109375" bestFit="1" customWidth="1"/>
    <col min="5382" max="5382" width="12.5703125" bestFit="1" customWidth="1"/>
    <col min="5383" max="5383" width="24.28515625" bestFit="1" customWidth="1"/>
    <col min="5384" max="5384" width="14.140625" bestFit="1" customWidth="1"/>
    <col min="5385" max="5385" width="13.5703125" customWidth="1"/>
    <col min="5386" max="5386" width="17.28515625" bestFit="1" customWidth="1"/>
    <col min="5387" max="5387" width="8.85546875" bestFit="1" customWidth="1"/>
    <col min="5388" max="5388" width="15.5703125" customWidth="1"/>
    <col min="5389" max="5389" width="7" bestFit="1" customWidth="1"/>
    <col min="5390" max="5390" width="15" bestFit="1" customWidth="1"/>
    <col min="5391" max="5391" width="63.7109375" bestFit="1" customWidth="1"/>
    <col min="5392" max="5392" width="15.7109375" bestFit="1" customWidth="1"/>
    <col min="5393" max="5393" width="12.5703125" bestFit="1" customWidth="1"/>
    <col min="5394" max="5394" width="24.28515625" bestFit="1" customWidth="1"/>
    <col min="5395" max="5395" width="14.140625" bestFit="1" customWidth="1"/>
    <col min="5396" max="5396" width="13.5703125" customWidth="1"/>
    <col min="5397" max="5397" width="17.28515625" bestFit="1" customWidth="1"/>
    <col min="5398" max="5398" width="8.85546875" bestFit="1" customWidth="1"/>
    <col min="5399" max="5399" width="15.5703125" customWidth="1"/>
    <col min="5634" max="5634" width="7" bestFit="1" customWidth="1"/>
    <col min="5635" max="5635" width="14.7109375" bestFit="1" customWidth="1"/>
    <col min="5636" max="5636" width="49.7109375" customWidth="1"/>
    <col min="5637" max="5637" width="15.7109375" bestFit="1" customWidth="1"/>
    <col min="5638" max="5638" width="12.5703125" bestFit="1" customWidth="1"/>
    <col min="5639" max="5639" width="24.28515625" bestFit="1" customWidth="1"/>
    <col min="5640" max="5640" width="14.140625" bestFit="1" customWidth="1"/>
    <col min="5641" max="5641" width="13.5703125" customWidth="1"/>
    <col min="5642" max="5642" width="17.28515625" bestFit="1" customWidth="1"/>
    <col min="5643" max="5643" width="8.85546875" bestFit="1" customWidth="1"/>
    <col min="5644" max="5644" width="15.5703125" customWidth="1"/>
    <col min="5645" max="5645" width="7" bestFit="1" customWidth="1"/>
    <col min="5646" max="5646" width="15" bestFit="1" customWidth="1"/>
    <col min="5647" max="5647" width="63.7109375" bestFit="1" customWidth="1"/>
    <col min="5648" max="5648" width="15.7109375" bestFit="1" customWidth="1"/>
    <col min="5649" max="5649" width="12.5703125" bestFit="1" customWidth="1"/>
    <col min="5650" max="5650" width="24.28515625" bestFit="1" customWidth="1"/>
    <col min="5651" max="5651" width="14.140625" bestFit="1" customWidth="1"/>
    <col min="5652" max="5652" width="13.5703125" customWidth="1"/>
    <col min="5653" max="5653" width="17.28515625" bestFit="1" customWidth="1"/>
    <col min="5654" max="5654" width="8.85546875" bestFit="1" customWidth="1"/>
    <col min="5655" max="5655" width="15.5703125" customWidth="1"/>
    <col min="5890" max="5890" width="7" bestFit="1" customWidth="1"/>
    <col min="5891" max="5891" width="14.7109375" bestFit="1" customWidth="1"/>
    <col min="5892" max="5892" width="49.7109375" customWidth="1"/>
    <col min="5893" max="5893" width="15.7109375" bestFit="1" customWidth="1"/>
    <col min="5894" max="5894" width="12.5703125" bestFit="1" customWidth="1"/>
    <col min="5895" max="5895" width="24.28515625" bestFit="1" customWidth="1"/>
    <col min="5896" max="5896" width="14.140625" bestFit="1" customWidth="1"/>
    <col min="5897" max="5897" width="13.5703125" customWidth="1"/>
    <col min="5898" max="5898" width="17.28515625" bestFit="1" customWidth="1"/>
    <col min="5899" max="5899" width="8.85546875" bestFit="1" customWidth="1"/>
    <col min="5900" max="5900" width="15.5703125" customWidth="1"/>
    <col min="5901" max="5901" width="7" bestFit="1" customWidth="1"/>
    <col min="5902" max="5902" width="15" bestFit="1" customWidth="1"/>
    <col min="5903" max="5903" width="63.7109375" bestFit="1" customWidth="1"/>
    <col min="5904" max="5904" width="15.7109375" bestFit="1" customWidth="1"/>
    <col min="5905" max="5905" width="12.5703125" bestFit="1" customWidth="1"/>
    <col min="5906" max="5906" width="24.28515625" bestFit="1" customWidth="1"/>
    <col min="5907" max="5907" width="14.140625" bestFit="1" customWidth="1"/>
    <col min="5908" max="5908" width="13.5703125" customWidth="1"/>
    <col min="5909" max="5909" width="17.28515625" bestFit="1" customWidth="1"/>
    <col min="5910" max="5910" width="8.85546875" bestFit="1" customWidth="1"/>
    <col min="5911" max="5911" width="15.5703125" customWidth="1"/>
    <col min="6146" max="6146" width="7" bestFit="1" customWidth="1"/>
    <col min="6147" max="6147" width="14.7109375" bestFit="1" customWidth="1"/>
    <col min="6148" max="6148" width="49.7109375" customWidth="1"/>
    <col min="6149" max="6149" width="15.7109375" bestFit="1" customWidth="1"/>
    <col min="6150" max="6150" width="12.5703125" bestFit="1" customWidth="1"/>
    <col min="6151" max="6151" width="24.28515625" bestFit="1" customWidth="1"/>
    <col min="6152" max="6152" width="14.140625" bestFit="1" customWidth="1"/>
    <col min="6153" max="6153" width="13.5703125" customWidth="1"/>
    <col min="6154" max="6154" width="17.28515625" bestFit="1" customWidth="1"/>
    <col min="6155" max="6155" width="8.85546875" bestFit="1" customWidth="1"/>
    <col min="6156" max="6156" width="15.5703125" customWidth="1"/>
    <col min="6157" max="6157" width="7" bestFit="1" customWidth="1"/>
    <col min="6158" max="6158" width="15" bestFit="1" customWidth="1"/>
    <col min="6159" max="6159" width="63.7109375" bestFit="1" customWidth="1"/>
    <col min="6160" max="6160" width="15.7109375" bestFit="1" customWidth="1"/>
    <col min="6161" max="6161" width="12.5703125" bestFit="1" customWidth="1"/>
    <col min="6162" max="6162" width="24.28515625" bestFit="1" customWidth="1"/>
    <col min="6163" max="6163" width="14.140625" bestFit="1" customWidth="1"/>
    <col min="6164" max="6164" width="13.5703125" customWidth="1"/>
    <col min="6165" max="6165" width="17.28515625" bestFit="1" customWidth="1"/>
    <col min="6166" max="6166" width="8.85546875" bestFit="1" customWidth="1"/>
    <col min="6167" max="6167" width="15.5703125" customWidth="1"/>
    <col min="6402" max="6402" width="7" bestFit="1" customWidth="1"/>
    <col min="6403" max="6403" width="14.7109375" bestFit="1" customWidth="1"/>
    <col min="6404" max="6404" width="49.7109375" customWidth="1"/>
    <col min="6405" max="6405" width="15.7109375" bestFit="1" customWidth="1"/>
    <col min="6406" max="6406" width="12.5703125" bestFit="1" customWidth="1"/>
    <col min="6407" max="6407" width="24.28515625" bestFit="1" customWidth="1"/>
    <col min="6408" max="6408" width="14.140625" bestFit="1" customWidth="1"/>
    <col min="6409" max="6409" width="13.5703125" customWidth="1"/>
    <col min="6410" max="6410" width="17.28515625" bestFit="1" customWidth="1"/>
    <col min="6411" max="6411" width="8.85546875" bestFit="1" customWidth="1"/>
    <col min="6412" max="6412" width="15.5703125" customWidth="1"/>
    <col min="6413" max="6413" width="7" bestFit="1" customWidth="1"/>
    <col min="6414" max="6414" width="15" bestFit="1" customWidth="1"/>
    <col min="6415" max="6415" width="63.7109375" bestFit="1" customWidth="1"/>
    <col min="6416" max="6416" width="15.7109375" bestFit="1" customWidth="1"/>
    <col min="6417" max="6417" width="12.5703125" bestFit="1" customWidth="1"/>
    <col min="6418" max="6418" width="24.28515625" bestFit="1" customWidth="1"/>
    <col min="6419" max="6419" width="14.140625" bestFit="1" customWidth="1"/>
    <col min="6420" max="6420" width="13.5703125" customWidth="1"/>
    <col min="6421" max="6421" width="17.28515625" bestFit="1" customWidth="1"/>
    <col min="6422" max="6422" width="8.85546875" bestFit="1" customWidth="1"/>
    <col min="6423" max="6423" width="15.5703125" customWidth="1"/>
    <col min="6658" max="6658" width="7" bestFit="1" customWidth="1"/>
    <col min="6659" max="6659" width="14.7109375" bestFit="1" customWidth="1"/>
    <col min="6660" max="6660" width="49.7109375" customWidth="1"/>
    <col min="6661" max="6661" width="15.7109375" bestFit="1" customWidth="1"/>
    <col min="6662" max="6662" width="12.5703125" bestFit="1" customWidth="1"/>
    <col min="6663" max="6663" width="24.28515625" bestFit="1" customWidth="1"/>
    <col min="6664" max="6664" width="14.140625" bestFit="1" customWidth="1"/>
    <col min="6665" max="6665" width="13.5703125" customWidth="1"/>
    <col min="6666" max="6666" width="17.28515625" bestFit="1" customWidth="1"/>
    <col min="6667" max="6667" width="8.85546875" bestFit="1" customWidth="1"/>
    <col min="6668" max="6668" width="15.5703125" customWidth="1"/>
    <col min="6669" max="6669" width="7" bestFit="1" customWidth="1"/>
    <col min="6670" max="6670" width="15" bestFit="1" customWidth="1"/>
    <col min="6671" max="6671" width="63.7109375" bestFit="1" customWidth="1"/>
    <col min="6672" max="6672" width="15.7109375" bestFit="1" customWidth="1"/>
    <col min="6673" max="6673" width="12.5703125" bestFit="1" customWidth="1"/>
    <col min="6674" max="6674" width="24.28515625" bestFit="1" customWidth="1"/>
    <col min="6675" max="6675" width="14.140625" bestFit="1" customWidth="1"/>
    <col min="6676" max="6676" width="13.5703125" customWidth="1"/>
    <col min="6677" max="6677" width="17.28515625" bestFit="1" customWidth="1"/>
    <col min="6678" max="6678" width="8.85546875" bestFit="1" customWidth="1"/>
    <col min="6679" max="6679" width="15.5703125" customWidth="1"/>
    <col min="6914" max="6914" width="7" bestFit="1" customWidth="1"/>
    <col min="6915" max="6915" width="14.7109375" bestFit="1" customWidth="1"/>
    <col min="6916" max="6916" width="49.7109375" customWidth="1"/>
    <col min="6917" max="6917" width="15.7109375" bestFit="1" customWidth="1"/>
    <col min="6918" max="6918" width="12.5703125" bestFit="1" customWidth="1"/>
    <col min="6919" max="6919" width="24.28515625" bestFit="1" customWidth="1"/>
    <col min="6920" max="6920" width="14.140625" bestFit="1" customWidth="1"/>
    <col min="6921" max="6921" width="13.5703125" customWidth="1"/>
    <col min="6922" max="6922" width="17.28515625" bestFit="1" customWidth="1"/>
    <col min="6923" max="6923" width="8.85546875" bestFit="1" customWidth="1"/>
    <col min="6924" max="6924" width="15.5703125" customWidth="1"/>
    <col min="6925" max="6925" width="7" bestFit="1" customWidth="1"/>
    <col min="6926" max="6926" width="15" bestFit="1" customWidth="1"/>
    <col min="6927" max="6927" width="63.7109375" bestFit="1" customWidth="1"/>
    <col min="6928" max="6928" width="15.7109375" bestFit="1" customWidth="1"/>
    <col min="6929" max="6929" width="12.5703125" bestFit="1" customWidth="1"/>
    <col min="6930" max="6930" width="24.28515625" bestFit="1" customWidth="1"/>
    <col min="6931" max="6931" width="14.140625" bestFit="1" customWidth="1"/>
    <col min="6932" max="6932" width="13.5703125" customWidth="1"/>
    <col min="6933" max="6933" width="17.28515625" bestFit="1" customWidth="1"/>
    <col min="6934" max="6934" width="8.85546875" bestFit="1" customWidth="1"/>
    <col min="6935" max="6935" width="15.5703125" customWidth="1"/>
    <col min="7170" max="7170" width="7" bestFit="1" customWidth="1"/>
    <col min="7171" max="7171" width="14.7109375" bestFit="1" customWidth="1"/>
    <col min="7172" max="7172" width="49.7109375" customWidth="1"/>
    <col min="7173" max="7173" width="15.7109375" bestFit="1" customWidth="1"/>
    <col min="7174" max="7174" width="12.5703125" bestFit="1" customWidth="1"/>
    <col min="7175" max="7175" width="24.28515625" bestFit="1" customWidth="1"/>
    <col min="7176" max="7176" width="14.140625" bestFit="1" customWidth="1"/>
    <col min="7177" max="7177" width="13.5703125" customWidth="1"/>
    <col min="7178" max="7178" width="17.28515625" bestFit="1" customWidth="1"/>
    <col min="7179" max="7179" width="8.85546875" bestFit="1" customWidth="1"/>
    <col min="7180" max="7180" width="15.5703125" customWidth="1"/>
    <col min="7181" max="7181" width="7" bestFit="1" customWidth="1"/>
    <col min="7182" max="7182" width="15" bestFit="1" customWidth="1"/>
    <col min="7183" max="7183" width="63.7109375" bestFit="1" customWidth="1"/>
    <col min="7184" max="7184" width="15.7109375" bestFit="1" customWidth="1"/>
    <col min="7185" max="7185" width="12.5703125" bestFit="1" customWidth="1"/>
    <col min="7186" max="7186" width="24.28515625" bestFit="1" customWidth="1"/>
    <col min="7187" max="7187" width="14.140625" bestFit="1" customWidth="1"/>
    <col min="7188" max="7188" width="13.5703125" customWidth="1"/>
    <col min="7189" max="7189" width="17.28515625" bestFit="1" customWidth="1"/>
    <col min="7190" max="7190" width="8.85546875" bestFit="1" customWidth="1"/>
    <col min="7191" max="7191" width="15.5703125" customWidth="1"/>
    <col min="7426" max="7426" width="7" bestFit="1" customWidth="1"/>
    <col min="7427" max="7427" width="14.7109375" bestFit="1" customWidth="1"/>
    <col min="7428" max="7428" width="49.7109375" customWidth="1"/>
    <col min="7429" max="7429" width="15.7109375" bestFit="1" customWidth="1"/>
    <col min="7430" max="7430" width="12.5703125" bestFit="1" customWidth="1"/>
    <col min="7431" max="7431" width="24.28515625" bestFit="1" customWidth="1"/>
    <col min="7432" max="7432" width="14.140625" bestFit="1" customWidth="1"/>
    <col min="7433" max="7433" width="13.5703125" customWidth="1"/>
    <col min="7434" max="7434" width="17.28515625" bestFit="1" customWidth="1"/>
    <col min="7435" max="7435" width="8.85546875" bestFit="1" customWidth="1"/>
    <col min="7436" max="7436" width="15.5703125" customWidth="1"/>
    <col min="7437" max="7437" width="7" bestFit="1" customWidth="1"/>
    <col min="7438" max="7438" width="15" bestFit="1" customWidth="1"/>
    <col min="7439" max="7439" width="63.7109375" bestFit="1" customWidth="1"/>
    <col min="7440" max="7440" width="15.7109375" bestFit="1" customWidth="1"/>
    <col min="7441" max="7441" width="12.5703125" bestFit="1" customWidth="1"/>
    <col min="7442" max="7442" width="24.28515625" bestFit="1" customWidth="1"/>
    <col min="7443" max="7443" width="14.140625" bestFit="1" customWidth="1"/>
    <col min="7444" max="7444" width="13.5703125" customWidth="1"/>
    <col min="7445" max="7445" width="17.28515625" bestFit="1" customWidth="1"/>
    <col min="7446" max="7446" width="8.85546875" bestFit="1" customWidth="1"/>
    <col min="7447" max="7447" width="15.5703125" customWidth="1"/>
    <col min="7682" max="7682" width="7" bestFit="1" customWidth="1"/>
    <col min="7683" max="7683" width="14.7109375" bestFit="1" customWidth="1"/>
    <col min="7684" max="7684" width="49.7109375" customWidth="1"/>
    <col min="7685" max="7685" width="15.7109375" bestFit="1" customWidth="1"/>
    <col min="7686" max="7686" width="12.5703125" bestFit="1" customWidth="1"/>
    <col min="7687" max="7687" width="24.28515625" bestFit="1" customWidth="1"/>
    <col min="7688" max="7688" width="14.140625" bestFit="1" customWidth="1"/>
    <col min="7689" max="7689" width="13.5703125" customWidth="1"/>
    <col min="7690" max="7690" width="17.28515625" bestFit="1" customWidth="1"/>
    <col min="7691" max="7691" width="8.85546875" bestFit="1" customWidth="1"/>
    <col min="7692" max="7692" width="15.5703125" customWidth="1"/>
    <col min="7693" max="7693" width="7" bestFit="1" customWidth="1"/>
    <col min="7694" max="7694" width="15" bestFit="1" customWidth="1"/>
    <col min="7695" max="7695" width="63.7109375" bestFit="1" customWidth="1"/>
    <col min="7696" max="7696" width="15.7109375" bestFit="1" customWidth="1"/>
    <col min="7697" max="7697" width="12.5703125" bestFit="1" customWidth="1"/>
    <col min="7698" max="7698" width="24.28515625" bestFit="1" customWidth="1"/>
    <col min="7699" max="7699" width="14.140625" bestFit="1" customWidth="1"/>
    <col min="7700" max="7700" width="13.5703125" customWidth="1"/>
    <col min="7701" max="7701" width="17.28515625" bestFit="1" customWidth="1"/>
    <col min="7702" max="7702" width="8.85546875" bestFit="1" customWidth="1"/>
    <col min="7703" max="7703" width="15.5703125" customWidth="1"/>
    <col min="7938" max="7938" width="7" bestFit="1" customWidth="1"/>
    <col min="7939" max="7939" width="14.7109375" bestFit="1" customWidth="1"/>
    <col min="7940" max="7940" width="49.7109375" customWidth="1"/>
    <col min="7941" max="7941" width="15.7109375" bestFit="1" customWidth="1"/>
    <col min="7942" max="7942" width="12.5703125" bestFit="1" customWidth="1"/>
    <col min="7943" max="7943" width="24.28515625" bestFit="1" customWidth="1"/>
    <col min="7944" max="7944" width="14.140625" bestFit="1" customWidth="1"/>
    <col min="7945" max="7945" width="13.5703125" customWidth="1"/>
    <col min="7946" max="7946" width="17.28515625" bestFit="1" customWidth="1"/>
    <col min="7947" max="7947" width="8.85546875" bestFit="1" customWidth="1"/>
    <col min="7948" max="7948" width="15.5703125" customWidth="1"/>
    <col min="7949" max="7949" width="7" bestFit="1" customWidth="1"/>
    <col min="7950" max="7950" width="15" bestFit="1" customWidth="1"/>
    <col min="7951" max="7951" width="63.7109375" bestFit="1" customWidth="1"/>
    <col min="7952" max="7952" width="15.7109375" bestFit="1" customWidth="1"/>
    <col min="7953" max="7953" width="12.5703125" bestFit="1" customWidth="1"/>
    <col min="7954" max="7954" width="24.28515625" bestFit="1" customWidth="1"/>
    <col min="7955" max="7955" width="14.140625" bestFit="1" customWidth="1"/>
    <col min="7956" max="7956" width="13.5703125" customWidth="1"/>
    <col min="7957" max="7957" width="17.28515625" bestFit="1" customWidth="1"/>
    <col min="7958" max="7958" width="8.85546875" bestFit="1" customWidth="1"/>
    <col min="7959" max="7959" width="15.5703125" customWidth="1"/>
    <col min="8194" max="8194" width="7" bestFit="1" customWidth="1"/>
    <col min="8195" max="8195" width="14.7109375" bestFit="1" customWidth="1"/>
    <col min="8196" max="8196" width="49.7109375" customWidth="1"/>
    <col min="8197" max="8197" width="15.7109375" bestFit="1" customWidth="1"/>
    <col min="8198" max="8198" width="12.5703125" bestFit="1" customWidth="1"/>
    <col min="8199" max="8199" width="24.28515625" bestFit="1" customWidth="1"/>
    <col min="8200" max="8200" width="14.140625" bestFit="1" customWidth="1"/>
    <col min="8201" max="8201" width="13.5703125" customWidth="1"/>
    <col min="8202" max="8202" width="17.28515625" bestFit="1" customWidth="1"/>
    <col min="8203" max="8203" width="8.85546875" bestFit="1" customWidth="1"/>
    <col min="8204" max="8204" width="15.5703125" customWidth="1"/>
    <col min="8205" max="8205" width="7" bestFit="1" customWidth="1"/>
    <col min="8206" max="8206" width="15" bestFit="1" customWidth="1"/>
    <col min="8207" max="8207" width="63.7109375" bestFit="1" customWidth="1"/>
    <col min="8208" max="8208" width="15.7109375" bestFit="1" customWidth="1"/>
    <col min="8209" max="8209" width="12.5703125" bestFit="1" customWidth="1"/>
    <col min="8210" max="8210" width="24.28515625" bestFit="1" customWidth="1"/>
    <col min="8211" max="8211" width="14.140625" bestFit="1" customWidth="1"/>
    <col min="8212" max="8212" width="13.5703125" customWidth="1"/>
    <col min="8213" max="8213" width="17.28515625" bestFit="1" customWidth="1"/>
    <col min="8214" max="8214" width="8.85546875" bestFit="1" customWidth="1"/>
    <col min="8215" max="8215" width="15.5703125" customWidth="1"/>
    <col min="8450" max="8450" width="7" bestFit="1" customWidth="1"/>
    <col min="8451" max="8451" width="14.7109375" bestFit="1" customWidth="1"/>
    <col min="8452" max="8452" width="49.7109375" customWidth="1"/>
    <col min="8453" max="8453" width="15.7109375" bestFit="1" customWidth="1"/>
    <col min="8454" max="8454" width="12.5703125" bestFit="1" customWidth="1"/>
    <col min="8455" max="8455" width="24.28515625" bestFit="1" customWidth="1"/>
    <col min="8456" max="8456" width="14.140625" bestFit="1" customWidth="1"/>
    <col min="8457" max="8457" width="13.5703125" customWidth="1"/>
    <col min="8458" max="8458" width="17.28515625" bestFit="1" customWidth="1"/>
    <col min="8459" max="8459" width="8.85546875" bestFit="1" customWidth="1"/>
    <col min="8460" max="8460" width="15.5703125" customWidth="1"/>
    <col min="8461" max="8461" width="7" bestFit="1" customWidth="1"/>
    <col min="8462" max="8462" width="15" bestFit="1" customWidth="1"/>
    <col min="8463" max="8463" width="63.7109375" bestFit="1" customWidth="1"/>
    <col min="8464" max="8464" width="15.7109375" bestFit="1" customWidth="1"/>
    <col min="8465" max="8465" width="12.5703125" bestFit="1" customWidth="1"/>
    <col min="8466" max="8466" width="24.28515625" bestFit="1" customWidth="1"/>
    <col min="8467" max="8467" width="14.140625" bestFit="1" customWidth="1"/>
    <col min="8468" max="8468" width="13.5703125" customWidth="1"/>
    <col min="8469" max="8469" width="17.28515625" bestFit="1" customWidth="1"/>
    <col min="8470" max="8470" width="8.85546875" bestFit="1" customWidth="1"/>
    <col min="8471" max="8471" width="15.5703125" customWidth="1"/>
    <col min="8706" max="8706" width="7" bestFit="1" customWidth="1"/>
    <col min="8707" max="8707" width="14.7109375" bestFit="1" customWidth="1"/>
    <col min="8708" max="8708" width="49.7109375" customWidth="1"/>
    <col min="8709" max="8709" width="15.7109375" bestFit="1" customWidth="1"/>
    <col min="8710" max="8710" width="12.5703125" bestFit="1" customWidth="1"/>
    <col min="8711" max="8711" width="24.28515625" bestFit="1" customWidth="1"/>
    <col min="8712" max="8712" width="14.140625" bestFit="1" customWidth="1"/>
    <col min="8713" max="8713" width="13.5703125" customWidth="1"/>
    <col min="8714" max="8714" width="17.28515625" bestFit="1" customWidth="1"/>
    <col min="8715" max="8715" width="8.85546875" bestFit="1" customWidth="1"/>
    <col min="8716" max="8716" width="15.5703125" customWidth="1"/>
    <col min="8717" max="8717" width="7" bestFit="1" customWidth="1"/>
    <col min="8718" max="8718" width="15" bestFit="1" customWidth="1"/>
    <col min="8719" max="8719" width="63.7109375" bestFit="1" customWidth="1"/>
    <col min="8720" max="8720" width="15.7109375" bestFit="1" customWidth="1"/>
    <col min="8721" max="8721" width="12.5703125" bestFit="1" customWidth="1"/>
    <col min="8722" max="8722" width="24.28515625" bestFit="1" customWidth="1"/>
    <col min="8723" max="8723" width="14.140625" bestFit="1" customWidth="1"/>
    <col min="8724" max="8724" width="13.5703125" customWidth="1"/>
    <col min="8725" max="8725" width="17.28515625" bestFit="1" customWidth="1"/>
    <col min="8726" max="8726" width="8.85546875" bestFit="1" customWidth="1"/>
    <col min="8727" max="8727" width="15.5703125" customWidth="1"/>
    <col min="8962" max="8962" width="7" bestFit="1" customWidth="1"/>
    <col min="8963" max="8963" width="14.7109375" bestFit="1" customWidth="1"/>
    <col min="8964" max="8964" width="49.7109375" customWidth="1"/>
    <col min="8965" max="8965" width="15.7109375" bestFit="1" customWidth="1"/>
    <col min="8966" max="8966" width="12.5703125" bestFit="1" customWidth="1"/>
    <col min="8967" max="8967" width="24.28515625" bestFit="1" customWidth="1"/>
    <col min="8968" max="8968" width="14.140625" bestFit="1" customWidth="1"/>
    <col min="8969" max="8969" width="13.5703125" customWidth="1"/>
    <col min="8970" max="8970" width="17.28515625" bestFit="1" customWidth="1"/>
    <col min="8971" max="8971" width="8.85546875" bestFit="1" customWidth="1"/>
    <col min="8972" max="8972" width="15.5703125" customWidth="1"/>
    <col min="8973" max="8973" width="7" bestFit="1" customWidth="1"/>
    <col min="8974" max="8974" width="15" bestFit="1" customWidth="1"/>
    <col min="8975" max="8975" width="63.7109375" bestFit="1" customWidth="1"/>
    <col min="8976" max="8976" width="15.7109375" bestFit="1" customWidth="1"/>
    <col min="8977" max="8977" width="12.5703125" bestFit="1" customWidth="1"/>
    <col min="8978" max="8978" width="24.28515625" bestFit="1" customWidth="1"/>
    <col min="8979" max="8979" width="14.140625" bestFit="1" customWidth="1"/>
    <col min="8980" max="8980" width="13.5703125" customWidth="1"/>
    <col min="8981" max="8981" width="17.28515625" bestFit="1" customWidth="1"/>
    <col min="8982" max="8982" width="8.85546875" bestFit="1" customWidth="1"/>
    <col min="8983" max="8983" width="15.5703125" customWidth="1"/>
    <col min="9218" max="9218" width="7" bestFit="1" customWidth="1"/>
    <col min="9219" max="9219" width="14.7109375" bestFit="1" customWidth="1"/>
    <col min="9220" max="9220" width="49.7109375" customWidth="1"/>
    <col min="9221" max="9221" width="15.7109375" bestFit="1" customWidth="1"/>
    <col min="9222" max="9222" width="12.5703125" bestFit="1" customWidth="1"/>
    <col min="9223" max="9223" width="24.28515625" bestFit="1" customWidth="1"/>
    <col min="9224" max="9224" width="14.140625" bestFit="1" customWidth="1"/>
    <col min="9225" max="9225" width="13.5703125" customWidth="1"/>
    <col min="9226" max="9226" width="17.28515625" bestFit="1" customWidth="1"/>
    <col min="9227" max="9227" width="8.85546875" bestFit="1" customWidth="1"/>
    <col min="9228" max="9228" width="15.5703125" customWidth="1"/>
    <col min="9229" max="9229" width="7" bestFit="1" customWidth="1"/>
    <col min="9230" max="9230" width="15" bestFit="1" customWidth="1"/>
    <col min="9231" max="9231" width="63.7109375" bestFit="1" customWidth="1"/>
    <col min="9232" max="9232" width="15.7109375" bestFit="1" customWidth="1"/>
    <col min="9233" max="9233" width="12.5703125" bestFit="1" customWidth="1"/>
    <col min="9234" max="9234" width="24.28515625" bestFit="1" customWidth="1"/>
    <col min="9235" max="9235" width="14.140625" bestFit="1" customWidth="1"/>
    <col min="9236" max="9236" width="13.5703125" customWidth="1"/>
    <col min="9237" max="9237" width="17.28515625" bestFit="1" customWidth="1"/>
    <col min="9238" max="9238" width="8.85546875" bestFit="1" customWidth="1"/>
    <col min="9239" max="9239" width="15.5703125" customWidth="1"/>
    <col min="9474" max="9474" width="7" bestFit="1" customWidth="1"/>
    <col min="9475" max="9475" width="14.7109375" bestFit="1" customWidth="1"/>
    <col min="9476" max="9476" width="49.7109375" customWidth="1"/>
    <col min="9477" max="9477" width="15.7109375" bestFit="1" customWidth="1"/>
    <col min="9478" max="9478" width="12.5703125" bestFit="1" customWidth="1"/>
    <col min="9479" max="9479" width="24.28515625" bestFit="1" customWidth="1"/>
    <col min="9480" max="9480" width="14.140625" bestFit="1" customWidth="1"/>
    <col min="9481" max="9481" width="13.5703125" customWidth="1"/>
    <col min="9482" max="9482" width="17.28515625" bestFit="1" customWidth="1"/>
    <col min="9483" max="9483" width="8.85546875" bestFit="1" customWidth="1"/>
    <col min="9484" max="9484" width="15.5703125" customWidth="1"/>
    <col min="9485" max="9485" width="7" bestFit="1" customWidth="1"/>
    <col min="9486" max="9486" width="15" bestFit="1" customWidth="1"/>
    <col min="9487" max="9487" width="63.7109375" bestFit="1" customWidth="1"/>
    <col min="9488" max="9488" width="15.7109375" bestFit="1" customWidth="1"/>
    <col min="9489" max="9489" width="12.5703125" bestFit="1" customWidth="1"/>
    <col min="9490" max="9490" width="24.28515625" bestFit="1" customWidth="1"/>
    <col min="9491" max="9491" width="14.140625" bestFit="1" customWidth="1"/>
    <col min="9492" max="9492" width="13.5703125" customWidth="1"/>
    <col min="9493" max="9493" width="17.28515625" bestFit="1" customWidth="1"/>
    <col min="9494" max="9494" width="8.85546875" bestFit="1" customWidth="1"/>
    <col min="9495" max="9495" width="15.5703125" customWidth="1"/>
    <col min="9730" max="9730" width="7" bestFit="1" customWidth="1"/>
    <col min="9731" max="9731" width="14.7109375" bestFit="1" customWidth="1"/>
    <col min="9732" max="9732" width="49.7109375" customWidth="1"/>
    <col min="9733" max="9733" width="15.7109375" bestFit="1" customWidth="1"/>
    <col min="9734" max="9734" width="12.5703125" bestFit="1" customWidth="1"/>
    <col min="9735" max="9735" width="24.28515625" bestFit="1" customWidth="1"/>
    <col min="9736" max="9736" width="14.140625" bestFit="1" customWidth="1"/>
    <col min="9737" max="9737" width="13.5703125" customWidth="1"/>
    <col min="9738" max="9738" width="17.28515625" bestFit="1" customWidth="1"/>
    <col min="9739" max="9739" width="8.85546875" bestFit="1" customWidth="1"/>
    <col min="9740" max="9740" width="15.5703125" customWidth="1"/>
    <col min="9741" max="9741" width="7" bestFit="1" customWidth="1"/>
    <col min="9742" max="9742" width="15" bestFit="1" customWidth="1"/>
    <col min="9743" max="9743" width="63.7109375" bestFit="1" customWidth="1"/>
    <col min="9744" max="9744" width="15.7109375" bestFit="1" customWidth="1"/>
    <col min="9745" max="9745" width="12.5703125" bestFit="1" customWidth="1"/>
    <col min="9746" max="9746" width="24.28515625" bestFit="1" customWidth="1"/>
    <col min="9747" max="9747" width="14.140625" bestFit="1" customWidth="1"/>
    <col min="9748" max="9748" width="13.5703125" customWidth="1"/>
    <col min="9749" max="9749" width="17.28515625" bestFit="1" customWidth="1"/>
    <col min="9750" max="9750" width="8.85546875" bestFit="1" customWidth="1"/>
    <col min="9751" max="9751" width="15.5703125" customWidth="1"/>
    <col min="9986" max="9986" width="7" bestFit="1" customWidth="1"/>
    <col min="9987" max="9987" width="14.7109375" bestFit="1" customWidth="1"/>
    <col min="9988" max="9988" width="49.7109375" customWidth="1"/>
    <col min="9989" max="9989" width="15.7109375" bestFit="1" customWidth="1"/>
    <col min="9990" max="9990" width="12.5703125" bestFit="1" customWidth="1"/>
    <col min="9991" max="9991" width="24.28515625" bestFit="1" customWidth="1"/>
    <col min="9992" max="9992" width="14.140625" bestFit="1" customWidth="1"/>
    <col min="9993" max="9993" width="13.5703125" customWidth="1"/>
    <col min="9994" max="9994" width="17.28515625" bestFit="1" customWidth="1"/>
    <col min="9995" max="9995" width="8.85546875" bestFit="1" customWidth="1"/>
    <col min="9996" max="9996" width="15.5703125" customWidth="1"/>
    <col min="9997" max="9997" width="7" bestFit="1" customWidth="1"/>
    <col min="9998" max="9998" width="15" bestFit="1" customWidth="1"/>
    <col min="9999" max="9999" width="63.7109375" bestFit="1" customWidth="1"/>
    <col min="10000" max="10000" width="15.7109375" bestFit="1" customWidth="1"/>
    <col min="10001" max="10001" width="12.5703125" bestFit="1" customWidth="1"/>
    <col min="10002" max="10002" width="24.28515625" bestFit="1" customWidth="1"/>
    <col min="10003" max="10003" width="14.140625" bestFit="1" customWidth="1"/>
    <col min="10004" max="10004" width="13.5703125" customWidth="1"/>
    <col min="10005" max="10005" width="17.28515625" bestFit="1" customWidth="1"/>
    <col min="10006" max="10006" width="8.85546875" bestFit="1" customWidth="1"/>
    <col min="10007" max="10007" width="15.5703125" customWidth="1"/>
    <col min="10242" max="10242" width="7" bestFit="1" customWidth="1"/>
    <col min="10243" max="10243" width="14.7109375" bestFit="1" customWidth="1"/>
    <col min="10244" max="10244" width="49.7109375" customWidth="1"/>
    <col min="10245" max="10245" width="15.7109375" bestFit="1" customWidth="1"/>
    <col min="10246" max="10246" width="12.5703125" bestFit="1" customWidth="1"/>
    <col min="10247" max="10247" width="24.28515625" bestFit="1" customWidth="1"/>
    <col min="10248" max="10248" width="14.140625" bestFit="1" customWidth="1"/>
    <col min="10249" max="10249" width="13.5703125" customWidth="1"/>
    <col min="10250" max="10250" width="17.28515625" bestFit="1" customWidth="1"/>
    <col min="10251" max="10251" width="8.85546875" bestFit="1" customWidth="1"/>
    <col min="10252" max="10252" width="15.5703125" customWidth="1"/>
    <col min="10253" max="10253" width="7" bestFit="1" customWidth="1"/>
    <col min="10254" max="10254" width="15" bestFit="1" customWidth="1"/>
    <col min="10255" max="10255" width="63.7109375" bestFit="1" customWidth="1"/>
    <col min="10256" max="10256" width="15.7109375" bestFit="1" customWidth="1"/>
    <col min="10257" max="10257" width="12.5703125" bestFit="1" customWidth="1"/>
    <col min="10258" max="10258" width="24.28515625" bestFit="1" customWidth="1"/>
    <col min="10259" max="10259" width="14.140625" bestFit="1" customWidth="1"/>
    <col min="10260" max="10260" width="13.5703125" customWidth="1"/>
    <col min="10261" max="10261" width="17.28515625" bestFit="1" customWidth="1"/>
    <col min="10262" max="10262" width="8.85546875" bestFit="1" customWidth="1"/>
    <col min="10263" max="10263" width="15.5703125" customWidth="1"/>
    <col min="10498" max="10498" width="7" bestFit="1" customWidth="1"/>
    <col min="10499" max="10499" width="14.7109375" bestFit="1" customWidth="1"/>
    <col min="10500" max="10500" width="49.7109375" customWidth="1"/>
    <col min="10501" max="10501" width="15.7109375" bestFit="1" customWidth="1"/>
    <col min="10502" max="10502" width="12.5703125" bestFit="1" customWidth="1"/>
    <col min="10503" max="10503" width="24.28515625" bestFit="1" customWidth="1"/>
    <col min="10504" max="10504" width="14.140625" bestFit="1" customWidth="1"/>
    <col min="10505" max="10505" width="13.5703125" customWidth="1"/>
    <col min="10506" max="10506" width="17.28515625" bestFit="1" customWidth="1"/>
    <col min="10507" max="10507" width="8.85546875" bestFit="1" customWidth="1"/>
    <col min="10508" max="10508" width="15.5703125" customWidth="1"/>
    <col min="10509" max="10509" width="7" bestFit="1" customWidth="1"/>
    <col min="10510" max="10510" width="15" bestFit="1" customWidth="1"/>
    <col min="10511" max="10511" width="63.7109375" bestFit="1" customWidth="1"/>
    <col min="10512" max="10512" width="15.7109375" bestFit="1" customWidth="1"/>
    <col min="10513" max="10513" width="12.5703125" bestFit="1" customWidth="1"/>
    <col min="10514" max="10514" width="24.28515625" bestFit="1" customWidth="1"/>
    <col min="10515" max="10515" width="14.140625" bestFit="1" customWidth="1"/>
    <col min="10516" max="10516" width="13.5703125" customWidth="1"/>
    <col min="10517" max="10517" width="17.28515625" bestFit="1" customWidth="1"/>
    <col min="10518" max="10518" width="8.85546875" bestFit="1" customWidth="1"/>
    <col min="10519" max="10519" width="15.5703125" customWidth="1"/>
    <col min="10754" max="10754" width="7" bestFit="1" customWidth="1"/>
    <col min="10755" max="10755" width="14.7109375" bestFit="1" customWidth="1"/>
    <col min="10756" max="10756" width="49.7109375" customWidth="1"/>
    <col min="10757" max="10757" width="15.7109375" bestFit="1" customWidth="1"/>
    <col min="10758" max="10758" width="12.5703125" bestFit="1" customWidth="1"/>
    <col min="10759" max="10759" width="24.28515625" bestFit="1" customWidth="1"/>
    <col min="10760" max="10760" width="14.140625" bestFit="1" customWidth="1"/>
    <col min="10761" max="10761" width="13.5703125" customWidth="1"/>
    <col min="10762" max="10762" width="17.28515625" bestFit="1" customWidth="1"/>
    <col min="10763" max="10763" width="8.85546875" bestFit="1" customWidth="1"/>
    <col min="10764" max="10764" width="15.5703125" customWidth="1"/>
    <col min="10765" max="10765" width="7" bestFit="1" customWidth="1"/>
    <col min="10766" max="10766" width="15" bestFit="1" customWidth="1"/>
    <col min="10767" max="10767" width="63.7109375" bestFit="1" customWidth="1"/>
    <col min="10768" max="10768" width="15.7109375" bestFit="1" customWidth="1"/>
    <col min="10769" max="10769" width="12.5703125" bestFit="1" customWidth="1"/>
    <col min="10770" max="10770" width="24.28515625" bestFit="1" customWidth="1"/>
    <col min="10771" max="10771" width="14.140625" bestFit="1" customWidth="1"/>
    <col min="10772" max="10772" width="13.5703125" customWidth="1"/>
    <col min="10773" max="10773" width="17.28515625" bestFit="1" customWidth="1"/>
    <col min="10774" max="10774" width="8.85546875" bestFit="1" customWidth="1"/>
    <col min="10775" max="10775" width="15.5703125" customWidth="1"/>
    <col min="11010" max="11010" width="7" bestFit="1" customWidth="1"/>
    <col min="11011" max="11011" width="14.7109375" bestFit="1" customWidth="1"/>
    <col min="11012" max="11012" width="49.7109375" customWidth="1"/>
    <col min="11013" max="11013" width="15.7109375" bestFit="1" customWidth="1"/>
    <col min="11014" max="11014" width="12.5703125" bestFit="1" customWidth="1"/>
    <col min="11015" max="11015" width="24.28515625" bestFit="1" customWidth="1"/>
    <col min="11016" max="11016" width="14.140625" bestFit="1" customWidth="1"/>
    <col min="11017" max="11017" width="13.5703125" customWidth="1"/>
    <col min="11018" max="11018" width="17.28515625" bestFit="1" customWidth="1"/>
    <col min="11019" max="11019" width="8.85546875" bestFit="1" customWidth="1"/>
    <col min="11020" max="11020" width="15.5703125" customWidth="1"/>
    <col min="11021" max="11021" width="7" bestFit="1" customWidth="1"/>
    <col min="11022" max="11022" width="15" bestFit="1" customWidth="1"/>
    <col min="11023" max="11023" width="63.7109375" bestFit="1" customWidth="1"/>
    <col min="11024" max="11024" width="15.7109375" bestFit="1" customWidth="1"/>
    <col min="11025" max="11025" width="12.5703125" bestFit="1" customWidth="1"/>
    <col min="11026" max="11026" width="24.28515625" bestFit="1" customWidth="1"/>
    <col min="11027" max="11027" width="14.140625" bestFit="1" customWidth="1"/>
    <col min="11028" max="11028" width="13.5703125" customWidth="1"/>
    <col min="11029" max="11029" width="17.28515625" bestFit="1" customWidth="1"/>
    <col min="11030" max="11030" width="8.85546875" bestFit="1" customWidth="1"/>
    <col min="11031" max="11031" width="15.5703125" customWidth="1"/>
    <col min="11266" max="11266" width="7" bestFit="1" customWidth="1"/>
    <col min="11267" max="11267" width="14.7109375" bestFit="1" customWidth="1"/>
    <col min="11268" max="11268" width="49.7109375" customWidth="1"/>
    <col min="11269" max="11269" width="15.7109375" bestFit="1" customWidth="1"/>
    <col min="11270" max="11270" width="12.5703125" bestFit="1" customWidth="1"/>
    <col min="11271" max="11271" width="24.28515625" bestFit="1" customWidth="1"/>
    <col min="11272" max="11272" width="14.140625" bestFit="1" customWidth="1"/>
    <col min="11273" max="11273" width="13.5703125" customWidth="1"/>
    <col min="11274" max="11274" width="17.28515625" bestFit="1" customWidth="1"/>
    <col min="11275" max="11275" width="8.85546875" bestFit="1" customWidth="1"/>
    <col min="11276" max="11276" width="15.5703125" customWidth="1"/>
    <col min="11277" max="11277" width="7" bestFit="1" customWidth="1"/>
    <col min="11278" max="11278" width="15" bestFit="1" customWidth="1"/>
    <col min="11279" max="11279" width="63.7109375" bestFit="1" customWidth="1"/>
    <col min="11280" max="11280" width="15.7109375" bestFit="1" customWidth="1"/>
    <col min="11281" max="11281" width="12.5703125" bestFit="1" customWidth="1"/>
    <col min="11282" max="11282" width="24.28515625" bestFit="1" customWidth="1"/>
    <col min="11283" max="11283" width="14.140625" bestFit="1" customWidth="1"/>
    <col min="11284" max="11284" width="13.5703125" customWidth="1"/>
    <col min="11285" max="11285" width="17.28515625" bestFit="1" customWidth="1"/>
    <col min="11286" max="11286" width="8.85546875" bestFit="1" customWidth="1"/>
    <col min="11287" max="11287" width="15.5703125" customWidth="1"/>
    <col min="11522" max="11522" width="7" bestFit="1" customWidth="1"/>
    <col min="11523" max="11523" width="14.7109375" bestFit="1" customWidth="1"/>
    <col min="11524" max="11524" width="49.7109375" customWidth="1"/>
    <col min="11525" max="11525" width="15.7109375" bestFit="1" customWidth="1"/>
    <col min="11526" max="11526" width="12.5703125" bestFit="1" customWidth="1"/>
    <col min="11527" max="11527" width="24.28515625" bestFit="1" customWidth="1"/>
    <col min="11528" max="11528" width="14.140625" bestFit="1" customWidth="1"/>
    <col min="11529" max="11529" width="13.5703125" customWidth="1"/>
    <col min="11530" max="11530" width="17.28515625" bestFit="1" customWidth="1"/>
    <col min="11531" max="11531" width="8.85546875" bestFit="1" customWidth="1"/>
    <col min="11532" max="11532" width="15.5703125" customWidth="1"/>
    <col min="11533" max="11533" width="7" bestFit="1" customWidth="1"/>
    <col min="11534" max="11534" width="15" bestFit="1" customWidth="1"/>
    <col min="11535" max="11535" width="63.7109375" bestFit="1" customWidth="1"/>
    <col min="11536" max="11536" width="15.7109375" bestFit="1" customWidth="1"/>
    <col min="11537" max="11537" width="12.5703125" bestFit="1" customWidth="1"/>
    <col min="11538" max="11538" width="24.28515625" bestFit="1" customWidth="1"/>
    <col min="11539" max="11539" width="14.140625" bestFit="1" customWidth="1"/>
    <col min="11540" max="11540" width="13.5703125" customWidth="1"/>
    <col min="11541" max="11541" width="17.28515625" bestFit="1" customWidth="1"/>
    <col min="11542" max="11542" width="8.85546875" bestFit="1" customWidth="1"/>
    <col min="11543" max="11543" width="15.5703125" customWidth="1"/>
    <col min="11778" max="11778" width="7" bestFit="1" customWidth="1"/>
    <col min="11779" max="11779" width="14.7109375" bestFit="1" customWidth="1"/>
    <col min="11780" max="11780" width="49.7109375" customWidth="1"/>
    <col min="11781" max="11781" width="15.7109375" bestFit="1" customWidth="1"/>
    <col min="11782" max="11782" width="12.5703125" bestFit="1" customWidth="1"/>
    <col min="11783" max="11783" width="24.28515625" bestFit="1" customWidth="1"/>
    <col min="11784" max="11784" width="14.140625" bestFit="1" customWidth="1"/>
    <col min="11785" max="11785" width="13.5703125" customWidth="1"/>
    <col min="11786" max="11786" width="17.28515625" bestFit="1" customWidth="1"/>
    <col min="11787" max="11787" width="8.85546875" bestFit="1" customWidth="1"/>
    <col min="11788" max="11788" width="15.5703125" customWidth="1"/>
    <col min="11789" max="11789" width="7" bestFit="1" customWidth="1"/>
    <col min="11790" max="11790" width="15" bestFit="1" customWidth="1"/>
    <col min="11791" max="11791" width="63.7109375" bestFit="1" customWidth="1"/>
    <col min="11792" max="11792" width="15.7109375" bestFit="1" customWidth="1"/>
    <col min="11793" max="11793" width="12.5703125" bestFit="1" customWidth="1"/>
    <col min="11794" max="11794" width="24.28515625" bestFit="1" customWidth="1"/>
    <col min="11795" max="11795" width="14.140625" bestFit="1" customWidth="1"/>
    <col min="11796" max="11796" width="13.5703125" customWidth="1"/>
    <col min="11797" max="11797" width="17.28515625" bestFit="1" customWidth="1"/>
    <col min="11798" max="11798" width="8.85546875" bestFit="1" customWidth="1"/>
    <col min="11799" max="11799" width="15.5703125" customWidth="1"/>
    <col min="12034" max="12034" width="7" bestFit="1" customWidth="1"/>
    <col min="12035" max="12035" width="14.7109375" bestFit="1" customWidth="1"/>
    <col min="12036" max="12036" width="49.7109375" customWidth="1"/>
    <col min="12037" max="12037" width="15.7109375" bestFit="1" customWidth="1"/>
    <col min="12038" max="12038" width="12.5703125" bestFit="1" customWidth="1"/>
    <col min="12039" max="12039" width="24.28515625" bestFit="1" customWidth="1"/>
    <col min="12040" max="12040" width="14.140625" bestFit="1" customWidth="1"/>
    <col min="12041" max="12041" width="13.5703125" customWidth="1"/>
    <col min="12042" max="12042" width="17.28515625" bestFit="1" customWidth="1"/>
    <col min="12043" max="12043" width="8.85546875" bestFit="1" customWidth="1"/>
    <col min="12044" max="12044" width="15.5703125" customWidth="1"/>
    <col min="12045" max="12045" width="7" bestFit="1" customWidth="1"/>
    <col min="12046" max="12046" width="15" bestFit="1" customWidth="1"/>
    <col min="12047" max="12047" width="63.7109375" bestFit="1" customWidth="1"/>
    <col min="12048" max="12048" width="15.7109375" bestFit="1" customWidth="1"/>
    <col min="12049" max="12049" width="12.5703125" bestFit="1" customWidth="1"/>
    <col min="12050" max="12050" width="24.28515625" bestFit="1" customWidth="1"/>
    <col min="12051" max="12051" width="14.140625" bestFit="1" customWidth="1"/>
    <col min="12052" max="12052" width="13.5703125" customWidth="1"/>
    <col min="12053" max="12053" width="17.28515625" bestFit="1" customWidth="1"/>
    <col min="12054" max="12054" width="8.85546875" bestFit="1" customWidth="1"/>
    <col min="12055" max="12055" width="15.5703125" customWidth="1"/>
    <col min="12290" max="12290" width="7" bestFit="1" customWidth="1"/>
    <col min="12291" max="12291" width="14.7109375" bestFit="1" customWidth="1"/>
    <col min="12292" max="12292" width="49.7109375" customWidth="1"/>
    <col min="12293" max="12293" width="15.7109375" bestFit="1" customWidth="1"/>
    <col min="12294" max="12294" width="12.5703125" bestFit="1" customWidth="1"/>
    <col min="12295" max="12295" width="24.28515625" bestFit="1" customWidth="1"/>
    <col min="12296" max="12296" width="14.140625" bestFit="1" customWidth="1"/>
    <col min="12297" max="12297" width="13.5703125" customWidth="1"/>
    <col min="12298" max="12298" width="17.28515625" bestFit="1" customWidth="1"/>
    <col min="12299" max="12299" width="8.85546875" bestFit="1" customWidth="1"/>
    <col min="12300" max="12300" width="15.5703125" customWidth="1"/>
    <col min="12301" max="12301" width="7" bestFit="1" customWidth="1"/>
    <col min="12302" max="12302" width="15" bestFit="1" customWidth="1"/>
    <col min="12303" max="12303" width="63.7109375" bestFit="1" customWidth="1"/>
    <col min="12304" max="12304" width="15.7109375" bestFit="1" customWidth="1"/>
    <col min="12305" max="12305" width="12.5703125" bestFit="1" customWidth="1"/>
    <col min="12306" max="12306" width="24.28515625" bestFit="1" customWidth="1"/>
    <col min="12307" max="12307" width="14.140625" bestFit="1" customWidth="1"/>
    <col min="12308" max="12308" width="13.5703125" customWidth="1"/>
    <col min="12309" max="12309" width="17.28515625" bestFit="1" customWidth="1"/>
    <col min="12310" max="12310" width="8.85546875" bestFit="1" customWidth="1"/>
    <col min="12311" max="12311" width="15.5703125" customWidth="1"/>
    <col min="12546" max="12546" width="7" bestFit="1" customWidth="1"/>
    <col min="12547" max="12547" width="14.7109375" bestFit="1" customWidth="1"/>
    <col min="12548" max="12548" width="49.7109375" customWidth="1"/>
    <col min="12549" max="12549" width="15.7109375" bestFit="1" customWidth="1"/>
    <col min="12550" max="12550" width="12.5703125" bestFit="1" customWidth="1"/>
    <col min="12551" max="12551" width="24.28515625" bestFit="1" customWidth="1"/>
    <col min="12552" max="12552" width="14.140625" bestFit="1" customWidth="1"/>
    <col min="12553" max="12553" width="13.5703125" customWidth="1"/>
    <col min="12554" max="12554" width="17.28515625" bestFit="1" customWidth="1"/>
    <col min="12555" max="12555" width="8.85546875" bestFit="1" customWidth="1"/>
    <col min="12556" max="12556" width="15.5703125" customWidth="1"/>
    <col min="12557" max="12557" width="7" bestFit="1" customWidth="1"/>
    <col min="12558" max="12558" width="15" bestFit="1" customWidth="1"/>
    <col min="12559" max="12559" width="63.7109375" bestFit="1" customWidth="1"/>
    <col min="12560" max="12560" width="15.7109375" bestFit="1" customWidth="1"/>
    <col min="12561" max="12561" width="12.5703125" bestFit="1" customWidth="1"/>
    <col min="12562" max="12562" width="24.28515625" bestFit="1" customWidth="1"/>
    <col min="12563" max="12563" width="14.140625" bestFit="1" customWidth="1"/>
    <col min="12564" max="12564" width="13.5703125" customWidth="1"/>
    <col min="12565" max="12565" width="17.28515625" bestFit="1" customWidth="1"/>
    <col min="12566" max="12566" width="8.85546875" bestFit="1" customWidth="1"/>
    <col min="12567" max="12567" width="15.5703125" customWidth="1"/>
    <col min="12802" max="12802" width="7" bestFit="1" customWidth="1"/>
    <col min="12803" max="12803" width="14.7109375" bestFit="1" customWidth="1"/>
    <col min="12804" max="12804" width="49.7109375" customWidth="1"/>
    <col min="12805" max="12805" width="15.7109375" bestFit="1" customWidth="1"/>
    <col min="12806" max="12806" width="12.5703125" bestFit="1" customWidth="1"/>
    <col min="12807" max="12807" width="24.28515625" bestFit="1" customWidth="1"/>
    <col min="12808" max="12808" width="14.140625" bestFit="1" customWidth="1"/>
    <col min="12809" max="12809" width="13.5703125" customWidth="1"/>
    <col min="12810" max="12810" width="17.28515625" bestFit="1" customWidth="1"/>
    <col min="12811" max="12811" width="8.85546875" bestFit="1" customWidth="1"/>
    <col min="12812" max="12812" width="15.5703125" customWidth="1"/>
    <col min="12813" max="12813" width="7" bestFit="1" customWidth="1"/>
    <col min="12814" max="12814" width="15" bestFit="1" customWidth="1"/>
    <col min="12815" max="12815" width="63.7109375" bestFit="1" customWidth="1"/>
    <col min="12816" max="12816" width="15.7109375" bestFit="1" customWidth="1"/>
    <col min="12817" max="12817" width="12.5703125" bestFit="1" customWidth="1"/>
    <col min="12818" max="12818" width="24.28515625" bestFit="1" customWidth="1"/>
    <col min="12819" max="12819" width="14.140625" bestFit="1" customWidth="1"/>
    <col min="12820" max="12820" width="13.5703125" customWidth="1"/>
    <col min="12821" max="12821" width="17.28515625" bestFit="1" customWidth="1"/>
    <col min="12822" max="12822" width="8.85546875" bestFit="1" customWidth="1"/>
    <col min="12823" max="12823" width="15.5703125" customWidth="1"/>
    <col min="13058" max="13058" width="7" bestFit="1" customWidth="1"/>
    <col min="13059" max="13059" width="14.7109375" bestFit="1" customWidth="1"/>
    <col min="13060" max="13060" width="49.7109375" customWidth="1"/>
    <col min="13061" max="13061" width="15.7109375" bestFit="1" customWidth="1"/>
    <col min="13062" max="13062" width="12.5703125" bestFit="1" customWidth="1"/>
    <col min="13063" max="13063" width="24.28515625" bestFit="1" customWidth="1"/>
    <col min="13064" max="13064" width="14.140625" bestFit="1" customWidth="1"/>
    <col min="13065" max="13065" width="13.5703125" customWidth="1"/>
    <col min="13066" max="13066" width="17.28515625" bestFit="1" customWidth="1"/>
    <col min="13067" max="13067" width="8.85546875" bestFit="1" customWidth="1"/>
    <col min="13068" max="13068" width="15.5703125" customWidth="1"/>
    <col min="13069" max="13069" width="7" bestFit="1" customWidth="1"/>
    <col min="13070" max="13070" width="15" bestFit="1" customWidth="1"/>
    <col min="13071" max="13071" width="63.7109375" bestFit="1" customWidth="1"/>
    <col min="13072" max="13072" width="15.7109375" bestFit="1" customWidth="1"/>
    <col min="13073" max="13073" width="12.5703125" bestFit="1" customWidth="1"/>
    <col min="13074" max="13074" width="24.28515625" bestFit="1" customWidth="1"/>
    <col min="13075" max="13075" width="14.140625" bestFit="1" customWidth="1"/>
    <col min="13076" max="13076" width="13.5703125" customWidth="1"/>
    <col min="13077" max="13077" width="17.28515625" bestFit="1" customWidth="1"/>
    <col min="13078" max="13078" width="8.85546875" bestFit="1" customWidth="1"/>
    <col min="13079" max="13079" width="15.5703125" customWidth="1"/>
    <col min="13314" max="13314" width="7" bestFit="1" customWidth="1"/>
    <col min="13315" max="13315" width="14.7109375" bestFit="1" customWidth="1"/>
    <col min="13316" max="13316" width="49.7109375" customWidth="1"/>
    <col min="13317" max="13317" width="15.7109375" bestFit="1" customWidth="1"/>
    <col min="13318" max="13318" width="12.5703125" bestFit="1" customWidth="1"/>
    <col min="13319" max="13319" width="24.28515625" bestFit="1" customWidth="1"/>
    <col min="13320" max="13320" width="14.140625" bestFit="1" customWidth="1"/>
    <col min="13321" max="13321" width="13.5703125" customWidth="1"/>
    <col min="13322" max="13322" width="17.28515625" bestFit="1" customWidth="1"/>
    <col min="13323" max="13323" width="8.85546875" bestFit="1" customWidth="1"/>
    <col min="13324" max="13324" width="15.5703125" customWidth="1"/>
    <col min="13325" max="13325" width="7" bestFit="1" customWidth="1"/>
    <col min="13326" max="13326" width="15" bestFit="1" customWidth="1"/>
    <col min="13327" max="13327" width="63.7109375" bestFit="1" customWidth="1"/>
    <col min="13328" max="13328" width="15.7109375" bestFit="1" customWidth="1"/>
    <col min="13329" max="13329" width="12.5703125" bestFit="1" customWidth="1"/>
    <col min="13330" max="13330" width="24.28515625" bestFit="1" customWidth="1"/>
    <col min="13331" max="13331" width="14.140625" bestFit="1" customWidth="1"/>
    <col min="13332" max="13332" width="13.5703125" customWidth="1"/>
    <col min="13333" max="13333" width="17.28515625" bestFit="1" customWidth="1"/>
    <col min="13334" max="13334" width="8.85546875" bestFit="1" customWidth="1"/>
    <col min="13335" max="13335" width="15.5703125" customWidth="1"/>
    <col min="13570" max="13570" width="7" bestFit="1" customWidth="1"/>
    <col min="13571" max="13571" width="14.7109375" bestFit="1" customWidth="1"/>
    <col min="13572" max="13572" width="49.7109375" customWidth="1"/>
    <col min="13573" max="13573" width="15.7109375" bestFit="1" customWidth="1"/>
    <col min="13574" max="13574" width="12.5703125" bestFit="1" customWidth="1"/>
    <col min="13575" max="13575" width="24.28515625" bestFit="1" customWidth="1"/>
    <col min="13576" max="13576" width="14.140625" bestFit="1" customWidth="1"/>
    <col min="13577" max="13577" width="13.5703125" customWidth="1"/>
    <col min="13578" max="13578" width="17.28515625" bestFit="1" customWidth="1"/>
    <col min="13579" max="13579" width="8.85546875" bestFit="1" customWidth="1"/>
    <col min="13580" max="13580" width="15.5703125" customWidth="1"/>
    <col min="13581" max="13581" width="7" bestFit="1" customWidth="1"/>
    <col min="13582" max="13582" width="15" bestFit="1" customWidth="1"/>
    <col min="13583" max="13583" width="63.7109375" bestFit="1" customWidth="1"/>
    <col min="13584" max="13584" width="15.7109375" bestFit="1" customWidth="1"/>
    <col min="13585" max="13585" width="12.5703125" bestFit="1" customWidth="1"/>
    <col min="13586" max="13586" width="24.28515625" bestFit="1" customWidth="1"/>
    <col min="13587" max="13587" width="14.140625" bestFit="1" customWidth="1"/>
    <col min="13588" max="13588" width="13.5703125" customWidth="1"/>
    <col min="13589" max="13589" width="17.28515625" bestFit="1" customWidth="1"/>
    <col min="13590" max="13590" width="8.85546875" bestFit="1" customWidth="1"/>
    <col min="13591" max="13591" width="15.5703125" customWidth="1"/>
    <col min="13826" max="13826" width="7" bestFit="1" customWidth="1"/>
    <col min="13827" max="13827" width="14.7109375" bestFit="1" customWidth="1"/>
    <col min="13828" max="13828" width="49.7109375" customWidth="1"/>
    <col min="13829" max="13829" width="15.7109375" bestFit="1" customWidth="1"/>
    <col min="13830" max="13830" width="12.5703125" bestFit="1" customWidth="1"/>
    <col min="13831" max="13831" width="24.28515625" bestFit="1" customWidth="1"/>
    <col min="13832" max="13832" width="14.140625" bestFit="1" customWidth="1"/>
    <col min="13833" max="13833" width="13.5703125" customWidth="1"/>
    <col min="13834" max="13834" width="17.28515625" bestFit="1" customWidth="1"/>
    <col min="13835" max="13835" width="8.85546875" bestFit="1" customWidth="1"/>
    <col min="13836" max="13836" width="15.5703125" customWidth="1"/>
    <col min="13837" max="13837" width="7" bestFit="1" customWidth="1"/>
    <col min="13838" max="13838" width="15" bestFit="1" customWidth="1"/>
    <col min="13839" max="13839" width="63.7109375" bestFit="1" customWidth="1"/>
    <col min="13840" max="13840" width="15.7109375" bestFit="1" customWidth="1"/>
    <col min="13841" max="13841" width="12.5703125" bestFit="1" customWidth="1"/>
    <col min="13842" max="13842" width="24.28515625" bestFit="1" customWidth="1"/>
    <col min="13843" max="13843" width="14.140625" bestFit="1" customWidth="1"/>
    <col min="13844" max="13844" width="13.5703125" customWidth="1"/>
    <col min="13845" max="13845" width="17.28515625" bestFit="1" customWidth="1"/>
    <col min="13846" max="13846" width="8.85546875" bestFit="1" customWidth="1"/>
    <col min="13847" max="13847" width="15.5703125" customWidth="1"/>
    <col min="14082" max="14082" width="7" bestFit="1" customWidth="1"/>
    <col min="14083" max="14083" width="14.7109375" bestFit="1" customWidth="1"/>
    <col min="14084" max="14084" width="49.7109375" customWidth="1"/>
    <col min="14085" max="14085" width="15.7109375" bestFit="1" customWidth="1"/>
    <col min="14086" max="14086" width="12.5703125" bestFit="1" customWidth="1"/>
    <col min="14087" max="14087" width="24.28515625" bestFit="1" customWidth="1"/>
    <col min="14088" max="14088" width="14.140625" bestFit="1" customWidth="1"/>
    <col min="14089" max="14089" width="13.5703125" customWidth="1"/>
    <col min="14090" max="14090" width="17.28515625" bestFit="1" customWidth="1"/>
    <col min="14091" max="14091" width="8.85546875" bestFit="1" customWidth="1"/>
    <col min="14092" max="14092" width="15.5703125" customWidth="1"/>
    <col min="14093" max="14093" width="7" bestFit="1" customWidth="1"/>
    <col min="14094" max="14094" width="15" bestFit="1" customWidth="1"/>
    <col min="14095" max="14095" width="63.7109375" bestFit="1" customWidth="1"/>
    <col min="14096" max="14096" width="15.7109375" bestFit="1" customWidth="1"/>
    <col min="14097" max="14097" width="12.5703125" bestFit="1" customWidth="1"/>
    <col min="14098" max="14098" width="24.28515625" bestFit="1" customWidth="1"/>
    <col min="14099" max="14099" width="14.140625" bestFit="1" customWidth="1"/>
    <col min="14100" max="14100" width="13.5703125" customWidth="1"/>
    <col min="14101" max="14101" width="17.28515625" bestFit="1" customWidth="1"/>
    <col min="14102" max="14102" width="8.85546875" bestFit="1" customWidth="1"/>
    <col min="14103" max="14103" width="15.5703125" customWidth="1"/>
    <col min="14338" max="14338" width="7" bestFit="1" customWidth="1"/>
    <col min="14339" max="14339" width="14.7109375" bestFit="1" customWidth="1"/>
    <col min="14340" max="14340" width="49.7109375" customWidth="1"/>
    <col min="14341" max="14341" width="15.7109375" bestFit="1" customWidth="1"/>
    <col min="14342" max="14342" width="12.5703125" bestFit="1" customWidth="1"/>
    <col min="14343" max="14343" width="24.28515625" bestFit="1" customWidth="1"/>
    <col min="14344" max="14344" width="14.140625" bestFit="1" customWidth="1"/>
    <col min="14345" max="14345" width="13.5703125" customWidth="1"/>
    <col min="14346" max="14346" width="17.28515625" bestFit="1" customWidth="1"/>
    <col min="14347" max="14347" width="8.85546875" bestFit="1" customWidth="1"/>
    <col min="14348" max="14348" width="15.5703125" customWidth="1"/>
    <col min="14349" max="14349" width="7" bestFit="1" customWidth="1"/>
    <col min="14350" max="14350" width="15" bestFit="1" customWidth="1"/>
    <col min="14351" max="14351" width="63.7109375" bestFit="1" customWidth="1"/>
    <col min="14352" max="14352" width="15.7109375" bestFit="1" customWidth="1"/>
    <col min="14353" max="14353" width="12.5703125" bestFit="1" customWidth="1"/>
    <col min="14354" max="14354" width="24.28515625" bestFit="1" customWidth="1"/>
    <col min="14355" max="14355" width="14.140625" bestFit="1" customWidth="1"/>
    <col min="14356" max="14356" width="13.5703125" customWidth="1"/>
    <col min="14357" max="14357" width="17.28515625" bestFit="1" customWidth="1"/>
    <col min="14358" max="14358" width="8.85546875" bestFit="1" customWidth="1"/>
    <col min="14359" max="14359" width="15.5703125" customWidth="1"/>
    <col min="14594" max="14594" width="7" bestFit="1" customWidth="1"/>
    <col min="14595" max="14595" width="14.7109375" bestFit="1" customWidth="1"/>
    <col min="14596" max="14596" width="49.7109375" customWidth="1"/>
    <col min="14597" max="14597" width="15.7109375" bestFit="1" customWidth="1"/>
    <col min="14598" max="14598" width="12.5703125" bestFit="1" customWidth="1"/>
    <col min="14599" max="14599" width="24.28515625" bestFit="1" customWidth="1"/>
    <col min="14600" max="14600" width="14.140625" bestFit="1" customWidth="1"/>
    <col min="14601" max="14601" width="13.5703125" customWidth="1"/>
    <col min="14602" max="14602" width="17.28515625" bestFit="1" customWidth="1"/>
    <col min="14603" max="14603" width="8.85546875" bestFit="1" customWidth="1"/>
    <col min="14604" max="14604" width="15.5703125" customWidth="1"/>
    <col min="14605" max="14605" width="7" bestFit="1" customWidth="1"/>
    <col min="14606" max="14606" width="15" bestFit="1" customWidth="1"/>
    <col min="14607" max="14607" width="63.7109375" bestFit="1" customWidth="1"/>
    <col min="14608" max="14608" width="15.7109375" bestFit="1" customWidth="1"/>
    <col min="14609" max="14609" width="12.5703125" bestFit="1" customWidth="1"/>
    <col min="14610" max="14610" width="24.28515625" bestFit="1" customWidth="1"/>
    <col min="14611" max="14611" width="14.140625" bestFit="1" customWidth="1"/>
    <col min="14612" max="14612" width="13.5703125" customWidth="1"/>
    <col min="14613" max="14613" width="17.28515625" bestFit="1" customWidth="1"/>
    <col min="14614" max="14614" width="8.85546875" bestFit="1" customWidth="1"/>
    <col min="14615" max="14615" width="15.5703125" customWidth="1"/>
    <col min="14850" max="14850" width="7" bestFit="1" customWidth="1"/>
    <col min="14851" max="14851" width="14.7109375" bestFit="1" customWidth="1"/>
    <col min="14852" max="14852" width="49.7109375" customWidth="1"/>
    <col min="14853" max="14853" width="15.7109375" bestFit="1" customWidth="1"/>
    <col min="14854" max="14854" width="12.5703125" bestFit="1" customWidth="1"/>
    <col min="14855" max="14855" width="24.28515625" bestFit="1" customWidth="1"/>
    <col min="14856" max="14856" width="14.140625" bestFit="1" customWidth="1"/>
    <col min="14857" max="14857" width="13.5703125" customWidth="1"/>
    <col min="14858" max="14858" width="17.28515625" bestFit="1" customWidth="1"/>
    <col min="14859" max="14859" width="8.85546875" bestFit="1" customWidth="1"/>
    <col min="14860" max="14860" width="15.5703125" customWidth="1"/>
    <col min="14861" max="14861" width="7" bestFit="1" customWidth="1"/>
    <col min="14862" max="14862" width="15" bestFit="1" customWidth="1"/>
    <col min="14863" max="14863" width="63.7109375" bestFit="1" customWidth="1"/>
    <col min="14864" max="14864" width="15.7109375" bestFit="1" customWidth="1"/>
    <col min="14865" max="14865" width="12.5703125" bestFit="1" customWidth="1"/>
    <col min="14866" max="14866" width="24.28515625" bestFit="1" customWidth="1"/>
    <col min="14867" max="14867" width="14.140625" bestFit="1" customWidth="1"/>
    <col min="14868" max="14868" width="13.5703125" customWidth="1"/>
    <col min="14869" max="14869" width="17.28515625" bestFit="1" customWidth="1"/>
    <col min="14870" max="14870" width="8.85546875" bestFit="1" customWidth="1"/>
    <col min="14871" max="14871" width="15.5703125" customWidth="1"/>
    <col min="15106" max="15106" width="7" bestFit="1" customWidth="1"/>
    <col min="15107" max="15107" width="14.7109375" bestFit="1" customWidth="1"/>
    <col min="15108" max="15108" width="49.7109375" customWidth="1"/>
    <col min="15109" max="15109" width="15.7109375" bestFit="1" customWidth="1"/>
    <col min="15110" max="15110" width="12.5703125" bestFit="1" customWidth="1"/>
    <col min="15111" max="15111" width="24.28515625" bestFit="1" customWidth="1"/>
    <col min="15112" max="15112" width="14.140625" bestFit="1" customWidth="1"/>
    <col min="15113" max="15113" width="13.5703125" customWidth="1"/>
    <col min="15114" max="15114" width="17.28515625" bestFit="1" customWidth="1"/>
    <col min="15115" max="15115" width="8.85546875" bestFit="1" customWidth="1"/>
    <col min="15116" max="15116" width="15.5703125" customWidth="1"/>
    <col min="15117" max="15117" width="7" bestFit="1" customWidth="1"/>
    <col min="15118" max="15118" width="15" bestFit="1" customWidth="1"/>
    <col min="15119" max="15119" width="63.7109375" bestFit="1" customWidth="1"/>
    <col min="15120" max="15120" width="15.7109375" bestFit="1" customWidth="1"/>
    <col min="15121" max="15121" width="12.5703125" bestFit="1" customWidth="1"/>
    <col min="15122" max="15122" width="24.28515625" bestFit="1" customWidth="1"/>
    <col min="15123" max="15123" width="14.140625" bestFit="1" customWidth="1"/>
    <col min="15124" max="15124" width="13.5703125" customWidth="1"/>
    <col min="15125" max="15125" width="17.28515625" bestFit="1" customWidth="1"/>
    <col min="15126" max="15126" width="8.85546875" bestFit="1" customWidth="1"/>
    <col min="15127" max="15127" width="15.5703125" customWidth="1"/>
    <col min="15362" max="15362" width="7" bestFit="1" customWidth="1"/>
    <col min="15363" max="15363" width="14.7109375" bestFit="1" customWidth="1"/>
    <col min="15364" max="15364" width="49.7109375" customWidth="1"/>
    <col min="15365" max="15365" width="15.7109375" bestFit="1" customWidth="1"/>
    <col min="15366" max="15366" width="12.5703125" bestFit="1" customWidth="1"/>
    <col min="15367" max="15367" width="24.28515625" bestFit="1" customWidth="1"/>
    <col min="15368" max="15368" width="14.140625" bestFit="1" customWidth="1"/>
    <col min="15369" max="15369" width="13.5703125" customWidth="1"/>
    <col min="15370" max="15370" width="17.28515625" bestFit="1" customWidth="1"/>
    <col min="15371" max="15371" width="8.85546875" bestFit="1" customWidth="1"/>
    <col min="15372" max="15372" width="15.5703125" customWidth="1"/>
    <col min="15373" max="15373" width="7" bestFit="1" customWidth="1"/>
    <col min="15374" max="15374" width="15" bestFit="1" customWidth="1"/>
    <col min="15375" max="15375" width="63.7109375" bestFit="1" customWidth="1"/>
    <col min="15376" max="15376" width="15.7109375" bestFit="1" customWidth="1"/>
    <col min="15377" max="15377" width="12.5703125" bestFit="1" customWidth="1"/>
    <col min="15378" max="15378" width="24.28515625" bestFit="1" customWidth="1"/>
    <col min="15379" max="15379" width="14.140625" bestFit="1" customWidth="1"/>
    <col min="15380" max="15380" width="13.5703125" customWidth="1"/>
    <col min="15381" max="15381" width="17.28515625" bestFit="1" customWidth="1"/>
    <col min="15382" max="15382" width="8.85546875" bestFit="1" customWidth="1"/>
    <col min="15383" max="15383" width="15.5703125" customWidth="1"/>
    <col min="15618" max="15618" width="7" bestFit="1" customWidth="1"/>
    <col min="15619" max="15619" width="14.7109375" bestFit="1" customWidth="1"/>
    <col min="15620" max="15620" width="49.7109375" customWidth="1"/>
    <col min="15621" max="15621" width="15.7109375" bestFit="1" customWidth="1"/>
    <col min="15622" max="15622" width="12.5703125" bestFit="1" customWidth="1"/>
    <col min="15623" max="15623" width="24.28515625" bestFit="1" customWidth="1"/>
    <col min="15624" max="15624" width="14.140625" bestFit="1" customWidth="1"/>
    <col min="15625" max="15625" width="13.5703125" customWidth="1"/>
    <col min="15626" max="15626" width="17.28515625" bestFit="1" customWidth="1"/>
    <col min="15627" max="15627" width="8.85546875" bestFit="1" customWidth="1"/>
    <col min="15628" max="15628" width="15.5703125" customWidth="1"/>
    <col min="15629" max="15629" width="7" bestFit="1" customWidth="1"/>
    <col min="15630" max="15630" width="15" bestFit="1" customWidth="1"/>
    <col min="15631" max="15631" width="63.7109375" bestFit="1" customWidth="1"/>
    <col min="15632" max="15632" width="15.7109375" bestFit="1" customWidth="1"/>
    <col min="15633" max="15633" width="12.5703125" bestFit="1" customWidth="1"/>
    <col min="15634" max="15634" width="24.28515625" bestFit="1" customWidth="1"/>
    <col min="15635" max="15635" width="14.140625" bestFit="1" customWidth="1"/>
    <col min="15636" max="15636" width="13.5703125" customWidth="1"/>
    <col min="15637" max="15637" width="17.28515625" bestFit="1" customWidth="1"/>
    <col min="15638" max="15638" width="8.85546875" bestFit="1" customWidth="1"/>
    <col min="15639" max="15639" width="15.5703125" customWidth="1"/>
    <col min="15874" max="15874" width="7" bestFit="1" customWidth="1"/>
    <col min="15875" max="15875" width="14.7109375" bestFit="1" customWidth="1"/>
    <col min="15876" max="15876" width="49.7109375" customWidth="1"/>
    <col min="15877" max="15877" width="15.7109375" bestFit="1" customWidth="1"/>
    <col min="15878" max="15878" width="12.5703125" bestFit="1" customWidth="1"/>
    <col min="15879" max="15879" width="24.28515625" bestFit="1" customWidth="1"/>
    <col min="15880" max="15880" width="14.140625" bestFit="1" customWidth="1"/>
    <col min="15881" max="15881" width="13.5703125" customWidth="1"/>
    <col min="15882" max="15882" width="17.28515625" bestFit="1" customWidth="1"/>
    <col min="15883" max="15883" width="8.85546875" bestFit="1" customWidth="1"/>
    <col min="15884" max="15884" width="15.5703125" customWidth="1"/>
    <col min="15885" max="15885" width="7" bestFit="1" customWidth="1"/>
    <col min="15886" max="15886" width="15" bestFit="1" customWidth="1"/>
    <col min="15887" max="15887" width="63.7109375" bestFit="1" customWidth="1"/>
    <col min="15888" max="15888" width="15.7109375" bestFit="1" customWidth="1"/>
    <col min="15889" max="15889" width="12.5703125" bestFit="1" customWidth="1"/>
    <col min="15890" max="15890" width="24.28515625" bestFit="1" customWidth="1"/>
    <col min="15891" max="15891" width="14.140625" bestFit="1" customWidth="1"/>
    <col min="15892" max="15892" width="13.5703125" customWidth="1"/>
    <col min="15893" max="15893" width="17.28515625" bestFit="1" customWidth="1"/>
    <col min="15894" max="15894" width="8.85546875" bestFit="1" customWidth="1"/>
    <col min="15895" max="15895" width="15.5703125" customWidth="1"/>
    <col min="16130" max="16130" width="7" bestFit="1" customWidth="1"/>
    <col min="16131" max="16131" width="14.7109375" bestFit="1" customWidth="1"/>
    <col min="16132" max="16132" width="49.7109375" customWidth="1"/>
    <col min="16133" max="16133" width="15.7109375" bestFit="1" customWidth="1"/>
    <col min="16134" max="16134" width="12.5703125" bestFit="1" customWidth="1"/>
    <col min="16135" max="16135" width="24.28515625" bestFit="1" customWidth="1"/>
    <col min="16136" max="16136" width="14.140625" bestFit="1" customWidth="1"/>
    <col min="16137" max="16137" width="13.5703125" customWidth="1"/>
    <col min="16138" max="16138" width="17.28515625" bestFit="1" customWidth="1"/>
    <col min="16139" max="16139" width="8.85546875" bestFit="1" customWidth="1"/>
    <col min="16140" max="16140" width="15.5703125" customWidth="1"/>
    <col min="16141" max="16141" width="7" bestFit="1" customWidth="1"/>
    <col min="16142" max="16142" width="15" bestFit="1" customWidth="1"/>
    <col min="16143" max="16143" width="63.7109375" bestFit="1" customWidth="1"/>
    <col min="16144" max="16144" width="15.7109375" bestFit="1" customWidth="1"/>
    <col min="16145" max="16145" width="12.5703125" bestFit="1" customWidth="1"/>
    <col min="16146" max="16146" width="24.28515625" bestFit="1" customWidth="1"/>
    <col min="16147" max="16147" width="14.140625" bestFit="1" customWidth="1"/>
    <col min="16148" max="16148" width="13.5703125" customWidth="1"/>
    <col min="16149" max="16149" width="17.28515625" bestFit="1" customWidth="1"/>
    <col min="16150" max="16150" width="8.85546875" bestFit="1" customWidth="1"/>
    <col min="16151" max="16151" width="15.5703125" customWidth="1"/>
  </cols>
  <sheetData>
    <row r="1" spans="1:23" ht="18.75">
      <c r="A1" s="1"/>
      <c r="B1" s="1"/>
      <c r="C1" s="109" t="s">
        <v>561</v>
      </c>
      <c r="D1" s="109"/>
      <c r="E1" s="109"/>
      <c r="F1" s="109"/>
      <c r="G1" s="109"/>
      <c r="H1" s="101"/>
      <c r="M1" s="3"/>
      <c r="N1" s="3"/>
      <c r="O1" s="110"/>
      <c r="P1" s="110"/>
      <c r="Q1" s="110"/>
      <c r="R1" s="110"/>
      <c r="S1" s="110"/>
    </row>
    <row r="2" spans="1:23">
      <c r="A2" s="4" t="s">
        <v>1</v>
      </c>
      <c r="B2" s="4"/>
      <c r="C2" s="5" t="s">
        <v>554</v>
      </c>
      <c r="D2" s="6"/>
      <c r="E2" s="7"/>
      <c r="F2" s="8"/>
      <c r="G2" s="9"/>
      <c r="H2" s="15"/>
      <c r="M2" s="10"/>
      <c r="N2" s="10"/>
      <c r="O2" s="11"/>
      <c r="P2" s="12"/>
      <c r="Q2" s="13"/>
      <c r="R2" s="14"/>
      <c r="S2" s="15"/>
    </row>
    <row r="3" spans="1:23" ht="15.75" customHeight="1">
      <c r="A3" s="16"/>
      <c r="B3" s="16"/>
      <c r="C3" s="17"/>
      <c r="D3" s="4"/>
      <c r="E3" s="7"/>
      <c r="F3" s="8"/>
      <c r="G3" s="9"/>
      <c r="H3" s="15"/>
      <c r="M3" s="18"/>
      <c r="N3" s="18"/>
      <c r="O3" s="19"/>
      <c r="P3" s="10"/>
      <c r="Q3" s="13"/>
      <c r="R3" s="14"/>
      <c r="S3" s="15"/>
    </row>
    <row r="4" spans="1:23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96" t="s">
        <v>8</v>
      </c>
      <c r="H4" s="102"/>
      <c r="I4" s="25"/>
      <c r="L4" s="39"/>
      <c r="M4" s="27"/>
      <c r="N4" s="27"/>
      <c r="O4" s="28"/>
      <c r="P4" s="28"/>
      <c r="Q4" s="29"/>
      <c r="R4" s="30"/>
      <c r="S4" s="31"/>
      <c r="T4" s="25"/>
      <c r="W4" s="26"/>
    </row>
    <row r="5" spans="1:23" ht="12.75" customHeight="1">
      <c r="F5" s="33"/>
      <c r="G5" s="34"/>
      <c r="H5" s="34"/>
      <c r="I5" s="35"/>
      <c r="R5" s="37"/>
      <c r="S5" s="38"/>
      <c r="T5" s="35"/>
    </row>
    <row r="6" spans="1:23" ht="12.75" customHeight="1">
      <c r="C6" s="39" t="s">
        <v>148</v>
      </c>
      <c r="F6" s="33"/>
      <c r="G6" s="34"/>
      <c r="H6" s="34"/>
      <c r="I6" s="35"/>
      <c r="O6" s="40"/>
      <c r="R6" s="37"/>
      <c r="S6" s="38"/>
      <c r="T6" s="35"/>
    </row>
    <row r="7" spans="1:23" ht="12.75" customHeight="1">
      <c r="C7" s="39" t="s">
        <v>467</v>
      </c>
      <c r="F7" s="33"/>
      <c r="G7" s="34"/>
      <c r="H7" s="34"/>
      <c r="I7" s="35"/>
      <c r="J7" s="42" t="s">
        <v>419</v>
      </c>
      <c r="K7" s="42" t="s">
        <v>17</v>
      </c>
      <c r="M7" s="76" t="s">
        <v>133</v>
      </c>
      <c r="N7" s="76" t="s">
        <v>134</v>
      </c>
      <c r="O7" s="40"/>
      <c r="R7" s="37"/>
      <c r="S7" s="38"/>
      <c r="T7" s="35"/>
    </row>
    <row r="8" spans="1:23" ht="12.75" customHeight="1">
      <c r="A8">
        <v>1</v>
      </c>
      <c r="B8" t="s">
        <v>469</v>
      </c>
      <c r="C8" s="75" t="s">
        <v>22</v>
      </c>
      <c r="D8" t="s">
        <v>149</v>
      </c>
      <c r="E8" s="32">
        <v>30000000</v>
      </c>
      <c r="F8" s="33">
        <v>296.86470000000003</v>
      </c>
      <c r="G8" s="34">
        <v>8.1000000000000003E-2</v>
      </c>
      <c r="H8" s="34"/>
      <c r="I8" s="60"/>
      <c r="J8" t="s">
        <v>154</v>
      </c>
      <c r="K8" s="34">
        <f>SUMIFS($G$4:$G$226,$D$4:$D$226,J8)</f>
        <v>0.33189999999999997</v>
      </c>
      <c r="M8" s="83" t="s">
        <v>135</v>
      </c>
      <c r="N8" s="34">
        <v>0.54170000000000007</v>
      </c>
      <c r="O8" s="45"/>
      <c r="R8" s="37"/>
      <c r="S8" s="38"/>
      <c r="T8" s="60"/>
      <c r="U8" s="43"/>
      <c r="V8" s="43"/>
    </row>
    <row r="9" spans="1:23" ht="12.75" customHeight="1">
      <c r="A9">
        <v>2</v>
      </c>
      <c r="B9" t="s">
        <v>518</v>
      </c>
      <c r="C9" s="75" t="s">
        <v>27</v>
      </c>
      <c r="D9" t="s">
        <v>151</v>
      </c>
      <c r="E9" s="32">
        <v>30000000</v>
      </c>
      <c r="F9" s="33">
        <v>296.07600000000002</v>
      </c>
      <c r="G9" s="34">
        <v>8.0799999999999997E-2</v>
      </c>
      <c r="H9" s="34"/>
      <c r="I9" s="60"/>
      <c r="J9" s="34" t="s">
        <v>213</v>
      </c>
      <c r="K9" s="34">
        <f>SUMIFS($G$4:$G$226,$D$4:$D$226,J9)</f>
        <v>0.27429999999999999</v>
      </c>
      <c r="M9" s="83" t="s">
        <v>418</v>
      </c>
      <c r="N9" s="34">
        <v>0.33189999999999997</v>
      </c>
      <c r="R9" s="37"/>
      <c r="S9" s="38"/>
      <c r="T9" s="35"/>
      <c r="U9" s="38"/>
      <c r="V9" s="38"/>
    </row>
    <row r="10" spans="1:23" ht="12.75" customHeight="1">
      <c r="A10">
        <v>3</v>
      </c>
      <c r="B10" t="s">
        <v>507</v>
      </c>
      <c r="C10" s="75" t="s">
        <v>474</v>
      </c>
      <c r="D10" t="s">
        <v>151</v>
      </c>
      <c r="E10" s="32">
        <v>30000000</v>
      </c>
      <c r="F10" s="33">
        <v>295.34070000000003</v>
      </c>
      <c r="G10" s="34">
        <v>8.0600000000000005E-2</v>
      </c>
      <c r="H10" s="34"/>
      <c r="I10" s="60"/>
      <c r="J10" s="34" t="s">
        <v>151</v>
      </c>
      <c r="K10" s="34">
        <f>SUMIFS($G$4:$G$226,$D$4:$D$226,J10)</f>
        <v>0.2429</v>
      </c>
      <c r="M10" s="83" t="s">
        <v>136</v>
      </c>
      <c r="N10" s="34">
        <v>5.6500000000000002E-2</v>
      </c>
      <c r="O10" s="54"/>
      <c r="P10" s="54"/>
      <c r="Q10" s="55"/>
      <c r="R10" s="56"/>
      <c r="S10" s="57"/>
      <c r="T10" s="51"/>
    </row>
    <row r="11" spans="1:23" ht="12.75" customHeight="1">
      <c r="F11" s="33"/>
      <c r="G11" s="34"/>
      <c r="H11" s="34"/>
      <c r="I11" s="35"/>
      <c r="J11" t="s">
        <v>149</v>
      </c>
      <c r="K11" s="34">
        <f>SUMIFS($G$4:$G$226,$D$4:$D$226,J11)</f>
        <v>8.1000000000000003E-2</v>
      </c>
      <c r="M11" s="98" t="s">
        <v>130</v>
      </c>
      <c r="N11" s="99">
        <f>SUM(N8:N10)</f>
        <v>0.93010000000000004</v>
      </c>
      <c r="O11" s="40"/>
      <c r="R11" s="37"/>
      <c r="S11" s="38"/>
      <c r="T11" s="35"/>
    </row>
    <row r="12" spans="1:23" ht="12.75" customHeight="1">
      <c r="C12" s="47" t="s">
        <v>126</v>
      </c>
      <c r="D12" s="47"/>
      <c r="E12" s="48"/>
      <c r="F12" s="49">
        <v>888.28140000000008</v>
      </c>
      <c r="G12" s="50">
        <v>0.2424</v>
      </c>
      <c r="H12" s="50"/>
      <c r="I12" s="35"/>
      <c r="J12" s="34" t="s">
        <v>75</v>
      </c>
      <c r="K12" s="46">
        <f>+SUMIFS($G:$G,$C:$C,"Net Receivable/Payable")+SUMIFS($G:$G,$C:$C,"CBLO / Reverse Repo Investments")</f>
        <v>6.9900000000000073E-2</v>
      </c>
      <c r="O12" s="40"/>
      <c r="R12" s="37"/>
      <c r="S12" s="38"/>
      <c r="T12" s="35"/>
    </row>
    <row r="13" spans="1:23" ht="12.75" customHeight="1">
      <c r="C13" s="39"/>
      <c r="F13" s="33"/>
      <c r="G13" s="34"/>
      <c r="H13" s="34"/>
      <c r="I13" s="60"/>
      <c r="K13" s="99">
        <f>SUM(K8:K12)</f>
        <v>1</v>
      </c>
      <c r="O13" s="45"/>
      <c r="R13" s="37"/>
      <c r="S13" s="38"/>
      <c r="T13" s="60"/>
      <c r="U13" s="43"/>
      <c r="V13" s="43"/>
    </row>
    <row r="14" spans="1:23" ht="12.75" customHeight="1">
      <c r="C14" s="39" t="s">
        <v>416</v>
      </c>
      <c r="F14" s="33"/>
      <c r="G14" s="34"/>
      <c r="H14" s="34"/>
      <c r="I14" s="60"/>
      <c r="K14" s="34"/>
      <c r="O14" s="45"/>
      <c r="R14" s="37"/>
      <c r="S14" s="38"/>
      <c r="T14" s="60"/>
      <c r="U14" s="43"/>
      <c r="V14" s="43"/>
    </row>
    <row r="15" spans="1:23" ht="12.75" customHeight="1">
      <c r="A15">
        <v>4</v>
      </c>
      <c r="B15" t="s">
        <v>519</v>
      </c>
      <c r="C15" s="75" t="s">
        <v>520</v>
      </c>
      <c r="D15" t="s">
        <v>151</v>
      </c>
      <c r="E15" s="32">
        <v>30000000</v>
      </c>
      <c r="F15" s="33">
        <v>298.57709999999997</v>
      </c>
      <c r="G15" s="34">
        <v>8.1500000000000003E-2</v>
      </c>
      <c r="H15" s="34"/>
      <c r="I15" s="60"/>
      <c r="J15" s="34"/>
      <c r="K15" s="46"/>
      <c r="R15" s="37"/>
      <c r="S15" s="38"/>
      <c r="T15" s="35"/>
      <c r="U15" s="38"/>
      <c r="V15" s="38"/>
    </row>
    <row r="16" spans="1:23" ht="12.75" customHeight="1">
      <c r="F16" s="33"/>
      <c r="G16" s="34"/>
      <c r="H16" s="34"/>
      <c r="I16" s="51"/>
      <c r="J16" s="34"/>
      <c r="K16" s="46"/>
      <c r="O16" s="54"/>
      <c r="P16" s="54"/>
      <c r="Q16" s="55"/>
      <c r="R16" s="56"/>
      <c r="S16" s="57"/>
      <c r="T16" s="51"/>
    </row>
    <row r="17" spans="1:22" ht="12.75" customHeight="1">
      <c r="C17" s="47" t="s">
        <v>126</v>
      </c>
      <c r="D17" s="47"/>
      <c r="E17" s="48"/>
      <c r="F17" s="49">
        <v>298.57709999999997</v>
      </c>
      <c r="G17" s="50">
        <v>8.1500000000000003E-2</v>
      </c>
      <c r="H17" s="50"/>
      <c r="I17" s="35"/>
      <c r="O17" s="40"/>
      <c r="R17" s="37"/>
      <c r="S17" s="38"/>
      <c r="T17" s="35"/>
    </row>
    <row r="18" spans="1:22" ht="12.75" customHeight="1">
      <c r="C18" s="39"/>
      <c r="F18" s="33"/>
      <c r="G18" s="34"/>
      <c r="H18" s="34"/>
      <c r="I18" s="35"/>
      <c r="J18" s="42"/>
      <c r="K18" s="42"/>
      <c r="O18" s="40"/>
      <c r="R18" s="37"/>
      <c r="S18" s="38"/>
      <c r="T18" s="35"/>
    </row>
    <row r="19" spans="1:22" ht="12.75" customHeight="1">
      <c r="C19" s="39" t="s">
        <v>210</v>
      </c>
      <c r="F19" s="33"/>
      <c r="G19" s="34"/>
      <c r="H19" s="34"/>
      <c r="I19" s="60"/>
      <c r="K19" s="34"/>
      <c r="O19" s="45"/>
      <c r="R19" s="37"/>
      <c r="S19" s="38"/>
      <c r="T19" s="60"/>
      <c r="U19" s="43"/>
      <c r="V19" s="43"/>
    </row>
    <row r="20" spans="1:22" ht="12.75" customHeight="1">
      <c r="A20">
        <v>5</v>
      </c>
      <c r="B20" t="s">
        <v>247</v>
      </c>
      <c r="C20" s="75" t="s">
        <v>248</v>
      </c>
      <c r="D20" t="s">
        <v>154</v>
      </c>
      <c r="E20" s="32">
        <v>70000000</v>
      </c>
      <c r="F20" s="33">
        <v>719.78549999999996</v>
      </c>
      <c r="G20" s="34">
        <v>0.19639999999999999</v>
      </c>
      <c r="H20" s="34"/>
      <c r="I20" s="60"/>
      <c r="K20" s="34"/>
      <c r="O20" s="45"/>
      <c r="R20" s="37"/>
      <c r="S20" s="38"/>
      <c r="T20" s="60"/>
      <c r="U20" s="43"/>
      <c r="V20" s="43"/>
    </row>
    <row r="21" spans="1:22" ht="12.75" customHeight="1">
      <c r="A21">
        <v>6</v>
      </c>
      <c r="B21" t="s">
        <v>240</v>
      </c>
      <c r="C21" s="75" t="s">
        <v>241</v>
      </c>
      <c r="D21" t="s">
        <v>154</v>
      </c>
      <c r="E21" s="32">
        <v>50000000</v>
      </c>
      <c r="F21" s="33">
        <v>496.66500000000002</v>
      </c>
      <c r="G21" s="34">
        <v>0.13550000000000001</v>
      </c>
      <c r="H21" s="34"/>
      <c r="I21" s="60"/>
      <c r="R21" s="37"/>
      <c r="S21" s="38"/>
      <c r="T21" s="35"/>
      <c r="U21" s="38"/>
      <c r="V21" s="38"/>
    </row>
    <row r="22" spans="1:22" ht="12.75" customHeight="1">
      <c r="F22" s="33"/>
      <c r="G22" s="34"/>
      <c r="H22" s="34"/>
      <c r="I22" s="51"/>
      <c r="O22" s="54"/>
      <c r="P22" s="54"/>
      <c r="Q22" s="55"/>
      <c r="R22" s="56"/>
      <c r="S22" s="57"/>
      <c r="T22" s="51"/>
    </row>
    <row r="23" spans="1:22" ht="12.75" customHeight="1">
      <c r="C23" s="47" t="s">
        <v>126</v>
      </c>
      <c r="D23" s="47"/>
      <c r="E23" s="48"/>
      <c r="F23" s="49">
        <v>1216.4504999999999</v>
      </c>
      <c r="G23" s="50">
        <v>0.33189999999999997</v>
      </c>
      <c r="H23" s="50"/>
      <c r="I23" s="35"/>
      <c r="O23" s="40"/>
      <c r="R23" s="37"/>
      <c r="S23" s="38"/>
      <c r="T23" s="35"/>
    </row>
    <row r="24" spans="1:22" ht="12.75" customHeight="1">
      <c r="F24" s="33"/>
      <c r="G24" s="34"/>
      <c r="H24" s="34"/>
      <c r="I24" s="35"/>
      <c r="O24" s="40"/>
      <c r="R24" s="37"/>
      <c r="S24" s="38"/>
      <c r="T24" s="35"/>
    </row>
    <row r="25" spans="1:22" ht="12.75" customHeight="1">
      <c r="C25" s="39" t="s">
        <v>226</v>
      </c>
      <c r="F25" s="33"/>
      <c r="G25" s="34"/>
      <c r="H25" s="34"/>
      <c r="I25" s="35"/>
      <c r="J25" s="42"/>
      <c r="K25" s="42"/>
      <c r="O25" s="40"/>
      <c r="R25" s="37"/>
      <c r="S25" s="38"/>
      <c r="T25" s="35"/>
    </row>
    <row r="26" spans="1:22" ht="12.75" customHeight="1">
      <c r="C26" s="39" t="s">
        <v>242</v>
      </c>
      <c r="F26" s="33"/>
      <c r="G26" s="34"/>
      <c r="H26" s="34"/>
      <c r="I26" s="60"/>
      <c r="K26" s="34"/>
      <c r="O26" s="45"/>
      <c r="R26" s="37"/>
      <c r="S26" s="38"/>
      <c r="T26" s="60"/>
      <c r="U26" s="43"/>
      <c r="V26" s="43"/>
    </row>
    <row r="27" spans="1:22" ht="12.75" customHeight="1">
      <c r="A27">
        <v>7</v>
      </c>
      <c r="B27" t="s">
        <v>521</v>
      </c>
      <c r="C27" s="75" t="s">
        <v>328</v>
      </c>
      <c r="D27" t="s">
        <v>213</v>
      </c>
      <c r="E27" s="32">
        <v>30000000</v>
      </c>
      <c r="F27" s="33">
        <v>301.02809999999999</v>
      </c>
      <c r="G27" s="34">
        <v>8.2100000000000006E-2</v>
      </c>
      <c r="H27" s="34"/>
      <c r="I27" s="60"/>
      <c r="K27" s="34"/>
      <c r="O27" s="45"/>
      <c r="R27" s="37"/>
      <c r="S27" s="38"/>
      <c r="T27" s="60"/>
      <c r="U27" s="43"/>
      <c r="V27" s="43"/>
    </row>
    <row r="28" spans="1:22" ht="12.75" customHeight="1">
      <c r="A28">
        <v>8</v>
      </c>
      <c r="B28" t="s">
        <v>243</v>
      </c>
      <c r="C28" s="75" t="s">
        <v>25</v>
      </c>
      <c r="D28" t="s">
        <v>213</v>
      </c>
      <c r="E28" s="32">
        <v>30000000</v>
      </c>
      <c r="F28" s="33">
        <v>295.10789999999997</v>
      </c>
      <c r="G28" s="34">
        <v>8.0500000000000002E-2</v>
      </c>
      <c r="H28" s="34"/>
      <c r="I28" s="60"/>
      <c r="K28" s="34"/>
      <c r="O28" s="45"/>
      <c r="R28" s="37"/>
      <c r="S28" s="38"/>
      <c r="T28" s="60"/>
      <c r="U28" s="43"/>
      <c r="V28" s="43"/>
    </row>
    <row r="29" spans="1:22" ht="12.75" customHeight="1">
      <c r="A29">
        <v>9</v>
      </c>
      <c r="B29" t="s">
        <v>244</v>
      </c>
      <c r="C29" s="75" t="s">
        <v>230</v>
      </c>
      <c r="D29" t="s">
        <v>213</v>
      </c>
      <c r="E29" s="32">
        <v>20000000</v>
      </c>
      <c r="F29" s="33">
        <v>207.18180000000001</v>
      </c>
      <c r="G29" s="34">
        <v>5.6500000000000002E-2</v>
      </c>
      <c r="H29" s="34"/>
      <c r="I29" s="35"/>
      <c r="R29" s="37"/>
      <c r="S29" s="38"/>
      <c r="T29" s="35"/>
      <c r="U29" s="38"/>
      <c r="V29" s="38"/>
    </row>
    <row r="30" spans="1:22" ht="12.75" customHeight="1">
      <c r="A30">
        <v>10</v>
      </c>
      <c r="B30" t="s">
        <v>227</v>
      </c>
      <c r="C30" s="75" t="s">
        <v>245</v>
      </c>
      <c r="D30" t="s">
        <v>213</v>
      </c>
      <c r="E30" s="32">
        <v>20000000</v>
      </c>
      <c r="F30" s="33">
        <v>202.43700000000001</v>
      </c>
      <c r="G30" s="34">
        <v>5.5199999999999999E-2</v>
      </c>
      <c r="H30" s="34"/>
      <c r="I30" s="51"/>
      <c r="O30" s="54"/>
      <c r="P30" s="54"/>
      <c r="Q30" s="55"/>
      <c r="R30" s="56"/>
      <c r="S30" s="57"/>
      <c r="T30" s="51"/>
    </row>
    <row r="31" spans="1:22" ht="12.75" customHeight="1">
      <c r="F31" s="33"/>
      <c r="G31" s="34"/>
      <c r="H31" s="34"/>
      <c r="I31" s="35"/>
      <c r="O31" s="40"/>
      <c r="R31" s="37"/>
      <c r="S31" s="38"/>
      <c r="T31" s="35"/>
    </row>
    <row r="32" spans="1:22" ht="12.75" customHeight="1">
      <c r="C32" s="47" t="s">
        <v>126</v>
      </c>
      <c r="D32" s="47"/>
      <c r="E32" s="48"/>
      <c r="F32" s="49">
        <v>1005.7548</v>
      </c>
      <c r="G32" s="50">
        <v>0.27429999999999999</v>
      </c>
      <c r="H32" s="50"/>
      <c r="I32" s="35"/>
      <c r="J32" s="42"/>
      <c r="K32" s="42"/>
      <c r="O32" s="40"/>
      <c r="R32" s="37"/>
      <c r="S32" s="38"/>
      <c r="T32" s="35"/>
      <c r="U32" s="43"/>
      <c r="V32" s="43"/>
    </row>
    <row r="33" spans="2:60" ht="12.75" customHeight="1">
      <c r="F33" s="33"/>
      <c r="G33" s="34"/>
      <c r="H33" s="34"/>
      <c r="I33" s="35"/>
      <c r="O33" s="45"/>
      <c r="R33" s="37"/>
      <c r="S33" s="38"/>
      <c r="T33" s="60"/>
      <c r="U33" s="38"/>
      <c r="V33" s="38"/>
    </row>
    <row r="34" spans="2:60" ht="12.75" customHeight="1">
      <c r="C34" s="39" t="s">
        <v>127</v>
      </c>
      <c r="F34" s="33">
        <v>169.97526360000001</v>
      </c>
      <c r="G34" s="34">
        <v>4.6399999999999997E-2</v>
      </c>
      <c r="H34" s="34"/>
      <c r="I34" s="35"/>
      <c r="R34" s="37"/>
      <c r="S34" s="38"/>
      <c r="T34" s="35"/>
      <c r="U34" s="38"/>
      <c r="V34" s="38"/>
    </row>
    <row r="35" spans="2:60" ht="12.75" customHeight="1">
      <c r="C35" s="47" t="s">
        <v>126</v>
      </c>
      <c r="D35" s="47"/>
      <c r="E35" s="48"/>
      <c r="F35" s="49">
        <v>169.97526360000001</v>
      </c>
      <c r="G35" s="50">
        <v>4.6399999999999997E-2</v>
      </c>
      <c r="H35" s="50"/>
      <c r="I35" s="51"/>
      <c r="J35" s="34"/>
      <c r="K35" s="34"/>
      <c r="O35" s="54"/>
      <c r="P35" s="54"/>
      <c r="Q35" s="55"/>
      <c r="R35" s="56"/>
      <c r="S35" s="57"/>
      <c r="T35" s="51"/>
    </row>
    <row r="36" spans="2:60" ht="12.75" customHeight="1">
      <c r="F36" s="33"/>
      <c r="G36" s="34"/>
      <c r="H36" s="34"/>
      <c r="I36" s="35"/>
      <c r="R36" s="37"/>
      <c r="S36" s="38"/>
      <c r="T36" s="35"/>
    </row>
    <row r="37" spans="2:60" ht="12.75" customHeight="1">
      <c r="C37" s="39" t="s">
        <v>128</v>
      </c>
      <c r="F37" s="33"/>
      <c r="G37" s="34"/>
      <c r="H37" s="34"/>
      <c r="I37" s="35"/>
      <c r="O37" s="40"/>
      <c r="R37" s="37"/>
      <c r="S37" s="38"/>
      <c r="T37" s="35"/>
    </row>
    <row r="38" spans="2:60" ht="12.75" customHeight="1">
      <c r="C38" s="39" t="s">
        <v>129</v>
      </c>
      <c r="F38" s="58">
        <v>86.031606900000497</v>
      </c>
      <c r="G38" s="34">
        <v>2.3500000000000076E-2</v>
      </c>
      <c r="H38" s="34"/>
      <c r="I38" s="51"/>
      <c r="O38" s="54"/>
      <c r="P38" s="54"/>
      <c r="Q38" s="55"/>
      <c r="R38" s="56"/>
      <c r="S38" s="57"/>
      <c r="T38" s="51"/>
    </row>
    <row r="39" spans="2:60" ht="12.75" customHeight="1">
      <c r="C39" s="47" t="s">
        <v>126</v>
      </c>
      <c r="D39" s="47"/>
      <c r="E39" s="48"/>
      <c r="F39" s="62">
        <v>86.031606900000497</v>
      </c>
      <c r="G39" s="97">
        <v>2.3500000000000076E-2</v>
      </c>
      <c r="H39" s="97"/>
      <c r="I39" s="35"/>
      <c r="R39" s="37"/>
      <c r="S39" s="38"/>
      <c r="T39" s="35"/>
    </row>
    <row r="40" spans="2:60" ht="12.75" customHeight="1">
      <c r="C40" s="64" t="s">
        <v>130</v>
      </c>
      <c r="D40" s="64"/>
      <c r="E40" s="65"/>
      <c r="F40" s="66">
        <v>3665.0706705000007</v>
      </c>
      <c r="G40" s="67">
        <v>1</v>
      </c>
      <c r="H40" s="67"/>
      <c r="I40" s="35"/>
      <c r="R40" s="37"/>
      <c r="S40" s="38"/>
      <c r="T40" s="35"/>
    </row>
    <row r="41" spans="2:60" ht="12.75" customHeight="1">
      <c r="I41" s="35"/>
      <c r="R41" s="37"/>
      <c r="S41" s="38"/>
      <c r="T41" s="35"/>
    </row>
    <row r="42" spans="2:60" ht="12.75" customHeight="1">
      <c r="I42" s="35"/>
      <c r="R42" s="37"/>
      <c r="S42" s="38"/>
      <c r="T42" s="35"/>
    </row>
    <row r="43" spans="2:60" ht="12.75" customHeight="1">
      <c r="C43" s="39" t="s">
        <v>160</v>
      </c>
      <c r="I43" s="35"/>
      <c r="O43" s="40"/>
      <c r="R43" s="37"/>
      <c r="S43" s="38"/>
      <c r="T43" s="35"/>
    </row>
    <row r="44" spans="2:60" ht="12.75" customHeight="1">
      <c r="C44" s="39" t="s">
        <v>161</v>
      </c>
      <c r="F44" s="73"/>
      <c r="G44" s="73"/>
      <c r="H44" s="73"/>
      <c r="I44" s="35"/>
      <c r="O44" s="40"/>
      <c r="R44" s="37"/>
      <c r="S44" s="38"/>
      <c r="T44" s="35"/>
    </row>
    <row r="45" spans="2:60" ht="12.75" customHeight="1">
      <c r="C45" s="39"/>
      <c r="I45" s="51"/>
      <c r="O45" s="54"/>
      <c r="P45" s="54"/>
      <c r="Q45" s="55"/>
      <c r="R45" s="56"/>
      <c r="S45" s="57"/>
      <c r="T45" s="51"/>
    </row>
    <row r="46" spans="2:60" ht="12.75" customHeight="1">
      <c r="B46" s="107" t="s">
        <v>131</v>
      </c>
      <c r="C46" s="107"/>
      <c r="D46" s="107"/>
      <c r="E46" s="107"/>
      <c r="F46" s="107"/>
      <c r="G46" s="107"/>
      <c r="H46" s="93"/>
      <c r="I46"/>
      <c r="K46" s="2"/>
      <c r="N46" s="40"/>
      <c r="P46" s="36"/>
      <c r="Q46" s="2"/>
      <c r="BH46"/>
    </row>
    <row r="47" spans="2:60" ht="12.75" customHeight="1">
      <c r="B47" s="107"/>
      <c r="C47" s="107"/>
      <c r="D47" s="107"/>
      <c r="E47" s="107"/>
      <c r="F47" s="107"/>
      <c r="G47" s="107"/>
      <c r="H47" s="93"/>
      <c r="I47"/>
      <c r="K47" s="2"/>
      <c r="N47" s="40"/>
      <c r="P47" s="36"/>
      <c r="Q47" s="2"/>
      <c r="BH47"/>
    </row>
    <row r="48" spans="2:60" ht="12.75" customHeight="1">
      <c r="B48" s="107"/>
      <c r="C48" s="107"/>
      <c r="D48" s="107"/>
      <c r="E48" s="107"/>
      <c r="F48" s="107"/>
      <c r="G48" s="107"/>
      <c r="H48" s="93"/>
      <c r="I48"/>
      <c r="K48" s="2"/>
      <c r="P48" s="36"/>
      <c r="Q48" s="2"/>
      <c r="BH48"/>
    </row>
    <row r="49" spans="2:60" ht="12.75" customHeight="1">
      <c r="B49" s="107"/>
      <c r="C49" s="107"/>
      <c r="D49" s="107"/>
      <c r="E49" s="107"/>
      <c r="F49" s="107"/>
      <c r="G49" s="107"/>
      <c r="H49" s="93"/>
      <c r="I49"/>
      <c r="K49" s="2"/>
      <c r="P49" s="36"/>
      <c r="Q49" s="2"/>
      <c r="BH49"/>
    </row>
    <row r="50" spans="2:60" ht="12.75" customHeight="1">
      <c r="B50" s="107"/>
      <c r="C50" s="107"/>
      <c r="D50" s="107"/>
      <c r="E50" s="107"/>
      <c r="F50" s="107"/>
      <c r="G50" s="107"/>
      <c r="H50" s="93"/>
      <c r="I50"/>
      <c r="K50" s="2"/>
      <c r="P50" s="36"/>
      <c r="Q50" s="2"/>
      <c r="BH50"/>
    </row>
    <row r="51" spans="2:60" ht="12.75" customHeight="1">
      <c r="B51" s="107"/>
      <c r="C51" s="107"/>
      <c r="D51" s="107"/>
      <c r="E51" s="107"/>
      <c r="F51" s="107"/>
      <c r="G51" s="107"/>
      <c r="H51" s="93"/>
      <c r="I51"/>
      <c r="K51" s="2"/>
      <c r="P51" s="36"/>
      <c r="Q51" s="2"/>
      <c r="BH51"/>
    </row>
    <row r="52" spans="2:60" ht="12.75" customHeight="1">
      <c r="B52" s="107"/>
      <c r="C52" s="107"/>
      <c r="D52" s="107"/>
      <c r="E52" s="107"/>
      <c r="F52" s="107"/>
      <c r="G52" s="107"/>
      <c r="H52" s="93"/>
      <c r="I52"/>
      <c r="K52" s="2"/>
      <c r="P52" s="36"/>
      <c r="Q52" s="2"/>
      <c r="BH52"/>
    </row>
    <row r="53" spans="2:60" ht="28.5" customHeight="1">
      <c r="B53" s="107"/>
      <c r="C53" s="107"/>
      <c r="D53" s="107"/>
      <c r="E53" s="107"/>
      <c r="F53" s="107"/>
      <c r="G53" s="107"/>
      <c r="H53" s="93"/>
      <c r="I53"/>
      <c r="K53" s="2"/>
      <c r="P53" s="36"/>
      <c r="Q53" s="2"/>
      <c r="BH53"/>
    </row>
    <row r="54" spans="2:60" ht="12.75" customHeight="1">
      <c r="B54" s="74"/>
      <c r="C54" s="74"/>
      <c r="D54" s="74"/>
      <c r="E54" s="74"/>
      <c r="F54" s="74"/>
      <c r="G54" s="74"/>
      <c r="H54" s="74"/>
      <c r="I54"/>
      <c r="K54" s="2"/>
      <c r="P54" s="36"/>
      <c r="Q54" s="2"/>
      <c r="BH54"/>
    </row>
    <row r="55" spans="2:60" ht="26.25" customHeight="1">
      <c r="B55" s="108" t="s">
        <v>447</v>
      </c>
      <c r="C55" s="108"/>
      <c r="D55" s="108"/>
      <c r="E55" s="108"/>
      <c r="F55" s="108"/>
      <c r="G55" s="108"/>
      <c r="H55" s="94"/>
      <c r="I55"/>
      <c r="K55" s="2"/>
      <c r="P55" s="36"/>
      <c r="Q55" s="2"/>
      <c r="BH55"/>
    </row>
    <row r="56" spans="2:60" ht="12.75" customHeight="1">
      <c r="I56"/>
      <c r="K56" s="2"/>
      <c r="P56" s="36"/>
      <c r="Q56" s="2"/>
      <c r="BH56"/>
    </row>
    <row r="57" spans="2:60" ht="18.75" customHeight="1">
      <c r="B57" s="75" t="s">
        <v>132</v>
      </c>
      <c r="I57"/>
      <c r="K57" s="2"/>
      <c r="P57" s="36"/>
      <c r="Q57" s="2"/>
      <c r="BH57"/>
    </row>
    <row r="58" spans="2:60" ht="12.75" customHeight="1">
      <c r="E58"/>
      <c r="G58" s="2"/>
      <c r="H58" s="2"/>
      <c r="I58"/>
      <c r="K58" s="2"/>
      <c r="P58" s="36"/>
      <c r="Q58" s="2"/>
      <c r="BH58"/>
    </row>
    <row r="59" spans="2:60" ht="12.75" customHeight="1"/>
    <row r="60" spans="2:60" ht="12.75" customHeight="1"/>
    <row r="61" spans="2:60" ht="12.75" customHeight="1"/>
    <row r="62" spans="2:60" ht="12.75" customHeight="1"/>
    <row r="63" spans="2:60" ht="12.75" customHeight="1"/>
    <row r="64" spans="2:6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</sheetData>
  <sheetProtection algorithmName="SHA-512" hashValue="0GJBY0gUo3Iaq9VPwXZ84mE8PECqSfS18lqzkYPG6OvfsZyh+GnSNHxk8rsp7qfFUAHUTIBCWw0dI8S3Yl3L9Q==" saltValue="+EQehvy8WabNHt0DyQaclQ==" spinCount="100000" sheet="1" objects="1" scenarios="1"/>
  <sortState ref="M8:N10">
    <sortCondition descending="1" ref="N8:N10"/>
  </sortState>
  <mergeCells count="4">
    <mergeCell ref="B55:G55"/>
    <mergeCell ref="C1:G1"/>
    <mergeCell ref="O1:S1"/>
    <mergeCell ref="B46:G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"/>
  <sheetViews>
    <sheetView zoomScale="85" zoomScaleNormal="85" workbookViewId="0">
      <selection activeCell="C1" sqref="C1:G1"/>
    </sheetView>
  </sheetViews>
  <sheetFormatPr defaultRowHeight="15"/>
  <cols>
    <col min="1" max="1" width="7" bestFit="1" customWidth="1"/>
    <col min="2" max="2" width="15" bestFit="1" customWidth="1"/>
    <col min="3" max="3" width="58.5703125" customWidth="1"/>
    <col min="4" max="4" width="23.42578125" bestFit="1" customWidth="1"/>
    <col min="5" max="5" width="12.42578125" style="32" bestFit="1" customWidth="1"/>
    <col min="6" max="6" width="25.5703125" bestFit="1" customWidth="1"/>
    <col min="7" max="7" width="14.140625" bestFit="1" customWidth="1"/>
    <col min="8" max="8" width="3.28515625" style="2" customWidth="1"/>
    <col min="9" max="9" width="23.42578125" bestFit="1" customWidth="1"/>
    <col min="10" max="10" width="8.85546875" bestFit="1" customWidth="1"/>
    <col min="11" max="11" width="4.7109375" style="2" customWidth="1"/>
    <col min="12" max="12" width="28.28515625" style="2" bestFit="1" customWidth="1"/>
    <col min="13" max="13" width="15.42578125" style="2" bestFit="1" customWidth="1"/>
    <col min="14" max="14" width="13.5703125" style="2" customWidth="1"/>
    <col min="15" max="15" width="23.42578125" style="2" bestFit="1" customWidth="1"/>
    <col min="16" max="16" width="8.28515625" style="2" bestFit="1" customWidth="1"/>
    <col min="17" max="54" width="9.140625" style="2"/>
    <col min="252" max="252" width="7" bestFit="1" customWidth="1"/>
    <col min="253" max="253" width="15" bestFit="1" customWidth="1"/>
    <col min="254" max="254" width="58.5703125" customWidth="1"/>
    <col min="255" max="255" width="23.42578125" bestFit="1" customWidth="1"/>
    <col min="256" max="256" width="11.42578125" bestFit="1" customWidth="1"/>
    <col min="257" max="257" width="24.28515625" bestFit="1" customWidth="1"/>
    <col min="258" max="258" width="14.140625" bestFit="1" customWidth="1"/>
    <col min="259" max="259" width="13.5703125" customWidth="1"/>
    <col min="260" max="260" width="23.42578125" bestFit="1" customWidth="1"/>
    <col min="261" max="261" width="8.85546875" bestFit="1" customWidth="1"/>
    <col min="262" max="262" width="15.5703125" customWidth="1"/>
    <col min="263" max="263" width="7" bestFit="1" customWidth="1"/>
    <col min="264" max="264" width="15.42578125" bestFit="1" customWidth="1"/>
    <col min="265" max="265" width="63.7109375" bestFit="1" customWidth="1"/>
    <col min="266" max="266" width="23.42578125" bestFit="1" customWidth="1"/>
    <col min="267" max="267" width="12.5703125" bestFit="1" customWidth="1"/>
    <col min="268" max="268" width="24.28515625" bestFit="1" customWidth="1"/>
    <col min="269" max="269" width="14.140625" bestFit="1" customWidth="1"/>
    <col min="270" max="270" width="13.5703125" customWidth="1"/>
    <col min="271" max="271" width="23.42578125" bestFit="1" customWidth="1"/>
    <col min="272" max="272" width="8.28515625" bestFit="1" customWidth="1"/>
    <col min="508" max="508" width="7" bestFit="1" customWidth="1"/>
    <col min="509" max="509" width="15" bestFit="1" customWidth="1"/>
    <col min="510" max="510" width="58.5703125" customWidth="1"/>
    <col min="511" max="511" width="23.42578125" bestFit="1" customWidth="1"/>
    <col min="512" max="512" width="11.42578125" bestFit="1" customWidth="1"/>
    <col min="513" max="513" width="24.28515625" bestFit="1" customWidth="1"/>
    <col min="514" max="514" width="14.140625" bestFit="1" customWidth="1"/>
    <col min="515" max="515" width="13.5703125" customWidth="1"/>
    <col min="516" max="516" width="23.42578125" bestFit="1" customWidth="1"/>
    <col min="517" max="517" width="8.85546875" bestFit="1" customWidth="1"/>
    <col min="518" max="518" width="15.5703125" customWidth="1"/>
    <col min="519" max="519" width="7" bestFit="1" customWidth="1"/>
    <col min="520" max="520" width="15.42578125" bestFit="1" customWidth="1"/>
    <col min="521" max="521" width="63.7109375" bestFit="1" customWidth="1"/>
    <col min="522" max="522" width="23.42578125" bestFit="1" customWidth="1"/>
    <col min="523" max="523" width="12.5703125" bestFit="1" customWidth="1"/>
    <col min="524" max="524" width="24.28515625" bestFit="1" customWidth="1"/>
    <col min="525" max="525" width="14.140625" bestFit="1" customWidth="1"/>
    <col min="526" max="526" width="13.5703125" customWidth="1"/>
    <col min="527" max="527" width="23.42578125" bestFit="1" customWidth="1"/>
    <col min="528" max="528" width="8.28515625" bestFit="1" customWidth="1"/>
    <col min="764" max="764" width="7" bestFit="1" customWidth="1"/>
    <col min="765" max="765" width="15" bestFit="1" customWidth="1"/>
    <col min="766" max="766" width="58.5703125" customWidth="1"/>
    <col min="767" max="767" width="23.42578125" bestFit="1" customWidth="1"/>
    <col min="768" max="768" width="11.42578125" bestFit="1" customWidth="1"/>
    <col min="769" max="769" width="24.28515625" bestFit="1" customWidth="1"/>
    <col min="770" max="770" width="14.140625" bestFit="1" customWidth="1"/>
    <col min="771" max="771" width="13.5703125" customWidth="1"/>
    <col min="772" max="772" width="23.42578125" bestFit="1" customWidth="1"/>
    <col min="773" max="773" width="8.85546875" bestFit="1" customWidth="1"/>
    <col min="774" max="774" width="15.5703125" customWidth="1"/>
    <col min="775" max="775" width="7" bestFit="1" customWidth="1"/>
    <col min="776" max="776" width="15.42578125" bestFit="1" customWidth="1"/>
    <col min="777" max="777" width="63.7109375" bestFit="1" customWidth="1"/>
    <col min="778" max="778" width="23.42578125" bestFit="1" customWidth="1"/>
    <col min="779" max="779" width="12.5703125" bestFit="1" customWidth="1"/>
    <col min="780" max="780" width="24.28515625" bestFit="1" customWidth="1"/>
    <col min="781" max="781" width="14.140625" bestFit="1" customWidth="1"/>
    <col min="782" max="782" width="13.5703125" customWidth="1"/>
    <col min="783" max="783" width="23.42578125" bestFit="1" customWidth="1"/>
    <col min="784" max="784" width="8.28515625" bestFit="1" customWidth="1"/>
    <col min="1020" max="1020" width="7" bestFit="1" customWidth="1"/>
    <col min="1021" max="1021" width="15" bestFit="1" customWidth="1"/>
    <col min="1022" max="1022" width="58.5703125" customWidth="1"/>
    <col min="1023" max="1023" width="23.42578125" bestFit="1" customWidth="1"/>
    <col min="1024" max="1024" width="11.42578125" bestFit="1" customWidth="1"/>
    <col min="1025" max="1025" width="24.28515625" bestFit="1" customWidth="1"/>
    <col min="1026" max="1026" width="14.140625" bestFit="1" customWidth="1"/>
    <col min="1027" max="1027" width="13.5703125" customWidth="1"/>
    <col min="1028" max="1028" width="23.42578125" bestFit="1" customWidth="1"/>
    <col min="1029" max="1029" width="8.85546875" bestFit="1" customWidth="1"/>
    <col min="1030" max="1030" width="15.5703125" customWidth="1"/>
    <col min="1031" max="1031" width="7" bestFit="1" customWidth="1"/>
    <col min="1032" max="1032" width="15.42578125" bestFit="1" customWidth="1"/>
    <col min="1033" max="1033" width="63.7109375" bestFit="1" customWidth="1"/>
    <col min="1034" max="1034" width="23.42578125" bestFit="1" customWidth="1"/>
    <col min="1035" max="1035" width="12.5703125" bestFit="1" customWidth="1"/>
    <col min="1036" max="1036" width="24.28515625" bestFit="1" customWidth="1"/>
    <col min="1037" max="1037" width="14.140625" bestFit="1" customWidth="1"/>
    <col min="1038" max="1038" width="13.5703125" customWidth="1"/>
    <col min="1039" max="1039" width="23.42578125" bestFit="1" customWidth="1"/>
    <col min="1040" max="1040" width="8.28515625" bestFit="1" customWidth="1"/>
    <col min="1276" max="1276" width="7" bestFit="1" customWidth="1"/>
    <col min="1277" max="1277" width="15" bestFit="1" customWidth="1"/>
    <col min="1278" max="1278" width="58.5703125" customWidth="1"/>
    <col min="1279" max="1279" width="23.42578125" bestFit="1" customWidth="1"/>
    <col min="1280" max="1280" width="11.42578125" bestFit="1" customWidth="1"/>
    <col min="1281" max="1281" width="24.28515625" bestFit="1" customWidth="1"/>
    <col min="1282" max="1282" width="14.140625" bestFit="1" customWidth="1"/>
    <col min="1283" max="1283" width="13.5703125" customWidth="1"/>
    <col min="1284" max="1284" width="23.42578125" bestFit="1" customWidth="1"/>
    <col min="1285" max="1285" width="8.85546875" bestFit="1" customWidth="1"/>
    <col min="1286" max="1286" width="15.5703125" customWidth="1"/>
    <col min="1287" max="1287" width="7" bestFit="1" customWidth="1"/>
    <col min="1288" max="1288" width="15.42578125" bestFit="1" customWidth="1"/>
    <col min="1289" max="1289" width="63.7109375" bestFit="1" customWidth="1"/>
    <col min="1290" max="1290" width="23.42578125" bestFit="1" customWidth="1"/>
    <col min="1291" max="1291" width="12.5703125" bestFit="1" customWidth="1"/>
    <col min="1292" max="1292" width="24.28515625" bestFit="1" customWidth="1"/>
    <col min="1293" max="1293" width="14.140625" bestFit="1" customWidth="1"/>
    <col min="1294" max="1294" width="13.5703125" customWidth="1"/>
    <col min="1295" max="1295" width="23.42578125" bestFit="1" customWidth="1"/>
    <col min="1296" max="1296" width="8.28515625" bestFit="1" customWidth="1"/>
    <col min="1532" max="1532" width="7" bestFit="1" customWidth="1"/>
    <col min="1533" max="1533" width="15" bestFit="1" customWidth="1"/>
    <col min="1534" max="1534" width="58.5703125" customWidth="1"/>
    <col min="1535" max="1535" width="23.42578125" bestFit="1" customWidth="1"/>
    <col min="1536" max="1536" width="11.42578125" bestFit="1" customWidth="1"/>
    <col min="1537" max="1537" width="24.28515625" bestFit="1" customWidth="1"/>
    <col min="1538" max="1538" width="14.140625" bestFit="1" customWidth="1"/>
    <col min="1539" max="1539" width="13.5703125" customWidth="1"/>
    <col min="1540" max="1540" width="23.42578125" bestFit="1" customWidth="1"/>
    <col min="1541" max="1541" width="8.85546875" bestFit="1" customWidth="1"/>
    <col min="1542" max="1542" width="15.5703125" customWidth="1"/>
    <col min="1543" max="1543" width="7" bestFit="1" customWidth="1"/>
    <col min="1544" max="1544" width="15.42578125" bestFit="1" customWidth="1"/>
    <col min="1545" max="1545" width="63.7109375" bestFit="1" customWidth="1"/>
    <col min="1546" max="1546" width="23.42578125" bestFit="1" customWidth="1"/>
    <col min="1547" max="1547" width="12.5703125" bestFit="1" customWidth="1"/>
    <col min="1548" max="1548" width="24.28515625" bestFit="1" customWidth="1"/>
    <col min="1549" max="1549" width="14.140625" bestFit="1" customWidth="1"/>
    <col min="1550" max="1550" width="13.5703125" customWidth="1"/>
    <col min="1551" max="1551" width="23.42578125" bestFit="1" customWidth="1"/>
    <col min="1552" max="1552" width="8.28515625" bestFit="1" customWidth="1"/>
    <col min="1788" max="1788" width="7" bestFit="1" customWidth="1"/>
    <col min="1789" max="1789" width="15" bestFit="1" customWidth="1"/>
    <col min="1790" max="1790" width="58.5703125" customWidth="1"/>
    <col min="1791" max="1791" width="23.42578125" bestFit="1" customWidth="1"/>
    <col min="1792" max="1792" width="11.42578125" bestFit="1" customWidth="1"/>
    <col min="1793" max="1793" width="24.28515625" bestFit="1" customWidth="1"/>
    <col min="1794" max="1794" width="14.140625" bestFit="1" customWidth="1"/>
    <col min="1795" max="1795" width="13.5703125" customWidth="1"/>
    <col min="1796" max="1796" width="23.42578125" bestFit="1" customWidth="1"/>
    <col min="1797" max="1797" width="8.85546875" bestFit="1" customWidth="1"/>
    <col min="1798" max="1798" width="15.5703125" customWidth="1"/>
    <col min="1799" max="1799" width="7" bestFit="1" customWidth="1"/>
    <col min="1800" max="1800" width="15.42578125" bestFit="1" customWidth="1"/>
    <col min="1801" max="1801" width="63.7109375" bestFit="1" customWidth="1"/>
    <col min="1802" max="1802" width="23.42578125" bestFit="1" customWidth="1"/>
    <col min="1803" max="1803" width="12.5703125" bestFit="1" customWidth="1"/>
    <col min="1804" max="1804" width="24.28515625" bestFit="1" customWidth="1"/>
    <col min="1805" max="1805" width="14.140625" bestFit="1" customWidth="1"/>
    <col min="1806" max="1806" width="13.5703125" customWidth="1"/>
    <col min="1807" max="1807" width="23.42578125" bestFit="1" customWidth="1"/>
    <col min="1808" max="1808" width="8.28515625" bestFit="1" customWidth="1"/>
    <col min="2044" max="2044" width="7" bestFit="1" customWidth="1"/>
    <col min="2045" max="2045" width="15" bestFit="1" customWidth="1"/>
    <col min="2046" max="2046" width="58.5703125" customWidth="1"/>
    <col min="2047" max="2047" width="23.42578125" bestFit="1" customWidth="1"/>
    <col min="2048" max="2048" width="11.42578125" bestFit="1" customWidth="1"/>
    <col min="2049" max="2049" width="24.28515625" bestFit="1" customWidth="1"/>
    <col min="2050" max="2050" width="14.140625" bestFit="1" customWidth="1"/>
    <col min="2051" max="2051" width="13.5703125" customWidth="1"/>
    <col min="2052" max="2052" width="23.42578125" bestFit="1" customWidth="1"/>
    <col min="2053" max="2053" width="8.85546875" bestFit="1" customWidth="1"/>
    <col min="2054" max="2054" width="15.5703125" customWidth="1"/>
    <col min="2055" max="2055" width="7" bestFit="1" customWidth="1"/>
    <col min="2056" max="2056" width="15.42578125" bestFit="1" customWidth="1"/>
    <col min="2057" max="2057" width="63.7109375" bestFit="1" customWidth="1"/>
    <col min="2058" max="2058" width="23.42578125" bestFit="1" customWidth="1"/>
    <col min="2059" max="2059" width="12.5703125" bestFit="1" customWidth="1"/>
    <col min="2060" max="2060" width="24.28515625" bestFit="1" customWidth="1"/>
    <col min="2061" max="2061" width="14.140625" bestFit="1" customWidth="1"/>
    <col min="2062" max="2062" width="13.5703125" customWidth="1"/>
    <col min="2063" max="2063" width="23.42578125" bestFit="1" customWidth="1"/>
    <col min="2064" max="2064" width="8.28515625" bestFit="1" customWidth="1"/>
    <col min="2300" max="2300" width="7" bestFit="1" customWidth="1"/>
    <col min="2301" max="2301" width="15" bestFit="1" customWidth="1"/>
    <col min="2302" max="2302" width="58.5703125" customWidth="1"/>
    <col min="2303" max="2303" width="23.42578125" bestFit="1" customWidth="1"/>
    <col min="2304" max="2304" width="11.42578125" bestFit="1" customWidth="1"/>
    <col min="2305" max="2305" width="24.28515625" bestFit="1" customWidth="1"/>
    <col min="2306" max="2306" width="14.140625" bestFit="1" customWidth="1"/>
    <col min="2307" max="2307" width="13.5703125" customWidth="1"/>
    <col min="2308" max="2308" width="23.42578125" bestFit="1" customWidth="1"/>
    <col min="2309" max="2309" width="8.85546875" bestFit="1" customWidth="1"/>
    <col min="2310" max="2310" width="15.5703125" customWidth="1"/>
    <col min="2311" max="2311" width="7" bestFit="1" customWidth="1"/>
    <col min="2312" max="2312" width="15.42578125" bestFit="1" customWidth="1"/>
    <col min="2313" max="2313" width="63.7109375" bestFit="1" customWidth="1"/>
    <col min="2314" max="2314" width="23.42578125" bestFit="1" customWidth="1"/>
    <col min="2315" max="2315" width="12.5703125" bestFit="1" customWidth="1"/>
    <col min="2316" max="2316" width="24.28515625" bestFit="1" customWidth="1"/>
    <col min="2317" max="2317" width="14.140625" bestFit="1" customWidth="1"/>
    <col min="2318" max="2318" width="13.5703125" customWidth="1"/>
    <col min="2319" max="2319" width="23.42578125" bestFit="1" customWidth="1"/>
    <col min="2320" max="2320" width="8.28515625" bestFit="1" customWidth="1"/>
    <col min="2556" max="2556" width="7" bestFit="1" customWidth="1"/>
    <col min="2557" max="2557" width="15" bestFit="1" customWidth="1"/>
    <col min="2558" max="2558" width="58.5703125" customWidth="1"/>
    <col min="2559" max="2559" width="23.42578125" bestFit="1" customWidth="1"/>
    <col min="2560" max="2560" width="11.42578125" bestFit="1" customWidth="1"/>
    <col min="2561" max="2561" width="24.28515625" bestFit="1" customWidth="1"/>
    <col min="2562" max="2562" width="14.140625" bestFit="1" customWidth="1"/>
    <col min="2563" max="2563" width="13.5703125" customWidth="1"/>
    <col min="2564" max="2564" width="23.42578125" bestFit="1" customWidth="1"/>
    <col min="2565" max="2565" width="8.85546875" bestFit="1" customWidth="1"/>
    <col min="2566" max="2566" width="15.5703125" customWidth="1"/>
    <col min="2567" max="2567" width="7" bestFit="1" customWidth="1"/>
    <col min="2568" max="2568" width="15.42578125" bestFit="1" customWidth="1"/>
    <col min="2569" max="2569" width="63.7109375" bestFit="1" customWidth="1"/>
    <col min="2570" max="2570" width="23.42578125" bestFit="1" customWidth="1"/>
    <col min="2571" max="2571" width="12.5703125" bestFit="1" customWidth="1"/>
    <col min="2572" max="2572" width="24.28515625" bestFit="1" customWidth="1"/>
    <col min="2573" max="2573" width="14.140625" bestFit="1" customWidth="1"/>
    <col min="2574" max="2574" width="13.5703125" customWidth="1"/>
    <col min="2575" max="2575" width="23.42578125" bestFit="1" customWidth="1"/>
    <col min="2576" max="2576" width="8.28515625" bestFit="1" customWidth="1"/>
    <col min="2812" max="2812" width="7" bestFit="1" customWidth="1"/>
    <col min="2813" max="2813" width="15" bestFit="1" customWidth="1"/>
    <col min="2814" max="2814" width="58.5703125" customWidth="1"/>
    <col min="2815" max="2815" width="23.42578125" bestFit="1" customWidth="1"/>
    <col min="2816" max="2816" width="11.42578125" bestFit="1" customWidth="1"/>
    <col min="2817" max="2817" width="24.28515625" bestFit="1" customWidth="1"/>
    <col min="2818" max="2818" width="14.140625" bestFit="1" customWidth="1"/>
    <col min="2819" max="2819" width="13.5703125" customWidth="1"/>
    <col min="2820" max="2820" width="23.42578125" bestFit="1" customWidth="1"/>
    <col min="2821" max="2821" width="8.85546875" bestFit="1" customWidth="1"/>
    <col min="2822" max="2822" width="15.5703125" customWidth="1"/>
    <col min="2823" max="2823" width="7" bestFit="1" customWidth="1"/>
    <col min="2824" max="2824" width="15.42578125" bestFit="1" customWidth="1"/>
    <col min="2825" max="2825" width="63.7109375" bestFit="1" customWidth="1"/>
    <col min="2826" max="2826" width="23.42578125" bestFit="1" customWidth="1"/>
    <col min="2827" max="2827" width="12.5703125" bestFit="1" customWidth="1"/>
    <col min="2828" max="2828" width="24.28515625" bestFit="1" customWidth="1"/>
    <col min="2829" max="2829" width="14.140625" bestFit="1" customWidth="1"/>
    <col min="2830" max="2830" width="13.5703125" customWidth="1"/>
    <col min="2831" max="2831" width="23.42578125" bestFit="1" customWidth="1"/>
    <col min="2832" max="2832" width="8.28515625" bestFit="1" customWidth="1"/>
    <col min="3068" max="3068" width="7" bestFit="1" customWidth="1"/>
    <col min="3069" max="3069" width="15" bestFit="1" customWidth="1"/>
    <col min="3070" max="3070" width="58.5703125" customWidth="1"/>
    <col min="3071" max="3071" width="23.42578125" bestFit="1" customWidth="1"/>
    <col min="3072" max="3072" width="11.42578125" bestFit="1" customWidth="1"/>
    <col min="3073" max="3073" width="24.28515625" bestFit="1" customWidth="1"/>
    <col min="3074" max="3074" width="14.140625" bestFit="1" customWidth="1"/>
    <col min="3075" max="3075" width="13.5703125" customWidth="1"/>
    <col min="3076" max="3076" width="23.42578125" bestFit="1" customWidth="1"/>
    <col min="3077" max="3077" width="8.85546875" bestFit="1" customWidth="1"/>
    <col min="3078" max="3078" width="15.5703125" customWidth="1"/>
    <col min="3079" max="3079" width="7" bestFit="1" customWidth="1"/>
    <col min="3080" max="3080" width="15.42578125" bestFit="1" customWidth="1"/>
    <col min="3081" max="3081" width="63.7109375" bestFit="1" customWidth="1"/>
    <col min="3082" max="3082" width="23.42578125" bestFit="1" customWidth="1"/>
    <col min="3083" max="3083" width="12.5703125" bestFit="1" customWidth="1"/>
    <col min="3084" max="3084" width="24.28515625" bestFit="1" customWidth="1"/>
    <col min="3085" max="3085" width="14.140625" bestFit="1" customWidth="1"/>
    <col min="3086" max="3086" width="13.5703125" customWidth="1"/>
    <col min="3087" max="3087" width="23.42578125" bestFit="1" customWidth="1"/>
    <col min="3088" max="3088" width="8.28515625" bestFit="1" customWidth="1"/>
    <col min="3324" max="3324" width="7" bestFit="1" customWidth="1"/>
    <col min="3325" max="3325" width="15" bestFit="1" customWidth="1"/>
    <col min="3326" max="3326" width="58.5703125" customWidth="1"/>
    <col min="3327" max="3327" width="23.42578125" bestFit="1" customWidth="1"/>
    <col min="3328" max="3328" width="11.42578125" bestFit="1" customWidth="1"/>
    <col min="3329" max="3329" width="24.28515625" bestFit="1" customWidth="1"/>
    <col min="3330" max="3330" width="14.140625" bestFit="1" customWidth="1"/>
    <col min="3331" max="3331" width="13.5703125" customWidth="1"/>
    <col min="3332" max="3332" width="23.42578125" bestFit="1" customWidth="1"/>
    <col min="3333" max="3333" width="8.85546875" bestFit="1" customWidth="1"/>
    <col min="3334" max="3334" width="15.5703125" customWidth="1"/>
    <col min="3335" max="3335" width="7" bestFit="1" customWidth="1"/>
    <col min="3336" max="3336" width="15.42578125" bestFit="1" customWidth="1"/>
    <col min="3337" max="3337" width="63.7109375" bestFit="1" customWidth="1"/>
    <col min="3338" max="3338" width="23.42578125" bestFit="1" customWidth="1"/>
    <col min="3339" max="3339" width="12.5703125" bestFit="1" customWidth="1"/>
    <col min="3340" max="3340" width="24.28515625" bestFit="1" customWidth="1"/>
    <col min="3341" max="3341" width="14.140625" bestFit="1" customWidth="1"/>
    <col min="3342" max="3342" width="13.5703125" customWidth="1"/>
    <col min="3343" max="3343" width="23.42578125" bestFit="1" customWidth="1"/>
    <col min="3344" max="3344" width="8.28515625" bestFit="1" customWidth="1"/>
    <col min="3580" max="3580" width="7" bestFit="1" customWidth="1"/>
    <col min="3581" max="3581" width="15" bestFit="1" customWidth="1"/>
    <col min="3582" max="3582" width="58.5703125" customWidth="1"/>
    <col min="3583" max="3583" width="23.42578125" bestFit="1" customWidth="1"/>
    <col min="3584" max="3584" width="11.42578125" bestFit="1" customWidth="1"/>
    <col min="3585" max="3585" width="24.28515625" bestFit="1" customWidth="1"/>
    <col min="3586" max="3586" width="14.140625" bestFit="1" customWidth="1"/>
    <col min="3587" max="3587" width="13.5703125" customWidth="1"/>
    <col min="3588" max="3588" width="23.42578125" bestFit="1" customWidth="1"/>
    <col min="3589" max="3589" width="8.85546875" bestFit="1" customWidth="1"/>
    <col min="3590" max="3590" width="15.5703125" customWidth="1"/>
    <col min="3591" max="3591" width="7" bestFit="1" customWidth="1"/>
    <col min="3592" max="3592" width="15.42578125" bestFit="1" customWidth="1"/>
    <col min="3593" max="3593" width="63.7109375" bestFit="1" customWidth="1"/>
    <col min="3594" max="3594" width="23.42578125" bestFit="1" customWidth="1"/>
    <col min="3595" max="3595" width="12.5703125" bestFit="1" customWidth="1"/>
    <col min="3596" max="3596" width="24.28515625" bestFit="1" customWidth="1"/>
    <col min="3597" max="3597" width="14.140625" bestFit="1" customWidth="1"/>
    <col min="3598" max="3598" width="13.5703125" customWidth="1"/>
    <col min="3599" max="3599" width="23.42578125" bestFit="1" customWidth="1"/>
    <col min="3600" max="3600" width="8.28515625" bestFit="1" customWidth="1"/>
    <col min="3836" max="3836" width="7" bestFit="1" customWidth="1"/>
    <col min="3837" max="3837" width="15" bestFit="1" customWidth="1"/>
    <col min="3838" max="3838" width="58.5703125" customWidth="1"/>
    <col min="3839" max="3839" width="23.42578125" bestFit="1" customWidth="1"/>
    <col min="3840" max="3840" width="11.42578125" bestFit="1" customWidth="1"/>
    <col min="3841" max="3841" width="24.28515625" bestFit="1" customWidth="1"/>
    <col min="3842" max="3842" width="14.140625" bestFit="1" customWidth="1"/>
    <col min="3843" max="3843" width="13.5703125" customWidth="1"/>
    <col min="3844" max="3844" width="23.42578125" bestFit="1" customWidth="1"/>
    <col min="3845" max="3845" width="8.85546875" bestFit="1" customWidth="1"/>
    <col min="3846" max="3846" width="15.5703125" customWidth="1"/>
    <col min="3847" max="3847" width="7" bestFit="1" customWidth="1"/>
    <col min="3848" max="3848" width="15.42578125" bestFit="1" customWidth="1"/>
    <col min="3849" max="3849" width="63.7109375" bestFit="1" customWidth="1"/>
    <col min="3850" max="3850" width="23.42578125" bestFit="1" customWidth="1"/>
    <col min="3851" max="3851" width="12.5703125" bestFit="1" customWidth="1"/>
    <col min="3852" max="3852" width="24.28515625" bestFit="1" customWidth="1"/>
    <col min="3853" max="3853" width="14.140625" bestFit="1" customWidth="1"/>
    <col min="3854" max="3854" width="13.5703125" customWidth="1"/>
    <col min="3855" max="3855" width="23.42578125" bestFit="1" customWidth="1"/>
    <col min="3856" max="3856" width="8.28515625" bestFit="1" customWidth="1"/>
    <col min="4092" max="4092" width="7" bestFit="1" customWidth="1"/>
    <col min="4093" max="4093" width="15" bestFit="1" customWidth="1"/>
    <col min="4094" max="4094" width="58.5703125" customWidth="1"/>
    <col min="4095" max="4095" width="23.42578125" bestFit="1" customWidth="1"/>
    <col min="4096" max="4096" width="11.42578125" bestFit="1" customWidth="1"/>
    <col min="4097" max="4097" width="24.28515625" bestFit="1" customWidth="1"/>
    <col min="4098" max="4098" width="14.140625" bestFit="1" customWidth="1"/>
    <col min="4099" max="4099" width="13.5703125" customWidth="1"/>
    <col min="4100" max="4100" width="23.42578125" bestFit="1" customWidth="1"/>
    <col min="4101" max="4101" width="8.85546875" bestFit="1" customWidth="1"/>
    <col min="4102" max="4102" width="15.5703125" customWidth="1"/>
    <col min="4103" max="4103" width="7" bestFit="1" customWidth="1"/>
    <col min="4104" max="4104" width="15.42578125" bestFit="1" customWidth="1"/>
    <col min="4105" max="4105" width="63.7109375" bestFit="1" customWidth="1"/>
    <col min="4106" max="4106" width="23.42578125" bestFit="1" customWidth="1"/>
    <col min="4107" max="4107" width="12.5703125" bestFit="1" customWidth="1"/>
    <col min="4108" max="4108" width="24.28515625" bestFit="1" customWidth="1"/>
    <col min="4109" max="4109" width="14.140625" bestFit="1" customWidth="1"/>
    <col min="4110" max="4110" width="13.5703125" customWidth="1"/>
    <col min="4111" max="4111" width="23.42578125" bestFit="1" customWidth="1"/>
    <col min="4112" max="4112" width="8.28515625" bestFit="1" customWidth="1"/>
    <col min="4348" max="4348" width="7" bestFit="1" customWidth="1"/>
    <col min="4349" max="4349" width="15" bestFit="1" customWidth="1"/>
    <col min="4350" max="4350" width="58.5703125" customWidth="1"/>
    <col min="4351" max="4351" width="23.42578125" bestFit="1" customWidth="1"/>
    <col min="4352" max="4352" width="11.42578125" bestFit="1" customWidth="1"/>
    <col min="4353" max="4353" width="24.28515625" bestFit="1" customWidth="1"/>
    <col min="4354" max="4354" width="14.140625" bestFit="1" customWidth="1"/>
    <col min="4355" max="4355" width="13.5703125" customWidth="1"/>
    <col min="4356" max="4356" width="23.42578125" bestFit="1" customWidth="1"/>
    <col min="4357" max="4357" width="8.85546875" bestFit="1" customWidth="1"/>
    <col min="4358" max="4358" width="15.5703125" customWidth="1"/>
    <col min="4359" max="4359" width="7" bestFit="1" customWidth="1"/>
    <col min="4360" max="4360" width="15.42578125" bestFit="1" customWidth="1"/>
    <col min="4361" max="4361" width="63.7109375" bestFit="1" customWidth="1"/>
    <col min="4362" max="4362" width="23.42578125" bestFit="1" customWidth="1"/>
    <col min="4363" max="4363" width="12.5703125" bestFit="1" customWidth="1"/>
    <col min="4364" max="4364" width="24.28515625" bestFit="1" customWidth="1"/>
    <col min="4365" max="4365" width="14.140625" bestFit="1" customWidth="1"/>
    <col min="4366" max="4366" width="13.5703125" customWidth="1"/>
    <col min="4367" max="4367" width="23.42578125" bestFit="1" customWidth="1"/>
    <col min="4368" max="4368" width="8.28515625" bestFit="1" customWidth="1"/>
    <col min="4604" max="4604" width="7" bestFit="1" customWidth="1"/>
    <col min="4605" max="4605" width="15" bestFit="1" customWidth="1"/>
    <col min="4606" max="4606" width="58.5703125" customWidth="1"/>
    <col min="4607" max="4607" width="23.42578125" bestFit="1" customWidth="1"/>
    <col min="4608" max="4608" width="11.42578125" bestFit="1" customWidth="1"/>
    <col min="4609" max="4609" width="24.28515625" bestFit="1" customWidth="1"/>
    <col min="4610" max="4610" width="14.140625" bestFit="1" customWidth="1"/>
    <col min="4611" max="4611" width="13.5703125" customWidth="1"/>
    <col min="4612" max="4612" width="23.42578125" bestFit="1" customWidth="1"/>
    <col min="4613" max="4613" width="8.85546875" bestFit="1" customWidth="1"/>
    <col min="4614" max="4614" width="15.5703125" customWidth="1"/>
    <col min="4615" max="4615" width="7" bestFit="1" customWidth="1"/>
    <col min="4616" max="4616" width="15.42578125" bestFit="1" customWidth="1"/>
    <col min="4617" max="4617" width="63.7109375" bestFit="1" customWidth="1"/>
    <col min="4618" max="4618" width="23.42578125" bestFit="1" customWidth="1"/>
    <col min="4619" max="4619" width="12.5703125" bestFit="1" customWidth="1"/>
    <col min="4620" max="4620" width="24.28515625" bestFit="1" customWidth="1"/>
    <col min="4621" max="4621" width="14.140625" bestFit="1" customWidth="1"/>
    <col min="4622" max="4622" width="13.5703125" customWidth="1"/>
    <col min="4623" max="4623" width="23.42578125" bestFit="1" customWidth="1"/>
    <col min="4624" max="4624" width="8.28515625" bestFit="1" customWidth="1"/>
    <col min="4860" max="4860" width="7" bestFit="1" customWidth="1"/>
    <col min="4861" max="4861" width="15" bestFit="1" customWidth="1"/>
    <col min="4862" max="4862" width="58.5703125" customWidth="1"/>
    <col min="4863" max="4863" width="23.42578125" bestFit="1" customWidth="1"/>
    <col min="4864" max="4864" width="11.42578125" bestFit="1" customWidth="1"/>
    <col min="4865" max="4865" width="24.28515625" bestFit="1" customWidth="1"/>
    <col min="4866" max="4866" width="14.140625" bestFit="1" customWidth="1"/>
    <col min="4867" max="4867" width="13.5703125" customWidth="1"/>
    <col min="4868" max="4868" width="23.42578125" bestFit="1" customWidth="1"/>
    <col min="4869" max="4869" width="8.85546875" bestFit="1" customWidth="1"/>
    <col min="4870" max="4870" width="15.5703125" customWidth="1"/>
    <col min="4871" max="4871" width="7" bestFit="1" customWidth="1"/>
    <col min="4872" max="4872" width="15.42578125" bestFit="1" customWidth="1"/>
    <col min="4873" max="4873" width="63.7109375" bestFit="1" customWidth="1"/>
    <col min="4874" max="4874" width="23.42578125" bestFit="1" customWidth="1"/>
    <col min="4875" max="4875" width="12.5703125" bestFit="1" customWidth="1"/>
    <col min="4876" max="4876" width="24.28515625" bestFit="1" customWidth="1"/>
    <col min="4877" max="4877" width="14.140625" bestFit="1" customWidth="1"/>
    <col min="4878" max="4878" width="13.5703125" customWidth="1"/>
    <col min="4879" max="4879" width="23.42578125" bestFit="1" customWidth="1"/>
    <col min="4880" max="4880" width="8.28515625" bestFit="1" customWidth="1"/>
    <col min="5116" max="5116" width="7" bestFit="1" customWidth="1"/>
    <col min="5117" max="5117" width="15" bestFit="1" customWidth="1"/>
    <col min="5118" max="5118" width="58.5703125" customWidth="1"/>
    <col min="5119" max="5119" width="23.42578125" bestFit="1" customWidth="1"/>
    <col min="5120" max="5120" width="11.42578125" bestFit="1" customWidth="1"/>
    <col min="5121" max="5121" width="24.28515625" bestFit="1" customWidth="1"/>
    <col min="5122" max="5122" width="14.140625" bestFit="1" customWidth="1"/>
    <col min="5123" max="5123" width="13.5703125" customWidth="1"/>
    <col min="5124" max="5124" width="23.42578125" bestFit="1" customWidth="1"/>
    <col min="5125" max="5125" width="8.85546875" bestFit="1" customWidth="1"/>
    <col min="5126" max="5126" width="15.5703125" customWidth="1"/>
    <col min="5127" max="5127" width="7" bestFit="1" customWidth="1"/>
    <col min="5128" max="5128" width="15.42578125" bestFit="1" customWidth="1"/>
    <col min="5129" max="5129" width="63.7109375" bestFit="1" customWidth="1"/>
    <col min="5130" max="5130" width="23.42578125" bestFit="1" customWidth="1"/>
    <col min="5131" max="5131" width="12.5703125" bestFit="1" customWidth="1"/>
    <col min="5132" max="5132" width="24.28515625" bestFit="1" customWidth="1"/>
    <col min="5133" max="5133" width="14.140625" bestFit="1" customWidth="1"/>
    <col min="5134" max="5134" width="13.5703125" customWidth="1"/>
    <col min="5135" max="5135" width="23.42578125" bestFit="1" customWidth="1"/>
    <col min="5136" max="5136" width="8.28515625" bestFit="1" customWidth="1"/>
    <col min="5372" max="5372" width="7" bestFit="1" customWidth="1"/>
    <col min="5373" max="5373" width="15" bestFit="1" customWidth="1"/>
    <col min="5374" max="5374" width="58.5703125" customWidth="1"/>
    <col min="5375" max="5375" width="23.42578125" bestFit="1" customWidth="1"/>
    <col min="5376" max="5376" width="11.42578125" bestFit="1" customWidth="1"/>
    <col min="5377" max="5377" width="24.28515625" bestFit="1" customWidth="1"/>
    <col min="5378" max="5378" width="14.140625" bestFit="1" customWidth="1"/>
    <col min="5379" max="5379" width="13.5703125" customWidth="1"/>
    <col min="5380" max="5380" width="23.42578125" bestFit="1" customWidth="1"/>
    <col min="5381" max="5381" width="8.85546875" bestFit="1" customWidth="1"/>
    <col min="5382" max="5382" width="15.5703125" customWidth="1"/>
    <col min="5383" max="5383" width="7" bestFit="1" customWidth="1"/>
    <col min="5384" max="5384" width="15.42578125" bestFit="1" customWidth="1"/>
    <col min="5385" max="5385" width="63.7109375" bestFit="1" customWidth="1"/>
    <col min="5386" max="5386" width="23.42578125" bestFit="1" customWidth="1"/>
    <col min="5387" max="5387" width="12.5703125" bestFit="1" customWidth="1"/>
    <col min="5388" max="5388" width="24.28515625" bestFit="1" customWidth="1"/>
    <col min="5389" max="5389" width="14.140625" bestFit="1" customWidth="1"/>
    <col min="5390" max="5390" width="13.5703125" customWidth="1"/>
    <col min="5391" max="5391" width="23.42578125" bestFit="1" customWidth="1"/>
    <col min="5392" max="5392" width="8.28515625" bestFit="1" customWidth="1"/>
    <col min="5628" max="5628" width="7" bestFit="1" customWidth="1"/>
    <col min="5629" max="5629" width="15" bestFit="1" customWidth="1"/>
    <col min="5630" max="5630" width="58.5703125" customWidth="1"/>
    <col min="5631" max="5631" width="23.42578125" bestFit="1" customWidth="1"/>
    <col min="5632" max="5632" width="11.42578125" bestFit="1" customWidth="1"/>
    <col min="5633" max="5633" width="24.28515625" bestFit="1" customWidth="1"/>
    <col min="5634" max="5634" width="14.140625" bestFit="1" customWidth="1"/>
    <col min="5635" max="5635" width="13.5703125" customWidth="1"/>
    <col min="5636" max="5636" width="23.42578125" bestFit="1" customWidth="1"/>
    <col min="5637" max="5637" width="8.85546875" bestFit="1" customWidth="1"/>
    <col min="5638" max="5638" width="15.5703125" customWidth="1"/>
    <col min="5639" max="5639" width="7" bestFit="1" customWidth="1"/>
    <col min="5640" max="5640" width="15.42578125" bestFit="1" customWidth="1"/>
    <col min="5641" max="5641" width="63.7109375" bestFit="1" customWidth="1"/>
    <col min="5642" max="5642" width="23.42578125" bestFit="1" customWidth="1"/>
    <col min="5643" max="5643" width="12.5703125" bestFit="1" customWidth="1"/>
    <col min="5644" max="5644" width="24.28515625" bestFit="1" customWidth="1"/>
    <col min="5645" max="5645" width="14.140625" bestFit="1" customWidth="1"/>
    <col min="5646" max="5646" width="13.5703125" customWidth="1"/>
    <col min="5647" max="5647" width="23.42578125" bestFit="1" customWidth="1"/>
    <col min="5648" max="5648" width="8.28515625" bestFit="1" customWidth="1"/>
    <col min="5884" max="5884" width="7" bestFit="1" customWidth="1"/>
    <col min="5885" max="5885" width="15" bestFit="1" customWidth="1"/>
    <col min="5886" max="5886" width="58.5703125" customWidth="1"/>
    <col min="5887" max="5887" width="23.42578125" bestFit="1" customWidth="1"/>
    <col min="5888" max="5888" width="11.42578125" bestFit="1" customWidth="1"/>
    <col min="5889" max="5889" width="24.28515625" bestFit="1" customWidth="1"/>
    <col min="5890" max="5890" width="14.140625" bestFit="1" customWidth="1"/>
    <col min="5891" max="5891" width="13.5703125" customWidth="1"/>
    <col min="5892" max="5892" width="23.42578125" bestFit="1" customWidth="1"/>
    <col min="5893" max="5893" width="8.85546875" bestFit="1" customWidth="1"/>
    <col min="5894" max="5894" width="15.5703125" customWidth="1"/>
    <col min="5895" max="5895" width="7" bestFit="1" customWidth="1"/>
    <col min="5896" max="5896" width="15.42578125" bestFit="1" customWidth="1"/>
    <col min="5897" max="5897" width="63.7109375" bestFit="1" customWidth="1"/>
    <col min="5898" max="5898" width="23.42578125" bestFit="1" customWidth="1"/>
    <col min="5899" max="5899" width="12.5703125" bestFit="1" customWidth="1"/>
    <col min="5900" max="5900" width="24.28515625" bestFit="1" customWidth="1"/>
    <col min="5901" max="5901" width="14.140625" bestFit="1" customWidth="1"/>
    <col min="5902" max="5902" width="13.5703125" customWidth="1"/>
    <col min="5903" max="5903" width="23.42578125" bestFit="1" customWidth="1"/>
    <col min="5904" max="5904" width="8.28515625" bestFit="1" customWidth="1"/>
    <col min="6140" max="6140" width="7" bestFit="1" customWidth="1"/>
    <col min="6141" max="6141" width="15" bestFit="1" customWidth="1"/>
    <col min="6142" max="6142" width="58.5703125" customWidth="1"/>
    <col min="6143" max="6143" width="23.42578125" bestFit="1" customWidth="1"/>
    <col min="6144" max="6144" width="11.42578125" bestFit="1" customWidth="1"/>
    <col min="6145" max="6145" width="24.28515625" bestFit="1" customWidth="1"/>
    <col min="6146" max="6146" width="14.140625" bestFit="1" customWidth="1"/>
    <col min="6147" max="6147" width="13.5703125" customWidth="1"/>
    <col min="6148" max="6148" width="23.42578125" bestFit="1" customWidth="1"/>
    <col min="6149" max="6149" width="8.85546875" bestFit="1" customWidth="1"/>
    <col min="6150" max="6150" width="15.5703125" customWidth="1"/>
    <col min="6151" max="6151" width="7" bestFit="1" customWidth="1"/>
    <col min="6152" max="6152" width="15.42578125" bestFit="1" customWidth="1"/>
    <col min="6153" max="6153" width="63.7109375" bestFit="1" customWidth="1"/>
    <col min="6154" max="6154" width="23.42578125" bestFit="1" customWidth="1"/>
    <col min="6155" max="6155" width="12.5703125" bestFit="1" customWidth="1"/>
    <col min="6156" max="6156" width="24.28515625" bestFit="1" customWidth="1"/>
    <col min="6157" max="6157" width="14.140625" bestFit="1" customWidth="1"/>
    <col min="6158" max="6158" width="13.5703125" customWidth="1"/>
    <col min="6159" max="6159" width="23.42578125" bestFit="1" customWidth="1"/>
    <col min="6160" max="6160" width="8.28515625" bestFit="1" customWidth="1"/>
    <col min="6396" max="6396" width="7" bestFit="1" customWidth="1"/>
    <col min="6397" max="6397" width="15" bestFit="1" customWidth="1"/>
    <col min="6398" max="6398" width="58.5703125" customWidth="1"/>
    <col min="6399" max="6399" width="23.42578125" bestFit="1" customWidth="1"/>
    <col min="6400" max="6400" width="11.42578125" bestFit="1" customWidth="1"/>
    <col min="6401" max="6401" width="24.28515625" bestFit="1" customWidth="1"/>
    <col min="6402" max="6402" width="14.140625" bestFit="1" customWidth="1"/>
    <col min="6403" max="6403" width="13.5703125" customWidth="1"/>
    <col min="6404" max="6404" width="23.42578125" bestFit="1" customWidth="1"/>
    <col min="6405" max="6405" width="8.85546875" bestFit="1" customWidth="1"/>
    <col min="6406" max="6406" width="15.5703125" customWidth="1"/>
    <col min="6407" max="6407" width="7" bestFit="1" customWidth="1"/>
    <col min="6408" max="6408" width="15.42578125" bestFit="1" customWidth="1"/>
    <col min="6409" max="6409" width="63.7109375" bestFit="1" customWidth="1"/>
    <col min="6410" max="6410" width="23.42578125" bestFit="1" customWidth="1"/>
    <col min="6411" max="6411" width="12.5703125" bestFit="1" customWidth="1"/>
    <col min="6412" max="6412" width="24.28515625" bestFit="1" customWidth="1"/>
    <col min="6413" max="6413" width="14.140625" bestFit="1" customWidth="1"/>
    <col min="6414" max="6414" width="13.5703125" customWidth="1"/>
    <col min="6415" max="6415" width="23.42578125" bestFit="1" customWidth="1"/>
    <col min="6416" max="6416" width="8.28515625" bestFit="1" customWidth="1"/>
    <col min="6652" max="6652" width="7" bestFit="1" customWidth="1"/>
    <col min="6653" max="6653" width="15" bestFit="1" customWidth="1"/>
    <col min="6654" max="6654" width="58.5703125" customWidth="1"/>
    <col min="6655" max="6655" width="23.42578125" bestFit="1" customWidth="1"/>
    <col min="6656" max="6656" width="11.42578125" bestFit="1" customWidth="1"/>
    <col min="6657" max="6657" width="24.28515625" bestFit="1" customWidth="1"/>
    <col min="6658" max="6658" width="14.140625" bestFit="1" customWidth="1"/>
    <col min="6659" max="6659" width="13.5703125" customWidth="1"/>
    <col min="6660" max="6660" width="23.42578125" bestFit="1" customWidth="1"/>
    <col min="6661" max="6661" width="8.85546875" bestFit="1" customWidth="1"/>
    <col min="6662" max="6662" width="15.5703125" customWidth="1"/>
    <col min="6663" max="6663" width="7" bestFit="1" customWidth="1"/>
    <col min="6664" max="6664" width="15.42578125" bestFit="1" customWidth="1"/>
    <col min="6665" max="6665" width="63.7109375" bestFit="1" customWidth="1"/>
    <col min="6666" max="6666" width="23.42578125" bestFit="1" customWidth="1"/>
    <col min="6667" max="6667" width="12.5703125" bestFit="1" customWidth="1"/>
    <col min="6668" max="6668" width="24.28515625" bestFit="1" customWidth="1"/>
    <col min="6669" max="6669" width="14.140625" bestFit="1" customWidth="1"/>
    <col min="6670" max="6670" width="13.5703125" customWidth="1"/>
    <col min="6671" max="6671" width="23.42578125" bestFit="1" customWidth="1"/>
    <col min="6672" max="6672" width="8.28515625" bestFit="1" customWidth="1"/>
    <col min="6908" max="6908" width="7" bestFit="1" customWidth="1"/>
    <col min="6909" max="6909" width="15" bestFit="1" customWidth="1"/>
    <col min="6910" max="6910" width="58.5703125" customWidth="1"/>
    <col min="6911" max="6911" width="23.42578125" bestFit="1" customWidth="1"/>
    <col min="6912" max="6912" width="11.42578125" bestFit="1" customWidth="1"/>
    <col min="6913" max="6913" width="24.28515625" bestFit="1" customWidth="1"/>
    <col min="6914" max="6914" width="14.140625" bestFit="1" customWidth="1"/>
    <col min="6915" max="6915" width="13.5703125" customWidth="1"/>
    <col min="6916" max="6916" width="23.42578125" bestFit="1" customWidth="1"/>
    <col min="6917" max="6917" width="8.85546875" bestFit="1" customWidth="1"/>
    <col min="6918" max="6918" width="15.5703125" customWidth="1"/>
    <col min="6919" max="6919" width="7" bestFit="1" customWidth="1"/>
    <col min="6920" max="6920" width="15.42578125" bestFit="1" customWidth="1"/>
    <col min="6921" max="6921" width="63.7109375" bestFit="1" customWidth="1"/>
    <col min="6922" max="6922" width="23.42578125" bestFit="1" customWidth="1"/>
    <col min="6923" max="6923" width="12.5703125" bestFit="1" customWidth="1"/>
    <col min="6924" max="6924" width="24.28515625" bestFit="1" customWidth="1"/>
    <col min="6925" max="6925" width="14.140625" bestFit="1" customWidth="1"/>
    <col min="6926" max="6926" width="13.5703125" customWidth="1"/>
    <col min="6927" max="6927" width="23.42578125" bestFit="1" customWidth="1"/>
    <col min="6928" max="6928" width="8.28515625" bestFit="1" customWidth="1"/>
    <col min="7164" max="7164" width="7" bestFit="1" customWidth="1"/>
    <col min="7165" max="7165" width="15" bestFit="1" customWidth="1"/>
    <col min="7166" max="7166" width="58.5703125" customWidth="1"/>
    <col min="7167" max="7167" width="23.42578125" bestFit="1" customWidth="1"/>
    <col min="7168" max="7168" width="11.42578125" bestFit="1" customWidth="1"/>
    <col min="7169" max="7169" width="24.28515625" bestFit="1" customWidth="1"/>
    <col min="7170" max="7170" width="14.140625" bestFit="1" customWidth="1"/>
    <col min="7171" max="7171" width="13.5703125" customWidth="1"/>
    <col min="7172" max="7172" width="23.42578125" bestFit="1" customWidth="1"/>
    <col min="7173" max="7173" width="8.85546875" bestFit="1" customWidth="1"/>
    <col min="7174" max="7174" width="15.5703125" customWidth="1"/>
    <col min="7175" max="7175" width="7" bestFit="1" customWidth="1"/>
    <col min="7176" max="7176" width="15.42578125" bestFit="1" customWidth="1"/>
    <col min="7177" max="7177" width="63.7109375" bestFit="1" customWidth="1"/>
    <col min="7178" max="7178" width="23.42578125" bestFit="1" customWidth="1"/>
    <col min="7179" max="7179" width="12.5703125" bestFit="1" customWidth="1"/>
    <col min="7180" max="7180" width="24.28515625" bestFit="1" customWidth="1"/>
    <col min="7181" max="7181" width="14.140625" bestFit="1" customWidth="1"/>
    <col min="7182" max="7182" width="13.5703125" customWidth="1"/>
    <col min="7183" max="7183" width="23.42578125" bestFit="1" customWidth="1"/>
    <col min="7184" max="7184" width="8.28515625" bestFit="1" customWidth="1"/>
    <col min="7420" max="7420" width="7" bestFit="1" customWidth="1"/>
    <col min="7421" max="7421" width="15" bestFit="1" customWidth="1"/>
    <col min="7422" max="7422" width="58.5703125" customWidth="1"/>
    <col min="7423" max="7423" width="23.42578125" bestFit="1" customWidth="1"/>
    <col min="7424" max="7424" width="11.42578125" bestFit="1" customWidth="1"/>
    <col min="7425" max="7425" width="24.28515625" bestFit="1" customWidth="1"/>
    <col min="7426" max="7426" width="14.140625" bestFit="1" customWidth="1"/>
    <col min="7427" max="7427" width="13.5703125" customWidth="1"/>
    <col min="7428" max="7428" width="23.42578125" bestFit="1" customWidth="1"/>
    <col min="7429" max="7429" width="8.85546875" bestFit="1" customWidth="1"/>
    <col min="7430" max="7430" width="15.5703125" customWidth="1"/>
    <col min="7431" max="7431" width="7" bestFit="1" customWidth="1"/>
    <col min="7432" max="7432" width="15.42578125" bestFit="1" customWidth="1"/>
    <col min="7433" max="7433" width="63.7109375" bestFit="1" customWidth="1"/>
    <col min="7434" max="7434" width="23.42578125" bestFit="1" customWidth="1"/>
    <col min="7435" max="7435" width="12.5703125" bestFit="1" customWidth="1"/>
    <col min="7436" max="7436" width="24.28515625" bestFit="1" customWidth="1"/>
    <col min="7437" max="7437" width="14.140625" bestFit="1" customWidth="1"/>
    <col min="7438" max="7438" width="13.5703125" customWidth="1"/>
    <col min="7439" max="7439" width="23.42578125" bestFit="1" customWidth="1"/>
    <col min="7440" max="7440" width="8.28515625" bestFit="1" customWidth="1"/>
    <col min="7676" max="7676" width="7" bestFit="1" customWidth="1"/>
    <col min="7677" max="7677" width="15" bestFit="1" customWidth="1"/>
    <col min="7678" max="7678" width="58.5703125" customWidth="1"/>
    <col min="7679" max="7679" width="23.42578125" bestFit="1" customWidth="1"/>
    <col min="7680" max="7680" width="11.42578125" bestFit="1" customWidth="1"/>
    <col min="7681" max="7681" width="24.28515625" bestFit="1" customWidth="1"/>
    <col min="7682" max="7682" width="14.140625" bestFit="1" customWidth="1"/>
    <col min="7683" max="7683" width="13.5703125" customWidth="1"/>
    <col min="7684" max="7684" width="23.42578125" bestFit="1" customWidth="1"/>
    <col min="7685" max="7685" width="8.85546875" bestFit="1" customWidth="1"/>
    <col min="7686" max="7686" width="15.5703125" customWidth="1"/>
    <col min="7687" max="7687" width="7" bestFit="1" customWidth="1"/>
    <col min="7688" max="7688" width="15.42578125" bestFit="1" customWidth="1"/>
    <col min="7689" max="7689" width="63.7109375" bestFit="1" customWidth="1"/>
    <col min="7690" max="7690" width="23.42578125" bestFit="1" customWidth="1"/>
    <col min="7691" max="7691" width="12.5703125" bestFit="1" customWidth="1"/>
    <col min="7692" max="7692" width="24.28515625" bestFit="1" customWidth="1"/>
    <col min="7693" max="7693" width="14.140625" bestFit="1" customWidth="1"/>
    <col min="7694" max="7694" width="13.5703125" customWidth="1"/>
    <col min="7695" max="7695" width="23.42578125" bestFit="1" customWidth="1"/>
    <col min="7696" max="7696" width="8.28515625" bestFit="1" customWidth="1"/>
    <col min="7932" max="7932" width="7" bestFit="1" customWidth="1"/>
    <col min="7933" max="7933" width="15" bestFit="1" customWidth="1"/>
    <col min="7934" max="7934" width="58.5703125" customWidth="1"/>
    <col min="7935" max="7935" width="23.42578125" bestFit="1" customWidth="1"/>
    <col min="7936" max="7936" width="11.42578125" bestFit="1" customWidth="1"/>
    <col min="7937" max="7937" width="24.28515625" bestFit="1" customWidth="1"/>
    <col min="7938" max="7938" width="14.140625" bestFit="1" customWidth="1"/>
    <col min="7939" max="7939" width="13.5703125" customWidth="1"/>
    <col min="7940" max="7940" width="23.42578125" bestFit="1" customWidth="1"/>
    <col min="7941" max="7941" width="8.85546875" bestFit="1" customWidth="1"/>
    <col min="7942" max="7942" width="15.5703125" customWidth="1"/>
    <col min="7943" max="7943" width="7" bestFit="1" customWidth="1"/>
    <col min="7944" max="7944" width="15.42578125" bestFit="1" customWidth="1"/>
    <col min="7945" max="7945" width="63.7109375" bestFit="1" customWidth="1"/>
    <col min="7946" max="7946" width="23.42578125" bestFit="1" customWidth="1"/>
    <col min="7947" max="7947" width="12.5703125" bestFit="1" customWidth="1"/>
    <col min="7948" max="7948" width="24.28515625" bestFit="1" customWidth="1"/>
    <col min="7949" max="7949" width="14.140625" bestFit="1" customWidth="1"/>
    <col min="7950" max="7950" width="13.5703125" customWidth="1"/>
    <col min="7951" max="7951" width="23.42578125" bestFit="1" customWidth="1"/>
    <col min="7952" max="7952" width="8.28515625" bestFit="1" customWidth="1"/>
    <col min="8188" max="8188" width="7" bestFit="1" customWidth="1"/>
    <col min="8189" max="8189" width="15" bestFit="1" customWidth="1"/>
    <col min="8190" max="8190" width="58.5703125" customWidth="1"/>
    <col min="8191" max="8191" width="23.42578125" bestFit="1" customWidth="1"/>
    <col min="8192" max="8192" width="11.42578125" bestFit="1" customWidth="1"/>
    <col min="8193" max="8193" width="24.28515625" bestFit="1" customWidth="1"/>
    <col min="8194" max="8194" width="14.140625" bestFit="1" customWidth="1"/>
    <col min="8195" max="8195" width="13.5703125" customWidth="1"/>
    <col min="8196" max="8196" width="23.42578125" bestFit="1" customWidth="1"/>
    <col min="8197" max="8197" width="8.85546875" bestFit="1" customWidth="1"/>
    <col min="8198" max="8198" width="15.5703125" customWidth="1"/>
    <col min="8199" max="8199" width="7" bestFit="1" customWidth="1"/>
    <col min="8200" max="8200" width="15.42578125" bestFit="1" customWidth="1"/>
    <col min="8201" max="8201" width="63.7109375" bestFit="1" customWidth="1"/>
    <col min="8202" max="8202" width="23.42578125" bestFit="1" customWidth="1"/>
    <col min="8203" max="8203" width="12.5703125" bestFit="1" customWidth="1"/>
    <col min="8204" max="8204" width="24.28515625" bestFit="1" customWidth="1"/>
    <col min="8205" max="8205" width="14.140625" bestFit="1" customWidth="1"/>
    <col min="8206" max="8206" width="13.5703125" customWidth="1"/>
    <col min="8207" max="8207" width="23.42578125" bestFit="1" customWidth="1"/>
    <col min="8208" max="8208" width="8.28515625" bestFit="1" customWidth="1"/>
    <col min="8444" max="8444" width="7" bestFit="1" customWidth="1"/>
    <col min="8445" max="8445" width="15" bestFit="1" customWidth="1"/>
    <col min="8446" max="8446" width="58.5703125" customWidth="1"/>
    <col min="8447" max="8447" width="23.42578125" bestFit="1" customWidth="1"/>
    <col min="8448" max="8448" width="11.42578125" bestFit="1" customWidth="1"/>
    <col min="8449" max="8449" width="24.28515625" bestFit="1" customWidth="1"/>
    <col min="8450" max="8450" width="14.140625" bestFit="1" customWidth="1"/>
    <col min="8451" max="8451" width="13.5703125" customWidth="1"/>
    <col min="8452" max="8452" width="23.42578125" bestFit="1" customWidth="1"/>
    <col min="8453" max="8453" width="8.85546875" bestFit="1" customWidth="1"/>
    <col min="8454" max="8454" width="15.5703125" customWidth="1"/>
    <col min="8455" max="8455" width="7" bestFit="1" customWidth="1"/>
    <col min="8456" max="8456" width="15.42578125" bestFit="1" customWidth="1"/>
    <col min="8457" max="8457" width="63.7109375" bestFit="1" customWidth="1"/>
    <col min="8458" max="8458" width="23.42578125" bestFit="1" customWidth="1"/>
    <col min="8459" max="8459" width="12.5703125" bestFit="1" customWidth="1"/>
    <col min="8460" max="8460" width="24.28515625" bestFit="1" customWidth="1"/>
    <col min="8461" max="8461" width="14.140625" bestFit="1" customWidth="1"/>
    <col min="8462" max="8462" width="13.5703125" customWidth="1"/>
    <col min="8463" max="8463" width="23.42578125" bestFit="1" customWidth="1"/>
    <col min="8464" max="8464" width="8.28515625" bestFit="1" customWidth="1"/>
    <col min="8700" max="8700" width="7" bestFit="1" customWidth="1"/>
    <col min="8701" max="8701" width="15" bestFit="1" customWidth="1"/>
    <col min="8702" max="8702" width="58.5703125" customWidth="1"/>
    <col min="8703" max="8703" width="23.42578125" bestFit="1" customWidth="1"/>
    <col min="8704" max="8704" width="11.42578125" bestFit="1" customWidth="1"/>
    <col min="8705" max="8705" width="24.28515625" bestFit="1" customWidth="1"/>
    <col min="8706" max="8706" width="14.140625" bestFit="1" customWidth="1"/>
    <col min="8707" max="8707" width="13.5703125" customWidth="1"/>
    <col min="8708" max="8708" width="23.42578125" bestFit="1" customWidth="1"/>
    <col min="8709" max="8709" width="8.85546875" bestFit="1" customWidth="1"/>
    <col min="8710" max="8710" width="15.5703125" customWidth="1"/>
    <col min="8711" max="8711" width="7" bestFit="1" customWidth="1"/>
    <col min="8712" max="8712" width="15.42578125" bestFit="1" customWidth="1"/>
    <col min="8713" max="8713" width="63.7109375" bestFit="1" customWidth="1"/>
    <col min="8714" max="8714" width="23.42578125" bestFit="1" customWidth="1"/>
    <col min="8715" max="8715" width="12.5703125" bestFit="1" customWidth="1"/>
    <col min="8716" max="8716" width="24.28515625" bestFit="1" customWidth="1"/>
    <col min="8717" max="8717" width="14.140625" bestFit="1" customWidth="1"/>
    <col min="8718" max="8718" width="13.5703125" customWidth="1"/>
    <col min="8719" max="8719" width="23.42578125" bestFit="1" customWidth="1"/>
    <col min="8720" max="8720" width="8.28515625" bestFit="1" customWidth="1"/>
    <col min="8956" max="8956" width="7" bestFit="1" customWidth="1"/>
    <col min="8957" max="8957" width="15" bestFit="1" customWidth="1"/>
    <col min="8958" max="8958" width="58.5703125" customWidth="1"/>
    <col min="8959" max="8959" width="23.42578125" bestFit="1" customWidth="1"/>
    <col min="8960" max="8960" width="11.42578125" bestFit="1" customWidth="1"/>
    <col min="8961" max="8961" width="24.28515625" bestFit="1" customWidth="1"/>
    <col min="8962" max="8962" width="14.140625" bestFit="1" customWidth="1"/>
    <col min="8963" max="8963" width="13.5703125" customWidth="1"/>
    <col min="8964" max="8964" width="23.42578125" bestFit="1" customWidth="1"/>
    <col min="8965" max="8965" width="8.85546875" bestFit="1" customWidth="1"/>
    <col min="8966" max="8966" width="15.5703125" customWidth="1"/>
    <col min="8967" max="8967" width="7" bestFit="1" customWidth="1"/>
    <col min="8968" max="8968" width="15.42578125" bestFit="1" customWidth="1"/>
    <col min="8969" max="8969" width="63.7109375" bestFit="1" customWidth="1"/>
    <col min="8970" max="8970" width="23.42578125" bestFit="1" customWidth="1"/>
    <col min="8971" max="8971" width="12.5703125" bestFit="1" customWidth="1"/>
    <col min="8972" max="8972" width="24.28515625" bestFit="1" customWidth="1"/>
    <col min="8973" max="8973" width="14.140625" bestFit="1" customWidth="1"/>
    <col min="8974" max="8974" width="13.5703125" customWidth="1"/>
    <col min="8975" max="8975" width="23.42578125" bestFit="1" customWidth="1"/>
    <col min="8976" max="8976" width="8.28515625" bestFit="1" customWidth="1"/>
    <col min="9212" max="9212" width="7" bestFit="1" customWidth="1"/>
    <col min="9213" max="9213" width="15" bestFit="1" customWidth="1"/>
    <col min="9214" max="9214" width="58.5703125" customWidth="1"/>
    <col min="9215" max="9215" width="23.42578125" bestFit="1" customWidth="1"/>
    <col min="9216" max="9216" width="11.42578125" bestFit="1" customWidth="1"/>
    <col min="9217" max="9217" width="24.28515625" bestFit="1" customWidth="1"/>
    <col min="9218" max="9218" width="14.140625" bestFit="1" customWidth="1"/>
    <col min="9219" max="9219" width="13.5703125" customWidth="1"/>
    <col min="9220" max="9220" width="23.42578125" bestFit="1" customWidth="1"/>
    <col min="9221" max="9221" width="8.85546875" bestFit="1" customWidth="1"/>
    <col min="9222" max="9222" width="15.5703125" customWidth="1"/>
    <col min="9223" max="9223" width="7" bestFit="1" customWidth="1"/>
    <col min="9224" max="9224" width="15.42578125" bestFit="1" customWidth="1"/>
    <col min="9225" max="9225" width="63.7109375" bestFit="1" customWidth="1"/>
    <col min="9226" max="9226" width="23.42578125" bestFit="1" customWidth="1"/>
    <col min="9227" max="9227" width="12.5703125" bestFit="1" customWidth="1"/>
    <col min="9228" max="9228" width="24.28515625" bestFit="1" customWidth="1"/>
    <col min="9229" max="9229" width="14.140625" bestFit="1" customWidth="1"/>
    <col min="9230" max="9230" width="13.5703125" customWidth="1"/>
    <col min="9231" max="9231" width="23.42578125" bestFit="1" customWidth="1"/>
    <col min="9232" max="9232" width="8.28515625" bestFit="1" customWidth="1"/>
    <col min="9468" max="9468" width="7" bestFit="1" customWidth="1"/>
    <col min="9469" max="9469" width="15" bestFit="1" customWidth="1"/>
    <col min="9470" max="9470" width="58.5703125" customWidth="1"/>
    <col min="9471" max="9471" width="23.42578125" bestFit="1" customWidth="1"/>
    <col min="9472" max="9472" width="11.42578125" bestFit="1" customWidth="1"/>
    <col min="9473" max="9473" width="24.28515625" bestFit="1" customWidth="1"/>
    <col min="9474" max="9474" width="14.140625" bestFit="1" customWidth="1"/>
    <col min="9475" max="9475" width="13.5703125" customWidth="1"/>
    <col min="9476" max="9476" width="23.42578125" bestFit="1" customWidth="1"/>
    <col min="9477" max="9477" width="8.85546875" bestFit="1" customWidth="1"/>
    <col min="9478" max="9478" width="15.5703125" customWidth="1"/>
    <col min="9479" max="9479" width="7" bestFit="1" customWidth="1"/>
    <col min="9480" max="9480" width="15.42578125" bestFit="1" customWidth="1"/>
    <col min="9481" max="9481" width="63.7109375" bestFit="1" customWidth="1"/>
    <col min="9482" max="9482" width="23.42578125" bestFit="1" customWidth="1"/>
    <col min="9483" max="9483" width="12.5703125" bestFit="1" customWidth="1"/>
    <col min="9484" max="9484" width="24.28515625" bestFit="1" customWidth="1"/>
    <col min="9485" max="9485" width="14.140625" bestFit="1" customWidth="1"/>
    <col min="9486" max="9486" width="13.5703125" customWidth="1"/>
    <col min="9487" max="9487" width="23.42578125" bestFit="1" customWidth="1"/>
    <col min="9488" max="9488" width="8.28515625" bestFit="1" customWidth="1"/>
    <col min="9724" max="9724" width="7" bestFit="1" customWidth="1"/>
    <col min="9725" max="9725" width="15" bestFit="1" customWidth="1"/>
    <col min="9726" max="9726" width="58.5703125" customWidth="1"/>
    <col min="9727" max="9727" width="23.42578125" bestFit="1" customWidth="1"/>
    <col min="9728" max="9728" width="11.42578125" bestFit="1" customWidth="1"/>
    <col min="9729" max="9729" width="24.28515625" bestFit="1" customWidth="1"/>
    <col min="9730" max="9730" width="14.140625" bestFit="1" customWidth="1"/>
    <col min="9731" max="9731" width="13.5703125" customWidth="1"/>
    <col min="9732" max="9732" width="23.42578125" bestFit="1" customWidth="1"/>
    <col min="9733" max="9733" width="8.85546875" bestFit="1" customWidth="1"/>
    <col min="9734" max="9734" width="15.5703125" customWidth="1"/>
    <col min="9735" max="9735" width="7" bestFit="1" customWidth="1"/>
    <col min="9736" max="9736" width="15.42578125" bestFit="1" customWidth="1"/>
    <col min="9737" max="9737" width="63.7109375" bestFit="1" customWidth="1"/>
    <col min="9738" max="9738" width="23.42578125" bestFit="1" customWidth="1"/>
    <col min="9739" max="9739" width="12.5703125" bestFit="1" customWidth="1"/>
    <col min="9740" max="9740" width="24.28515625" bestFit="1" customWidth="1"/>
    <col min="9741" max="9741" width="14.140625" bestFit="1" customWidth="1"/>
    <col min="9742" max="9742" width="13.5703125" customWidth="1"/>
    <col min="9743" max="9743" width="23.42578125" bestFit="1" customWidth="1"/>
    <col min="9744" max="9744" width="8.28515625" bestFit="1" customWidth="1"/>
    <col min="9980" max="9980" width="7" bestFit="1" customWidth="1"/>
    <col min="9981" max="9981" width="15" bestFit="1" customWidth="1"/>
    <col min="9982" max="9982" width="58.5703125" customWidth="1"/>
    <col min="9983" max="9983" width="23.42578125" bestFit="1" customWidth="1"/>
    <col min="9984" max="9984" width="11.42578125" bestFit="1" customWidth="1"/>
    <col min="9985" max="9985" width="24.28515625" bestFit="1" customWidth="1"/>
    <col min="9986" max="9986" width="14.140625" bestFit="1" customWidth="1"/>
    <col min="9987" max="9987" width="13.5703125" customWidth="1"/>
    <col min="9988" max="9988" width="23.42578125" bestFit="1" customWidth="1"/>
    <col min="9989" max="9989" width="8.85546875" bestFit="1" customWidth="1"/>
    <col min="9990" max="9990" width="15.5703125" customWidth="1"/>
    <col min="9991" max="9991" width="7" bestFit="1" customWidth="1"/>
    <col min="9992" max="9992" width="15.42578125" bestFit="1" customWidth="1"/>
    <col min="9993" max="9993" width="63.7109375" bestFit="1" customWidth="1"/>
    <col min="9994" max="9994" width="23.42578125" bestFit="1" customWidth="1"/>
    <col min="9995" max="9995" width="12.5703125" bestFit="1" customWidth="1"/>
    <col min="9996" max="9996" width="24.28515625" bestFit="1" customWidth="1"/>
    <col min="9997" max="9997" width="14.140625" bestFit="1" customWidth="1"/>
    <col min="9998" max="9998" width="13.5703125" customWidth="1"/>
    <col min="9999" max="9999" width="23.42578125" bestFit="1" customWidth="1"/>
    <col min="10000" max="10000" width="8.28515625" bestFit="1" customWidth="1"/>
    <col min="10236" max="10236" width="7" bestFit="1" customWidth="1"/>
    <col min="10237" max="10237" width="15" bestFit="1" customWidth="1"/>
    <col min="10238" max="10238" width="58.5703125" customWidth="1"/>
    <col min="10239" max="10239" width="23.42578125" bestFit="1" customWidth="1"/>
    <col min="10240" max="10240" width="11.42578125" bestFit="1" customWidth="1"/>
    <col min="10241" max="10241" width="24.28515625" bestFit="1" customWidth="1"/>
    <col min="10242" max="10242" width="14.140625" bestFit="1" customWidth="1"/>
    <col min="10243" max="10243" width="13.5703125" customWidth="1"/>
    <col min="10244" max="10244" width="23.42578125" bestFit="1" customWidth="1"/>
    <col min="10245" max="10245" width="8.85546875" bestFit="1" customWidth="1"/>
    <col min="10246" max="10246" width="15.5703125" customWidth="1"/>
    <col min="10247" max="10247" width="7" bestFit="1" customWidth="1"/>
    <col min="10248" max="10248" width="15.42578125" bestFit="1" customWidth="1"/>
    <col min="10249" max="10249" width="63.7109375" bestFit="1" customWidth="1"/>
    <col min="10250" max="10250" width="23.42578125" bestFit="1" customWidth="1"/>
    <col min="10251" max="10251" width="12.5703125" bestFit="1" customWidth="1"/>
    <col min="10252" max="10252" width="24.28515625" bestFit="1" customWidth="1"/>
    <col min="10253" max="10253" width="14.140625" bestFit="1" customWidth="1"/>
    <col min="10254" max="10254" width="13.5703125" customWidth="1"/>
    <col min="10255" max="10255" width="23.42578125" bestFit="1" customWidth="1"/>
    <col min="10256" max="10256" width="8.28515625" bestFit="1" customWidth="1"/>
    <col min="10492" max="10492" width="7" bestFit="1" customWidth="1"/>
    <col min="10493" max="10493" width="15" bestFit="1" customWidth="1"/>
    <col min="10494" max="10494" width="58.5703125" customWidth="1"/>
    <col min="10495" max="10495" width="23.42578125" bestFit="1" customWidth="1"/>
    <col min="10496" max="10496" width="11.42578125" bestFit="1" customWidth="1"/>
    <col min="10497" max="10497" width="24.28515625" bestFit="1" customWidth="1"/>
    <col min="10498" max="10498" width="14.140625" bestFit="1" customWidth="1"/>
    <col min="10499" max="10499" width="13.5703125" customWidth="1"/>
    <col min="10500" max="10500" width="23.42578125" bestFit="1" customWidth="1"/>
    <col min="10501" max="10501" width="8.85546875" bestFit="1" customWidth="1"/>
    <col min="10502" max="10502" width="15.5703125" customWidth="1"/>
    <col min="10503" max="10503" width="7" bestFit="1" customWidth="1"/>
    <col min="10504" max="10504" width="15.42578125" bestFit="1" customWidth="1"/>
    <col min="10505" max="10505" width="63.7109375" bestFit="1" customWidth="1"/>
    <col min="10506" max="10506" width="23.42578125" bestFit="1" customWidth="1"/>
    <col min="10507" max="10507" width="12.5703125" bestFit="1" customWidth="1"/>
    <col min="10508" max="10508" width="24.28515625" bestFit="1" customWidth="1"/>
    <col min="10509" max="10509" width="14.140625" bestFit="1" customWidth="1"/>
    <col min="10510" max="10510" width="13.5703125" customWidth="1"/>
    <col min="10511" max="10511" width="23.42578125" bestFit="1" customWidth="1"/>
    <col min="10512" max="10512" width="8.28515625" bestFit="1" customWidth="1"/>
    <col min="10748" max="10748" width="7" bestFit="1" customWidth="1"/>
    <col min="10749" max="10749" width="15" bestFit="1" customWidth="1"/>
    <col min="10750" max="10750" width="58.5703125" customWidth="1"/>
    <col min="10751" max="10751" width="23.42578125" bestFit="1" customWidth="1"/>
    <col min="10752" max="10752" width="11.42578125" bestFit="1" customWidth="1"/>
    <col min="10753" max="10753" width="24.28515625" bestFit="1" customWidth="1"/>
    <col min="10754" max="10754" width="14.140625" bestFit="1" customWidth="1"/>
    <col min="10755" max="10755" width="13.5703125" customWidth="1"/>
    <col min="10756" max="10756" width="23.42578125" bestFit="1" customWidth="1"/>
    <col min="10757" max="10757" width="8.85546875" bestFit="1" customWidth="1"/>
    <col min="10758" max="10758" width="15.5703125" customWidth="1"/>
    <col min="10759" max="10759" width="7" bestFit="1" customWidth="1"/>
    <col min="10760" max="10760" width="15.42578125" bestFit="1" customWidth="1"/>
    <col min="10761" max="10761" width="63.7109375" bestFit="1" customWidth="1"/>
    <col min="10762" max="10762" width="23.42578125" bestFit="1" customWidth="1"/>
    <col min="10763" max="10763" width="12.5703125" bestFit="1" customWidth="1"/>
    <col min="10764" max="10764" width="24.28515625" bestFit="1" customWidth="1"/>
    <col min="10765" max="10765" width="14.140625" bestFit="1" customWidth="1"/>
    <col min="10766" max="10766" width="13.5703125" customWidth="1"/>
    <col min="10767" max="10767" width="23.42578125" bestFit="1" customWidth="1"/>
    <col min="10768" max="10768" width="8.28515625" bestFit="1" customWidth="1"/>
    <col min="11004" max="11004" width="7" bestFit="1" customWidth="1"/>
    <col min="11005" max="11005" width="15" bestFit="1" customWidth="1"/>
    <col min="11006" max="11006" width="58.5703125" customWidth="1"/>
    <col min="11007" max="11007" width="23.42578125" bestFit="1" customWidth="1"/>
    <col min="11008" max="11008" width="11.42578125" bestFit="1" customWidth="1"/>
    <col min="11009" max="11009" width="24.28515625" bestFit="1" customWidth="1"/>
    <col min="11010" max="11010" width="14.140625" bestFit="1" customWidth="1"/>
    <col min="11011" max="11011" width="13.5703125" customWidth="1"/>
    <col min="11012" max="11012" width="23.42578125" bestFit="1" customWidth="1"/>
    <col min="11013" max="11013" width="8.85546875" bestFit="1" customWidth="1"/>
    <col min="11014" max="11014" width="15.5703125" customWidth="1"/>
    <col min="11015" max="11015" width="7" bestFit="1" customWidth="1"/>
    <col min="11016" max="11016" width="15.42578125" bestFit="1" customWidth="1"/>
    <col min="11017" max="11017" width="63.7109375" bestFit="1" customWidth="1"/>
    <col min="11018" max="11018" width="23.42578125" bestFit="1" customWidth="1"/>
    <col min="11019" max="11019" width="12.5703125" bestFit="1" customWidth="1"/>
    <col min="11020" max="11020" width="24.28515625" bestFit="1" customWidth="1"/>
    <col min="11021" max="11021" width="14.140625" bestFit="1" customWidth="1"/>
    <col min="11022" max="11022" width="13.5703125" customWidth="1"/>
    <col min="11023" max="11023" width="23.42578125" bestFit="1" customWidth="1"/>
    <col min="11024" max="11024" width="8.28515625" bestFit="1" customWidth="1"/>
    <col min="11260" max="11260" width="7" bestFit="1" customWidth="1"/>
    <col min="11261" max="11261" width="15" bestFit="1" customWidth="1"/>
    <col min="11262" max="11262" width="58.5703125" customWidth="1"/>
    <col min="11263" max="11263" width="23.42578125" bestFit="1" customWidth="1"/>
    <col min="11264" max="11264" width="11.42578125" bestFit="1" customWidth="1"/>
    <col min="11265" max="11265" width="24.28515625" bestFit="1" customWidth="1"/>
    <col min="11266" max="11266" width="14.140625" bestFit="1" customWidth="1"/>
    <col min="11267" max="11267" width="13.5703125" customWidth="1"/>
    <col min="11268" max="11268" width="23.42578125" bestFit="1" customWidth="1"/>
    <col min="11269" max="11269" width="8.85546875" bestFit="1" customWidth="1"/>
    <col min="11270" max="11270" width="15.5703125" customWidth="1"/>
    <col min="11271" max="11271" width="7" bestFit="1" customWidth="1"/>
    <col min="11272" max="11272" width="15.42578125" bestFit="1" customWidth="1"/>
    <col min="11273" max="11273" width="63.7109375" bestFit="1" customWidth="1"/>
    <col min="11274" max="11274" width="23.42578125" bestFit="1" customWidth="1"/>
    <col min="11275" max="11275" width="12.5703125" bestFit="1" customWidth="1"/>
    <col min="11276" max="11276" width="24.28515625" bestFit="1" customWidth="1"/>
    <col min="11277" max="11277" width="14.140625" bestFit="1" customWidth="1"/>
    <col min="11278" max="11278" width="13.5703125" customWidth="1"/>
    <col min="11279" max="11279" width="23.42578125" bestFit="1" customWidth="1"/>
    <col min="11280" max="11280" width="8.28515625" bestFit="1" customWidth="1"/>
    <col min="11516" max="11516" width="7" bestFit="1" customWidth="1"/>
    <col min="11517" max="11517" width="15" bestFit="1" customWidth="1"/>
    <col min="11518" max="11518" width="58.5703125" customWidth="1"/>
    <col min="11519" max="11519" width="23.42578125" bestFit="1" customWidth="1"/>
    <col min="11520" max="11520" width="11.42578125" bestFit="1" customWidth="1"/>
    <col min="11521" max="11521" width="24.28515625" bestFit="1" customWidth="1"/>
    <col min="11522" max="11522" width="14.140625" bestFit="1" customWidth="1"/>
    <col min="11523" max="11523" width="13.5703125" customWidth="1"/>
    <col min="11524" max="11524" width="23.42578125" bestFit="1" customWidth="1"/>
    <col min="11525" max="11525" width="8.85546875" bestFit="1" customWidth="1"/>
    <col min="11526" max="11526" width="15.5703125" customWidth="1"/>
    <col min="11527" max="11527" width="7" bestFit="1" customWidth="1"/>
    <col min="11528" max="11528" width="15.42578125" bestFit="1" customWidth="1"/>
    <col min="11529" max="11529" width="63.7109375" bestFit="1" customWidth="1"/>
    <col min="11530" max="11530" width="23.42578125" bestFit="1" customWidth="1"/>
    <col min="11531" max="11531" width="12.5703125" bestFit="1" customWidth="1"/>
    <col min="11532" max="11532" width="24.28515625" bestFit="1" customWidth="1"/>
    <col min="11533" max="11533" width="14.140625" bestFit="1" customWidth="1"/>
    <col min="11534" max="11534" width="13.5703125" customWidth="1"/>
    <col min="11535" max="11535" width="23.42578125" bestFit="1" customWidth="1"/>
    <col min="11536" max="11536" width="8.28515625" bestFit="1" customWidth="1"/>
    <col min="11772" max="11772" width="7" bestFit="1" customWidth="1"/>
    <col min="11773" max="11773" width="15" bestFit="1" customWidth="1"/>
    <col min="11774" max="11774" width="58.5703125" customWidth="1"/>
    <col min="11775" max="11775" width="23.42578125" bestFit="1" customWidth="1"/>
    <col min="11776" max="11776" width="11.42578125" bestFit="1" customWidth="1"/>
    <col min="11777" max="11777" width="24.28515625" bestFit="1" customWidth="1"/>
    <col min="11778" max="11778" width="14.140625" bestFit="1" customWidth="1"/>
    <col min="11779" max="11779" width="13.5703125" customWidth="1"/>
    <col min="11780" max="11780" width="23.42578125" bestFit="1" customWidth="1"/>
    <col min="11781" max="11781" width="8.85546875" bestFit="1" customWidth="1"/>
    <col min="11782" max="11782" width="15.5703125" customWidth="1"/>
    <col min="11783" max="11783" width="7" bestFit="1" customWidth="1"/>
    <col min="11784" max="11784" width="15.42578125" bestFit="1" customWidth="1"/>
    <col min="11785" max="11785" width="63.7109375" bestFit="1" customWidth="1"/>
    <col min="11786" max="11786" width="23.42578125" bestFit="1" customWidth="1"/>
    <col min="11787" max="11787" width="12.5703125" bestFit="1" customWidth="1"/>
    <col min="11788" max="11788" width="24.28515625" bestFit="1" customWidth="1"/>
    <col min="11789" max="11789" width="14.140625" bestFit="1" customWidth="1"/>
    <col min="11790" max="11790" width="13.5703125" customWidth="1"/>
    <col min="11791" max="11791" width="23.42578125" bestFit="1" customWidth="1"/>
    <col min="11792" max="11792" width="8.28515625" bestFit="1" customWidth="1"/>
    <col min="12028" max="12028" width="7" bestFit="1" customWidth="1"/>
    <col min="12029" max="12029" width="15" bestFit="1" customWidth="1"/>
    <col min="12030" max="12030" width="58.5703125" customWidth="1"/>
    <col min="12031" max="12031" width="23.42578125" bestFit="1" customWidth="1"/>
    <col min="12032" max="12032" width="11.42578125" bestFit="1" customWidth="1"/>
    <col min="12033" max="12033" width="24.28515625" bestFit="1" customWidth="1"/>
    <col min="12034" max="12034" width="14.140625" bestFit="1" customWidth="1"/>
    <col min="12035" max="12035" width="13.5703125" customWidth="1"/>
    <col min="12036" max="12036" width="23.42578125" bestFit="1" customWidth="1"/>
    <col min="12037" max="12037" width="8.85546875" bestFit="1" customWidth="1"/>
    <col min="12038" max="12038" width="15.5703125" customWidth="1"/>
    <col min="12039" max="12039" width="7" bestFit="1" customWidth="1"/>
    <col min="12040" max="12040" width="15.42578125" bestFit="1" customWidth="1"/>
    <col min="12041" max="12041" width="63.7109375" bestFit="1" customWidth="1"/>
    <col min="12042" max="12042" width="23.42578125" bestFit="1" customWidth="1"/>
    <col min="12043" max="12043" width="12.5703125" bestFit="1" customWidth="1"/>
    <col min="12044" max="12044" width="24.28515625" bestFit="1" customWidth="1"/>
    <col min="12045" max="12045" width="14.140625" bestFit="1" customWidth="1"/>
    <col min="12046" max="12046" width="13.5703125" customWidth="1"/>
    <col min="12047" max="12047" width="23.42578125" bestFit="1" customWidth="1"/>
    <col min="12048" max="12048" width="8.28515625" bestFit="1" customWidth="1"/>
    <col min="12284" max="12284" width="7" bestFit="1" customWidth="1"/>
    <col min="12285" max="12285" width="15" bestFit="1" customWidth="1"/>
    <col min="12286" max="12286" width="58.5703125" customWidth="1"/>
    <col min="12287" max="12287" width="23.42578125" bestFit="1" customWidth="1"/>
    <col min="12288" max="12288" width="11.42578125" bestFit="1" customWidth="1"/>
    <col min="12289" max="12289" width="24.28515625" bestFit="1" customWidth="1"/>
    <col min="12290" max="12290" width="14.140625" bestFit="1" customWidth="1"/>
    <col min="12291" max="12291" width="13.5703125" customWidth="1"/>
    <col min="12292" max="12292" width="23.42578125" bestFit="1" customWidth="1"/>
    <col min="12293" max="12293" width="8.85546875" bestFit="1" customWidth="1"/>
    <col min="12294" max="12294" width="15.5703125" customWidth="1"/>
    <col min="12295" max="12295" width="7" bestFit="1" customWidth="1"/>
    <col min="12296" max="12296" width="15.42578125" bestFit="1" customWidth="1"/>
    <col min="12297" max="12297" width="63.7109375" bestFit="1" customWidth="1"/>
    <col min="12298" max="12298" width="23.42578125" bestFit="1" customWidth="1"/>
    <col min="12299" max="12299" width="12.5703125" bestFit="1" customWidth="1"/>
    <col min="12300" max="12300" width="24.28515625" bestFit="1" customWidth="1"/>
    <col min="12301" max="12301" width="14.140625" bestFit="1" customWidth="1"/>
    <col min="12302" max="12302" width="13.5703125" customWidth="1"/>
    <col min="12303" max="12303" width="23.42578125" bestFit="1" customWidth="1"/>
    <col min="12304" max="12304" width="8.28515625" bestFit="1" customWidth="1"/>
    <col min="12540" max="12540" width="7" bestFit="1" customWidth="1"/>
    <col min="12541" max="12541" width="15" bestFit="1" customWidth="1"/>
    <col min="12542" max="12542" width="58.5703125" customWidth="1"/>
    <col min="12543" max="12543" width="23.42578125" bestFit="1" customWidth="1"/>
    <col min="12544" max="12544" width="11.42578125" bestFit="1" customWidth="1"/>
    <col min="12545" max="12545" width="24.28515625" bestFit="1" customWidth="1"/>
    <col min="12546" max="12546" width="14.140625" bestFit="1" customWidth="1"/>
    <col min="12547" max="12547" width="13.5703125" customWidth="1"/>
    <col min="12548" max="12548" width="23.42578125" bestFit="1" customWidth="1"/>
    <col min="12549" max="12549" width="8.85546875" bestFit="1" customWidth="1"/>
    <col min="12550" max="12550" width="15.5703125" customWidth="1"/>
    <col min="12551" max="12551" width="7" bestFit="1" customWidth="1"/>
    <col min="12552" max="12552" width="15.42578125" bestFit="1" customWidth="1"/>
    <col min="12553" max="12553" width="63.7109375" bestFit="1" customWidth="1"/>
    <col min="12554" max="12554" width="23.42578125" bestFit="1" customWidth="1"/>
    <col min="12555" max="12555" width="12.5703125" bestFit="1" customWidth="1"/>
    <col min="12556" max="12556" width="24.28515625" bestFit="1" customWidth="1"/>
    <col min="12557" max="12557" width="14.140625" bestFit="1" customWidth="1"/>
    <col min="12558" max="12558" width="13.5703125" customWidth="1"/>
    <col min="12559" max="12559" width="23.42578125" bestFit="1" customWidth="1"/>
    <col min="12560" max="12560" width="8.28515625" bestFit="1" customWidth="1"/>
    <col min="12796" max="12796" width="7" bestFit="1" customWidth="1"/>
    <col min="12797" max="12797" width="15" bestFit="1" customWidth="1"/>
    <col min="12798" max="12798" width="58.5703125" customWidth="1"/>
    <col min="12799" max="12799" width="23.42578125" bestFit="1" customWidth="1"/>
    <col min="12800" max="12800" width="11.42578125" bestFit="1" customWidth="1"/>
    <col min="12801" max="12801" width="24.28515625" bestFit="1" customWidth="1"/>
    <col min="12802" max="12802" width="14.140625" bestFit="1" customWidth="1"/>
    <col min="12803" max="12803" width="13.5703125" customWidth="1"/>
    <col min="12804" max="12804" width="23.42578125" bestFit="1" customWidth="1"/>
    <col min="12805" max="12805" width="8.85546875" bestFit="1" customWidth="1"/>
    <col min="12806" max="12806" width="15.5703125" customWidth="1"/>
    <col min="12807" max="12807" width="7" bestFit="1" customWidth="1"/>
    <col min="12808" max="12808" width="15.42578125" bestFit="1" customWidth="1"/>
    <col min="12809" max="12809" width="63.7109375" bestFit="1" customWidth="1"/>
    <col min="12810" max="12810" width="23.42578125" bestFit="1" customWidth="1"/>
    <col min="12811" max="12811" width="12.5703125" bestFit="1" customWidth="1"/>
    <col min="12812" max="12812" width="24.28515625" bestFit="1" customWidth="1"/>
    <col min="12813" max="12813" width="14.140625" bestFit="1" customWidth="1"/>
    <col min="12814" max="12814" width="13.5703125" customWidth="1"/>
    <col min="12815" max="12815" width="23.42578125" bestFit="1" customWidth="1"/>
    <col min="12816" max="12816" width="8.28515625" bestFit="1" customWidth="1"/>
    <col min="13052" max="13052" width="7" bestFit="1" customWidth="1"/>
    <col min="13053" max="13053" width="15" bestFit="1" customWidth="1"/>
    <col min="13054" max="13054" width="58.5703125" customWidth="1"/>
    <col min="13055" max="13055" width="23.42578125" bestFit="1" customWidth="1"/>
    <col min="13056" max="13056" width="11.42578125" bestFit="1" customWidth="1"/>
    <col min="13057" max="13057" width="24.28515625" bestFit="1" customWidth="1"/>
    <col min="13058" max="13058" width="14.140625" bestFit="1" customWidth="1"/>
    <col min="13059" max="13059" width="13.5703125" customWidth="1"/>
    <col min="13060" max="13060" width="23.42578125" bestFit="1" customWidth="1"/>
    <col min="13061" max="13061" width="8.85546875" bestFit="1" customWidth="1"/>
    <col min="13062" max="13062" width="15.5703125" customWidth="1"/>
    <col min="13063" max="13063" width="7" bestFit="1" customWidth="1"/>
    <col min="13064" max="13064" width="15.42578125" bestFit="1" customWidth="1"/>
    <col min="13065" max="13065" width="63.7109375" bestFit="1" customWidth="1"/>
    <col min="13066" max="13066" width="23.42578125" bestFit="1" customWidth="1"/>
    <col min="13067" max="13067" width="12.5703125" bestFit="1" customWidth="1"/>
    <col min="13068" max="13068" width="24.28515625" bestFit="1" customWidth="1"/>
    <col min="13069" max="13069" width="14.140625" bestFit="1" customWidth="1"/>
    <col min="13070" max="13070" width="13.5703125" customWidth="1"/>
    <col min="13071" max="13071" width="23.42578125" bestFit="1" customWidth="1"/>
    <col min="13072" max="13072" width="8.28515625" bestFit="1" customWidth="1"/>
    <col min="13308" max="13308" width="7" bestFit="1" customWidth="1"/>
    <col min="13309" max="13309" width="15" bestFit="1" customWidth="1"/>
    <col min="13310" max="13310" width="58.5703125" customWidth="1"/>
    <col min="13311" max="13311" width="23.42578125" bestFit="1" customWidth="1"/>
    <col min="13312" max="13312" width="11.42578125" bestFit="1" customWidth="1"/>
    <col min="13313" max="13313" width="24.28515625" bestFit="1" customWidth="1"/>
    <col min="13314" max="13314" width="14.140625" bestFit="1" customWidth="1"/>
    <col min="13315" max="13315" width="13.5703125" customWidth="1"/>
    <col min="13316" max="13316" width="23.42578125" bestFit="1" customWidth="1"/>
    <col min="13317" max="13317" width="8.85546875" bestFit="1" customWidth="1"/>
    <col min="13318" max="13318" width="15.5703125" customWidth="1"/>
    <col min="13319" max="13319" width="7" bestFit="1" customWidth="1"/>
    <col min="13320" max="13320" width="15.42578125" bestFit="1" customWidth="1"/>
    <col min="13321" max="13321" width="63.7109375" bestFit="1" customWidth="1"/>
    <col min="13322" max="13322" width="23.42578125" bestFit="1" customWidth="1"/>
    <col min="13323" max="13323" width="12.5703125" bestFit="1" customWidth="1"/>
    <col min="13324" max="13324" width="24.28515625" bestFit="1" customWidth="1"/>
    <col min="13325" max="13325" width="14.140625" bestFit="1" customWidth="1"/>
    <col min="13326" max="13326" width="13.5703125" customWidth="1"/>
    <col min="13327" max="13327" width="23.42578125" bestFit="1" customWidth="1"/>
    <col min="13328" max="13328" width="8.28515625" bestFit="1" customWidth="1"/>
    <col min="13564" max="13564" width="7" bestFit="1" customWidth="1"/>
    <col min="13565" max="13565" width="15" bestFit="1" customWidth="1"/>
    <col min="13566" max="13566" width="58.5703125" customWidth="1"/>
    <col min="13567" max="13567" width="23.42578125" bestFit="1" customWidth="1"/>
    <col min="13568" max="13568" width="11.42578125" bestFit="1" customWidth="1"/>
    <col min="13569" max="13569" width="24.28515625" bestFit="1" customWidth="1"/>
    <col min="13570" max="13570" width="14.140625" bestFit="1" customWidth="1"/>
    <col min="13571" max="13571" width="13.5703125" customWidth="1"/>
    <col min="13572" max="13572" width="23.42578125" bestFit="1" customWidth="1"/>
    <col min="13573" max="13573" width="8.85546875" bestFit="1" customWidth="1"/>
    <col min="13574" max="13574" width="15.5703125" customWidth="1"/>
    <col min="13575" max="13575" width="7" bestFit="1" customWidth="1"/>
    <col min="13576" max="13576" width="15.42578125" bestFit="1" customWidth="1"/>
    <col min="13577" max="13577" width="63.7109375" bestFit="1" customWidth="1"/>
    <col min="13578" max="13578" width="23.42578125" bestFit="1" customWidth="1"/>
    <col min="13579" max="13579" width="12.5703125" bestFit="1" customWidth="1"/>
    <col min="13580" max="13580" width="24.28515625" bestFit="1" customWidth="1"/>
    <col min="13581" max="13581" width="14.140625" bestFit="1" customWidth="1"/>
    <col min="13582" max="13582" width="13.5703125" customWidth="1"/>
    <col min="13583" max="13583" width="23.42578125" bestFit="1" customWidth="1"/>
    <col min="13584" max="13584" width="8.28515625" bestFit="1" customWidth="1"/>
    <col min="13820" max="13820" width="7" bestFit="1" customWidth="1"/>
    <col min="13821" max="13821" width="15" bestFit="1" customWidth="1"/>
    <col min="13822" max="13822" width="58.5703125" customWidth="1"/>
    <col min="13823" max="13823" width="23.42578125" bestFit="1" customWidth="1"/>
    <col min="13824" max="13824" width="11.42578125" bestFit="1" customWidth="1"/>
    <col min="13825" max="13825" width="24.28515625" bestFit="1" customWidth="1"/>
    <col min="13826" max="13826" width="14.140625" bestFit="1" customWidth="1"/>
    <col min="13827" max="13827" width="13.5703125" customWidth="1"/>
    <col min="13828" max="13828" width="23.42578125" bestFit="1" customWidth="1"/>
    <col min="13829" max="13829" width="8.85546875" bestFit="1" customWidth="1"/>
    <col min="13830" max="13830" width="15.5703125" customWidth="1"/>
    <col min="13831" max="13831" width="7" bestFit="1" customWidth="1"/>
    <col min="13832" max="13832" width="15.42578125" bestFit="1" customWidth="1"/>
    <col min="13833" max="13833" width="63.7109375" bestFit="1" customWidth="1"/>
    <col min="13834" max="13834" width="23.42578125" bestFit="1" customWidth="1"/>
    <col min="13835" max="13835" width="12.5703125" bestFit="1" customWidth="1"/>
    <col min="13836" max="13836" width="24.28515625" bestFit="1" customWidth="1"/>
    <col min="13837" max="13837" width="14.140625" bestFit="1" customWidth="1"/>
    <col min="13838" max="13838" width="13.5703125" customWidth="1"/>
    <col min="13839" max="13839" width="23.42578125" bestFit="1" customWidth="1"/>
    <col min="13840" max="13840" width="8.28515625" bestFit="1" customWidth="1"/>
    <col min="14076" max="14076" width="7" bestFit="1" customWidth="1"/>
    <col min="14077" max="14077" width="15" bestFit="1" customWidth="1"/>
    <col min="14078" max="14078" width="58.5703125" customWidth="1"/>
    <col min="14079" max="14079" width="23.42578125" bestFit="1" customWidth="1"/>
    <col min="14080" max="14080" width="11.42578125" bestFit="1" customWidth="1"/>
    <col min="14081" max="14081" width="24.28515625" bestFit="1" customWidth="1"/>
    <col min="14082" max="14082" width="14.140625" bestFit="1" customWidth="1"/>
    <col min="14083" max="14083" width="13.5703125" customWidth="1"/>
    <col min="14084" max="14084" width="23.42578125" bestFit="1" customWidth="1"/>
    <col min="14085" max="14085" width="8.85546875" bestFit="1" customWidth="1"/>
    <col min="14086" max="14086" width="15.5703125" customWidth="1"/>
    <col min="14087" max="14087" width="7" bestFit="1" customWidth="1"/>
    <col min="14088" max="14088" width="15.42578125" bestFit="1" customWidth="1"/>
    <col min="14089" max="14089" width="63.7109375" bestFit="1" customWidth="1"/>
    <col min="14090" max="14090" width="23.42578125" bestFit="1" customWidth="1"/>
    <col min="14091" max="14091" width="12.5703125" bestFit="1" customWidth="1"/>
    <col min="14092" max="14092" width="24.28515625" bestFit="1" customWidth="1"/>
    <col min="14093" max="14093" width="14.140625" bestFit="1" customWidth="1"/>
    <col min="14094" max="14094" width="13.5703125" customWidth="1"/>
    <col min="14095" max="14095" width="23.42578125" bestFit="1" customWidth="1"/>
    <col min="14096" max="14096" width="8.28515625" bestFit="1" customWidth="1"/>
    <col min="14332" max="14332" width="7" bestFit="1" customWidth="1"/>
    <col min="14333" max="14333" width="15" bestFit="1" customWidth="1"/>
    <col min="14334" max="14334" width="58.5703125" customWidth="1"/>
    <col min="14335" max="14335" width="23.42578125" bestFit="1" customWidth="1"/>
    <col min="14336" max="14336" width="11.42578125" bestFit="1" customWidth="1"/>
    <col min="14337" max="14337" width="24.28515625" bestFit="1" customWidth="1"/>
    <col min="14338" max="14338" width="14.140625" bestFit="1" customWidth="1"/>
    <col min="14339" max="14339" width="13.5703125" customWidth="1"/>
    <col min="14340" max="14340" width="23.42578125" bestFit="1" customWidth="1"/>
    <col min="14341" max="14341" width="8.85546875" bestFit="1" customWidth="1"/>
    <col min="14342" max="14342" width="15.5703125" customWidth="1"/>
    <col min="14343" max="14343" width="7" bestFit="1" customWidth="1"/>
    <col min="14344" max="14344" width="15.42578125" bestFit="1" customWidth="1"/>
    <col min="14345" max="14345" width="63.7109375" bestFit="1" customWidth="1"/>
    <col min="14346" max="14346" width="23.42578125" bestFit="1" customWidth="1"/>
    <col min="14347" max="14347" width="12.5703125" bestFit="1" customWidth="1"/>
    <col min="14348" max="14348" width="24.28515625" bestFit="1" customWidth="1"/>
    <col min="14349" max="14349" width="14.140625" bestFit="1" customWidth="1"/>
    <col min="14350" max="14350" width="13.5703125" customWidth="1"/>
    <col min="14351" max="14351" width="23.42578125" bestFit="1" customWidth="1"/>
    <col min="14352" max="14352" width="8.28515625" bestFit="1" customWidth="1"/>
    <col min="14588" max="14588" width="7" bestFit="1" customWidth="1"/>
    <col min="14589" max="14589" width="15" bestFit="1" customWidth="1"/>
    <col min="14590" max="14590" width="58.5703125" customWidth="1"/>
    <col min="14591" max="14591" width="23.42578125" bestFit="1" customWidth="1"/>
    <col min="14592" max="14592" width="11.42578125" bestFit="1" customWidth="1"/>
    <col min="14593" max="14593" width="24.28515625" bestFit="1" customWidth="1"/>
    <col min="14594" max="14594" width="14.140625" bestFit="1" customWidth="1"/>
    <col min="14595" max="14595" width="13.5703125" customWidth="1"/>
    <col min="14596" max="14596" width="23.42578125" bestFit="1" customWidth="1"/>
    <col min="14597" max="14597" width="8.85546875" bestFit="1" customWidth="1"/>
    <col min="14598" max="14598" width="15.5703125" customWidth="1"/>
    <col min="14599" max="14599" width="7" bestFit="1" customWidth="1"/>
    <col min="14600" max="14600" width="15.42578125" bestFit="1" customWidth="1"/>
    <col min="14601" max="14601" width="63.7109375" bestFit="1" customWidth="1"/>
    <col min="14602" max="14602" width="23.42578125" bestFit="1" customWidth="1"/>
    <col min="14603" max="14603" width="12.5703125" bestFit="1" customWidth="1"/>
    <col min="14604" max="14604" width="24.28515625" bestFit="1" customWidth="1"/>
    <col min="14605" max="14605" width="14.140625" bestFit="1" customWidth="1"/>
    <col min="14606" max="14606" width="13.5703125" customWidth="1"/>
    <col min="14607" max="14607" width="23.42578125" bestFit="1" customWidth="1"/>
    <col min="14608" max="14608" width="8.28515625" bestFit="1" customWidth="1"/>
    <col min="14844" max="14844" width="7" bestFit="1" customWidth="1"/>
    <col min="14845" max="14845" width="15" bestFit="1" customWidth="1"/>
    <col min="14846" max="14846" width="58.5703125" customWidth="1"/>
    <col min="14847" max="14847" width="23.42578125" bestFit="1" customWidth="1"/>
    <col min="14848" max="14848" width="11.42578125" bestFit="1" customWidth="1"/>
    <col min="14849" max="14849" width="24.28515625" bestFit="1" customWidth="1"/>
    <col min="14850" max="14850" width="14.140625" bestFit="1" customWidth="1"/>
    <col min="14851" max="14851" width="13.5703125" customWidth="1"/>
    <col min="14852" max="14852" width="23.42578125" bestFit="1" customWidth="1"/>
    <col min="14853" max="14853" width="8.85546875" bestFit="1" customWidth="1"/>
    <col min="14854" max="14854" width="15.5703125" customWidth="1"/>
    <col min="14855" max="14855" width="7" bestFit="1" customWidth="1"/>
    <col min="14856" max="14856" width="15.42578125" bestFit="1" customWidth="1"/>
    <col min="14857" max="14857" width="63.7109375" bestFit="1" customWidth="1"/>
    <col min="14858" max="14858" width="23.42578125" bestFit="1" customWidth="1"/>
    <col min="14859" max="14859" width="12.5703125" bestFit="1" customWidth="1"/>
    <col min="14860" max="14860" width="24.28515625" bestFit="1" customWidth="1"/>
    <col min="14861" max="14861" width="14.140625" bestFit="1" customWidth="1"/>
    <col min="14862" max="14862" width="13.5703125" customWidth="1"/>
    <col min="14863" max="14863" width="23.42578125" bestFit="1" customWidth="1"/>
    <col min="14864" max="14864" width="8.28515625" bestFit="1" customWidth="1"/>
    <col min="15100" max="15100" width="7" bestFit="1" customWidth="1"/>
    <col min="15101" max="15101" width="15" bestFit="1" customWidth="1"/>
    <col min="15102" max="15102" width="58.5703125" customWidth="1"/>
    <col min="15103" max="15103" width="23.42578125" bestFit="1" customWidth="1"/>
    <col min="15104" max="15104" width="11.42578125" bestFit="1" customWidth="1"/>
    <col min="15105" max="15105" width="24.28515625" bestFit="1" customWidth="1"/>
    <col min="15106" max="15106" width="14.140625" bestFit="1" customWidth="1"/>
    <col min="15107" max="15107" width="13.5703125" customWidth="1"/>
    <col min="15108" max="15108" width="23.42578125" bestFit="1" customWidth="1"/>
    <col min="15109" max="15109" width="8.85546875" bestFit="1" customWidth="1"/>
    <col min="15110" max="15110" width="15.5703125" customWidth="1"/>
    <col min="15111" max="15111" width="7" bestFit="1" customWidth="1"/>
    <col min="15112" max="15112" width="15.42578125" bestFit="1" customWidth="1"/>
    <col min="15113" max="15113" width="63.7109375" bestFit="1" customWidth="1"/>
    <col min="15114" max="15114" width="23.42578125" bestFit="1" customWidth="1"/>
    <col min="15115" max="15115" width="12.5703125" bestFit="1" customWidth="1"/>
    <col min="15116" max="15116" width="24.28515625" bestFit="1" customWidth="1"/>
    <col min="15117" max="15117" width="14.140625" bestFit="1" customWidth="1"/>
    <col min="15118" max="15118" width="13.5703125" customWidth="1"/>
    <col min="15119" max="15119" width="23.42578125" bestFit="1" customWidth="1"/>
    <col min="15120" max="15120" width="8.28515625" bestFit="1" customWidth="1"/>
    <col min="15356" max="15356" width="7" bestFit="1" customWidth="1"/>
    <col min="15357" max="15357" width="15" bestFit="1" customWidth="1"/>
    <col min="15358" max="15358" width="58.5703125" customWidth="1"/>
    <col min="15359" max="15359" width="23.42578125" bestFit="1" customWidth="1"/>
    <col min="15360" max="15360" width="11.42578125" bestFit="1" customWidth="1"/>
    <col min="15361" max="15361" width="24.28515625" bestFit="1" customWidth="1"/>
    <col min="15362" max="15362" width="14.140625" bestFit="1" customWidth="1"/>
    <col min="15363" max="15363" width="13.5703125" customWidth="1"/>
    <col min="15364" max="15364" width="23.42578125" bestFit="1" customWidth="1"/>
    <col min="15365" max="15365" width="8.85546875" bestFit="1" customWidth="1"/>
    <col min="15366" max="15366" width="15.5703125" customWidth="1"/>
    <col min="15367" max="15367" width="7" bestFit="1" customWidth="1"/>
    <col min="15368" max="15368" width="15.42578125" bestFit="1" customWidth="1"/>
    <col min="15369" max="15369" width="63.7109375" bestFit="1" customWidth="1"/>
    <col min="15370" max="15370" width="23.42578125" bestFit="1" customWidth="1"/>
    <col min="15371" max="15371" width="12.5703125" bestFit="1" customWidth="1"/>
    <col min="15372" max="15372" width="24.28515625" bestFit="1" customWidth="1"/>
    <col min="15373" max="15373" width="14.140625" bestFit="1" customWidth="1"/>
    <col min="15374" max="15374" width="13.5703125" customWidth="1"/>
    <col min="15375" max="15375" width="23.42578125" bestFit="1" customWidth="1"/>
    <col min="15376" max="15376" width="8.28515625" bestFit="1" customWidth="1"/>
    <col min="15612" max="15612" width="7" bestFit="1" customWidth="1"/>
    <col min="15613" max="15613" width="15" bestFit="1" customWidth="1"/>
    <col min="15614" max="15614" width="58.5703125" customWidth="1"/>
    <col min="15615" max="15615" width="23.42578125" bestFit="1" customWidth="1"/>
    <col min="15616" max="15616" width="11.42578125" bestFit="1" customWidth="1"/>
    <col min="15617" max="15617" width="24.28515625" bestFit="1" customWidth="1"/>
    <col min="15618" max="15618" width="14.140625" bestFit="1" customWidth="1"/>
    <col min="15619" max="15619" width="13.5703125" customWidth="1"/>
    <col min="15620" max="15620" width="23.42578125" bestFit="1" customWidth="1"/>
    <col min="15621" max="15621" width="8.85546875" bestFit="1" customWidth="1"/>
    <col min="15622" max="15622" width="15.5703125" customWidth="1"/>
    <col min="15623" max="15623" width="7" bestFit="1" customWidth="1"/>
    <col min="15624" max="15624" width="15.42578125" bestFit="1" customWidth="1"/>
    <col min="15625" max="15625" width="63.7109375" bestFit="1" customWidth="1"/>
    <col min="15626" max="15626" width="23.42578125" bestFit="1" customWidth="1"/>
    <col min="15627" max="15627" width="12.5703125" bestFit="1" customWidth="1"/>
    <col min="15628" max="15628" width="24.28515625" bestFit="1" customWidth="1"/>
    <col min="15629" max="15629" width="14.140625" bestFit="1" customWidth="1"/>
    <col min="15630" max="15630" width="13.5703125" customWidth="1"/>
    <col min="15631" max="15631" width="23.42578125" bestFit="1" customWidth="1"/>
    <col min="15632" max="15632" width="8.28515625" bestFit="1" customWidth="1"/>
    <col min="15868" max="15868" width="7" bestFit="1" customWidth="1"/>
    <col min="15869" max="15869" width="15" bestFit="1" customWidth="1"/>
    <col min="15870" max="15870" width="58.5703125" customWidth="1"/>
    <col min="15871" max="15871" width="23.42578125" bestFit="1" customWidth="1"/>
    <col min="15872" max="15872" width="11.42578125" bestFit="1" customWidth="1"/>
    <col min="15873" max="15873" width="24.28515625" bestFit="1" customWidth="1"/>
    <col min="15874" max="15874" width="14.140625" bestFit="1" customWidth="1"/>
    <col min="15875" max="15875" width="13.5703125" customWidth="1"/>
    <col min="15876" max="15876" width="23.42578125" bestFit="1" customWidth="1"/>
    <col min="15877" max="15877" width="8.85546875" bestFit="1" customWidth="1"/>
    <col min="15878" max="15878" width="15.5703125" customWidth="1"/>
    <col min="15879" max="15879" width="7" bestFit="1" customWidth="1"/>
    <col min="15880" max="15880" width="15.42578125" bestFit="1" customWidth="1"/>
    <col min="15881" max="15881" width="63.7109375" bestFit="1" customWidth="1"/>
    <col min="15882" max="15882" width="23.42578125" bestFit="1" customWidth="1"/>
    <col min="15883" max="15883" width="12.5703125" bestFit="1" customWidth="1"/>
    <col min="15884" max="15884" width="24.28515625" bestFit="1" customWidth="1"/>
    <col min="15885" max="15885" width="14.140625" bestFit="1" customWidth="1"/>
    <col min="15886" max="15886" width="13.5703125" customWidth="1"/>
    <col min="15887" max="15887" width="23.42578125" bestFit="1" customWidth="1"/>
    <col min="15888" max="15888" width="8.28515625" bestFit="1" customWidth="1"/>
    <col min="16124" max="16124" width="7" bestFit="1" customWidth="1"/>
    <col min="16125" max="16125" width="15" bestFit="1" customWidth="1"/>
    <col min="16126" max="16126" width="58.5703125" customWidth="1"/>
    <col min="16127" max="16127" width="23.42578125" bestFit="1" customWidth="1"/>
    <col min="16128" max="16128" width="11.42578125" bestFit="1" customWidth="1"/>
    <col min="16129" max="16129" width="24.28515625" bestFit="1" customWidth="1"/>
    <col min="16130" max="16130" width="14.140625" bestFit="1" customWidth="1"/>
    <col min="16131" max="16131" width="13.5703125" customWidth="1"/>
    <col min="16132" max="16132" width="23.42578125" bestFit="1" customWidth="1"/>
    <col min="16133" max="16133" width="8.85546875" bestFit="1" customWidth="1"/>
    <col min="16134" max="16134" width="15.5703125" customWidth="1"/>
    <col min="16135" max="16135" width="7" bestFit="1" customWidth="1"/>
    <col min="16136" max="16136" width="15.42578125" bestFit="1" customWidth="1"/>
    <col min="16137" max="16137" width="63.7109375" bestFit="1" customWidth="1"/>
    <col min="16138" max="16138" width="23.42578125" bestFit="1" customWidth="1"/>
    <col min="16139" max="16139" width="12.5703125" bestFit="1" customWidth="1"/>
    <col min="16140" max="16140" width="24.28515625" bestFit="1" customWidth="1"/>
    <col min="16141" max="16141" width="14.140625" bestFit="1" customWidth="1"/>
    <col min="16142" max="16142" width="13.5703125" customWidth="1"/>
    <col min="16143" max="16143" width="23.42578125" bestFit="1" customWidth="1"/>
    <col min="16144" max="16144" width="8.28515625" bestFit="1" customWidth="1"/>
  </cols>
  <sheetData>
    <row r="1" spans="1:16" ht="18.75">
      <c r="A1" s="1"/>
      <c r="B1" s="1"/>
      <c r="C1" s="109" t="s">
        <v>464</v>
      </c>
      <c r="D1" s="109"/>
      <c r="E1" s="109"/>
      <c r="F1" s="109"/>
      <c r="G1" s="109"/>
      <c r="L1" s="3"/>
      <c r="M1" s="3"/>
    </row>
    <row r="2" spans="1:16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</row>
    <row r="3" spans="1:16" ht="15.75" customHeight="1">
      <c r="A3" s="16"/>
      <c r="B3" s="16"/>
      <c r="C3" s="17"/>
      <c r="D3" s="4"/>
      <c r="E3" s="7"/>
      <c r="F3" s="8"/>
      <c r="G3" s="9"/>
      <c r="L3" s="18"/>
      <c r="M3" s="18"/>
    </row>
    <row r="4" spans="1:16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96" t="s">
        <v>8</v>
      </c>
      <c r="H4" s="25"/>
      <c r="K4" s="26"/>
      <c r="L4" s="27"/>
      <c r="M4" s="27"/>
      <c r="N4" s="25"/>
    </row>
    <row r="5" spans="1:16" ht="12.75" customHeight="1">
      <c r="F5" s="33"/>
      <c r="G5" s="34"/>
      <c r="H5" s="35"/>
      <c r="N5" s="35"/>
    </row>
    <row r="6" spans="1:16" ht="12.75" customHeight="1">
      <c r="F6" s="33"/>
      <c r="G6" s="34"/>
      <c r="H6" s="35"/>
      <c r="N6" s="35"/>
    </row>
    <row r="7" spans="1:16" ht="12.75" customHeight="1">
      <c r="C7" s="39" t="s">
        <v>9</v>
      </c>
      <c r="F7" s="33"/>
      <c r="G7" s="34"/>
      <c r="H7" s="35"/>
      <c r="N7" s="35"/>
    </row>
    <row r="8" spans="1:16" ht="12.75" customHeight="1">
      <c r="C8" s="39" t="s">
        <v>10</v>
      </c>
      <c r="F8" s="33"/>
      <c r="G8" s="34"/>
      <c r="H8" s="35"/>
      <c r="N8" s="35"/>
    </row>
    <row r="9" spans="1:16" ht="12.75" customHeight="1">
      <c r="A9">
        <f>+MAX($A$5:A8)+1</f>
        <v>1</v>
      </c>
      <c r="B9" s="75" t="s">
        <v>11</v>
      </c>
      <c r="C9" t="s">
        <v>12</v>
      </c>
      <c r="D9" t="s">
        <v>13</v>
      </c>
      <c r="E9" s="32">
        <v>10000</v>
      </c>
      <c r="F9" s="33">
        <v>188.61</v>
      </c>
      <c r="G9" s="34">
        <f t="shared" ref="G9:G27" si="0">ROUND((F9/$F$65),4)</f>
        <v>3.2899999999999999E-2</v>
      </c>
      <c r="H9" s="35"/>
      <c r="N9" s="35"/>
    </row>
    <row r="10" spans="1:16" ht="12.75" customHeight="1">
      <c r="A10">
        <f>+MAX($A$5:A9)+1</f>
        <v>2</v>
      </c>
      <c r="B10" t="s">
        <v>52</v>
      </c>
      <c r="C10" t="s">
        <v>53</v>
      </c>
      <c r="D10" t="s">
        <v>13</v>
      </c>
      <c r="E10" s="32">
        <v>7000</v>
      </c>
      <c r="F10" s="33">
        <v>125.77249999999999</v>
      </c>
      <c r="G10" s="34">
        <f t="shared" si="0"/>
        <v>2.1999999999999999E-2</v>
      </c>
      <c r="H10" s="35"/>
      <c r="I10" s="42" t="s">
        <v>419</v>
      </c>
      <c r="J10" s="42" t="s">
        <v>17</v>
      </c>
      <c r="L10" s="76" t="s">
        <v>133</v>
      </c>
      <c r="M10" s="76" t="s">
        <v>134</v>
      </c>
      <c r="N10" s="35"/>
      <c r="O10" s="43"/>
      <c r="P10" s="43"/>
    </row>
    <row r="11" spans="1:16" ht="12.75" customHeight="1">
      <c r="A11">
        <f>+MAX($A$5:A10)+1</f>
        <v>3</v>
      </c>
      <c r="B11" t="s">
        <v>249</v>
      </c>
      <c r="C11" t="s">
        <v>250</v>
      </c>
      <c r="D11" t="s">
        <v>169</v>
      </c>
      <c r="E11" s="32">
        <v>43500</v>
      </c>
      <c r="F11" s="33">
        <v>123.2355</v>
      </c>
      <c r="G11" s="34">
        <f t="shared" si="0"/>
        <v>2.1499999999999998E-2</v>
      </c>
      <c r="H11" s="35"/>
      <c r="I11" s="34" t="s">
        <v>154</v>
      </c>
      <c r="J11" s="34">
        <f t="shared" ref="J11:J26" si="1">SUMIFS($G$4:$G$222,$D$4:$D$222,I11)</f>
        <v>0.14360000000000001</v>
      </c>
      <c r="L11" s="83" t="s">
        <v>135</v>
      </c>
      <c r="M11" s="34">
        <v>0.23049999999999998</v>
      </c>
      <c r="N11" s="35"/>
      <c r="O11" s="38"/>
      <c r="P11" s="38"/>
    </row>
    <row r="12" spans="1:16" ht="12.75" customHeight="1">
      <c r="A12">
        <f>+MAX($A$5:A11)+1</f>
        <v>4</v>
      </c>
      <c r="B12" t="s">
        <v>100</v>
      </c>
      <c r="C12" t="s">
        <v>101</v>
      </c>
      <c r="D12" t="s">
        <v>31</v>
      </c>
      <c r="E12" s="32">
        <v>80000</v>
      </c>
      <c r="F12" s="33">
        <v>116.36</v>
      </c>
      <c r="G12" s="34">
        <f t="shared" si="0"/>
        <v>2.0299999999999999E-2</v>
      </c>
      <c r="H12" s="35"/>
      <c r="I12" s="34" t="s">
        <v>153</v>
      </c>
      <c r="J12" s="34">
        <f t="shared" si="1"/>
        <v>0.1439</v>
      </c>
      <c r="L12" s="83" t="s">
        <v>418</v>
      </c>
      <c r="M12" s="34">
        <v>0.14360000000000001</v>
      </c>
      <c r="N12" s="35"/>
      <c r="O12" s="38"/>
      <c r="P12" s="38"/>
    </row>
    <row r="13" spans="1:16" ht="12.75" customHeight="1">
      <c r="A13">
        <f>+MAX($A$5:A12)+1</f>
        <v>5</v>
      </c>
      <c r="B13" t="s">
        <v>193</v>
      </c>
      <c r="C13" t="s">
        <v>194</v>
      </c>
      <c r="D13" t="s">
        <v>48</v>
      </c>
      <c r="E13" s="32">
        <v>1404</v>
      </c>
      <c r="F13" s="33">
        <v>111.34843199999999</v>
      </c>
      <c r="G13" s="34">
        <f t="shared" si="0"/>
        <v>1.9400000000000001E-2</v>
      </c>
      <c r="H13" s="35"/>
      <c r="I13" s="34" t="s">
        <v>213</v>
      </c>
      <c r="J13" s="34">
        <f t="shared" si="1"/>
        <v>0.14169999999999999</v>
      </c>
      <c r="L13" s="83" t="s">
        <v>555</v>
      </c>
      <c r="M13" s="34">
        <v>0.1439</v>
      </c>
      <c r="N13" s="35"/>
      <c r="O13" s="38"/>
      <c r="P13" s="38"/>
    </row>
    <row r="14" spans="1:16" ht="12.75" customHeight="1">
      <c r="A14">
        <f>+MAX($A$5:A13)+1</f>
        <v>6</v>
      </c>
      <c r="B14" t="s">
        <v>61</v>
      </c>
      <c r="C14" t="s">
        <v>62</v>
      </c>
      <c r="D14" t="s">
        <v>40</v>
      </c>
      <c r="E14" s="32">
        <v>33466</v>
      </c>
      <c r="F14" s="33">
        <v>109.95254300000001</v>
      </c>
      <c r="G14" s="34">
        <f t="shared" si="0"/>
        <v>1.9199999999999998E-2</v>
      </c>
      <c r="H14" s="35"/>
      <c r="I14" s="34" t="s">
        <v>13</v>
      </c>
      <c r="J14" s="34">
        <f t="shared" si="1"/>
        <v>7.8799999999999995E-2</v>
      </c>
      <c r="L14" s="83" t="s">
        <v>136</v>
      </c>
      <c r="M14" s="34">
        <v>8.8900000000000007E-2</v>
      </c>
      <c r="N14" s="35"/>
      <c r="O14" s="38"/>
      <c r="P14" s="38"/>
    </row>
    <row r="15" spans="1:16" ht="12.75" customHeight="1">
      <c r="A15">
        <f>+MAX($A$5:A14)+1</f>
        <v>7</v>
      </c>
      <c r="B15" t="s">
        <v>14</v>
      </c>
      <c r="C15" t="s">
        <v>15</v>
      </c>
      <c r="D15" t="s">
        <v>16</v>
      </c>
      <c r="E15" s="32">
        <v>8250</v>
      </c>
      <c r="F15" s="33">
        <v>108.14924999999999</v>
      </c>
      <c r="G15" s="34">
        <f t="shared" si="0"/>
        <v>1.89E-2</v>
      </c>
      <c r="H15" s="35"/>
      <c r="I15" s="34" t="s">
        <v>31</v>
      </c>
      <c r="J15" s="34">
        <f t="shared" si="1"/>
        <v>3.8400000000000004E-2</v>
      </c>
      <c r="L15" s="83" t="s">
        <v>137</v>
      </c>
      <c r="M15" s="34">
        <v>5.7800000000000004E-2</v>
      </c>
      <c r="N15" s="35"/>
      <c r="O15" s="38"/>
      <c r="P15" s="38"/>
    </row>
    <row r="16" spans="1:16" ht="12.75" customHeight="1">
      <c r="A16">
        <f>+MAX($A$5:A15)+1</f>
        <v>8</v>
      </c>
      <c r="B16" t="s">
        <v>164</v>
      </c>
      <c r="C16" t="s">
        <v>165</v>
      </c>
      <c r="D16" t="s">
        <v>31</v>
      </c>
      <c r="E16" s="32">
        <v>14000</v>
      </c>
      <c r="F16" s="33">
        <v>103.446</v>
      </c>
      <c r="G16" s="34">
        <f t="shared" si="0"/>
        <v>1.8100000000000002E-2</v>
      </c>
      <c r="H16" s="35"/>
      <c r="I16" s="34" t="s">
        <v>16</v>
      </c>
      <c r="J16" s="34">
        <f t="shared" si="1"/>
        <v>3.5500000000000004E-2</v>
      </c>
      <c r="L16" s="83" t="s">
        <v>139</v>
      </c>
      <c r="M16" s="34">
        <v>3.5500000000000004E-2</v>
      </c>
      <c r="N16" s="35"/>
      <c r="O16" s="38"/>
      <c r="P16" s="38"/>
    </row>
    <row r="17" spans="1:54" ht="12.75" customHeight="1">
      <c r="A17">
        <f>+MAX($A$5:A16)+1</f>
        <v>9</v>
      </c>
      <c r="B17" t="s">
        <v>170</v>
      </c>
      <c r="C17" t="s">
        <v>171</v>
      </c>
      <c r="D17" t="s">
        <v>16</v>
      </c>
      <c r="E17" s="32">
        <v>60000</v>
      </c>
      <c r="F17" s="33">
        <v>95.07</v>
      </c>
      <c r="G17" s="34">
        <f t="shared" si="0"/>
        <v>1.66E-2</v>
      </c>
      <c r="H17" s="35"/>
      <c r="I17" s="34" t="s">
        <v>28</v>
      </c>
      <c r="J17" s="34">
        <f t="shared" si="1"/>
        <v>2.8999999999999998E-2</v>
      </c>
      <c r="L17" s="83" t="s">
        <v>140</v>
      </c>
      <c r="M17" s="34">
        <v>2.8999999999999998E-2</v>
      </c>
      <c r="N17" s="35"/>
      <c r="O17" s="38"/>
      <c r="P17" s="38"/>
    </row>
    <row r="18" spans="1:54" ht="12.75" customHeight="1">
      <c r="A18">
        <f>+MAX($A$5:A17)+1</f>
        <v>10</v>
      </c>
      <c r="B18" t="s">
        <v>32</v>
      </c>
      <c r="C18" t="s">
        <v>33</v>
      </c>
      <c r="D18" t="s">
        <v>28</v>
      </c>
      <c r="E18" s="32">
        <v>35000</v>
      </c>
      <c r="F18" s="33">
        <v>89.424999999999997</v>
      </c>
      <c r="G18" s="34">
        <f t="shared" si="0"/>
        <v>1.5599999999999999E-2</v>
      </c>
      <c r="H18" s="35"/>
      <c r="I18" s="34" t="s">
        <v>23</v>
      </c>
      <c r="J18" s="34">
        <f t="shared" si="1"/>
        <v>2.9499999999999998E-2</v>
      </c>
      <c r="L18" s="83" t="s">
        <v>146</v>
      </c>
      <c r="M18" s="34">
        <v>2.1499999999999998E-2</v>
      </c>
      <c r="N18" s="35"/>
      <c r="O18" s="38"/>
      <c r="P18" s="38"/>
    </row>
    <row r="19" spans="1:54" ht="12.75" customHeight="1">
      <c r="A19">
        <f>+MAX($A$5:A18)+1</f>
        <v>11</v>
      </c>
      <c r="B19" t="s">
        <v>67</v>
      </c>
      <c r="C19" t="s">
        <v>68</v>
      </c>
      <c r="D19" t="s">
        <v>20</v>
      </c>
      <c r="E19" s="32">
        <v>50000</v>
      </c>
      <c r="F19" s="33">
        <v>88.3</v>
      </c>
      <c r="G19" s="34">
        <f t="shared" si="0"/>
        <v>1.54E-2</v>
      </c>
      <c r="H19" s="35"/>
      <c r="I19" s="34" t="s">
        <v>169</v>
      </c>
      <c r="J19" s="34">
        <f t="shared" si="1"/>
        <v>2.1499999999999998E-2</v>
      </c>
      <c r="L19" s="83" t="s">
        <v>141</v>
      </c>
      <c r="M19" s="34">
        <v>1.8700000000000001E-2</v>
      </c>
      <c r="N19" s="35"/>
      <c r="O19" s="38"/>
      <c r="P19" s="38"/>
    </row>
    <row r="20" spans="1:54" ht="12.75" customHeight="1">
      <c r="A20">
        <f>+MAX($A$5:A19)+1</f>
        <v>12</v>
      </c>
      <c r="B20" t="s">
        <v>21</v>
      </c>
      <c r="C20" t="s">
        <v>22</v>
      </c>
      <c r="D20" t="s">
        <v>13</v>
      </c>
      <c r="E20" s="32">
        <v>30000</v>
      </c>
      <c r="F20" s="33">
        <v>83.504999999999995</v>
      </c>
      <c r="G20" s="34">
        <f t="shared" si="0"/>
        <v>1.46E-2</v>
      </c>
      <c r="H20" s="35"/>
      <c r="I20" s="34" t="s">
        <v>40</v>
      </c>
      <c r="J20" s="34">
        <f t="shared" si="1"/>
        <v>1.9199999999999998E-2</v>
      </c>
      <c r="L20" s="83" t="s">
        <v>142</v>
      </c>
      <c r="M20" s="34">
        <v>1.3899999999999999E-2</v>
      </c>
      <c r="N20" s="35"/>
      <c r="O20" s="38"/>
      <c r="P20" s="38"/>
    </row>
    <row r="21" spans="1:54" ht="12.75" customHeight="1">
      <c r="A21">
        <f>+MAX($A$5:A20)+1</f>
        <v>13</v>
      </c>
      <c r="B21" t="s">
        <v>104</v>
      </c>
      <c r="C21" t="s">
        <v>105</v>
      </c>
      <c r="D21" t="s">
        <v>54</v>
      </c>
      <c r="E21" s="32">
        <v>11000</v>
      </c>
      <c r="F21" s="33">
        <v>79.612499999999997</v>
      </c>
      <c r="G21" s="34">
        <f t="shared" si="0"/>
        <v>1.3899999999999999E-2</v>
      </c>
      <c r="H21" s="35"/>
      <c r="I21" s="34" t="s">
        <v>48</v>
      </c>
      <c r="J21" s="34">
        <f t="shared" si="1"/>
        <v>1.9400000000000001E-2</v>
      </c>
      <c r="L21" s="83" t="s">
        <v>143</v>
      </c>
      <c r="M21" s="34">
        <v>1.06E-2</v>
      </c>
      <c r="N21" s="35"/>
      <c r="O21" s="38"/>
      <c r="P21" s="38"/>
    </row>
    <row r="22" spans="1:54" ht="12.75" customHeight="1">
      <c r="A22">
        <f>+MAX($A$5:A21)+1</f>
        <v>14</v>
      </c>
      <c r="B22" t="s">
        <v>64</v>
      </c>
      <c r="C22" s="75" t="s">
        <v>65</v>
      </c>
      <c r="D22" t="s">
        <v>28</v>
      </c>
      <c r="E22" s="32">
        <v>7000</v>
      </c>
      <c r="F22" s="33">
        <v>76.555499999999995</v>
      </c>
      <c r="G22" s="34">
        <f t="shared" si="0"/>
        <v>1.34E-2</v>
      </c>
      <c r="H22" s="35"/>
      <c r="I22" s="34" t="s">
        <v>37</v>
      </c>
      <c r="J22" s="34">
        <f t="shared" si="1"/>
        <v>1.8700000000000001E-2</v>
      </c>
      <c r="L22" s="98" t="s">
        <v>130</v>
      </c>
      <c r="M22" s="99">
        <f>SUM(M11:M21)</f>
        <v>0.79390000000000005</v>
      </c>
      <c r="N22" s="35"/>
      <c r="O22" s="38"/>
      <c r="P22" s="38"/>
    </row>
    <row r="23" spans="1:54" ht="12.75" customHeight="1">
      <c r="A23">
        <f>+MAX($A$5:A22)+1</f>
        <v>15</v>
      </c>
      <c r="B23" t="s">
        <v>251</v>
      </c>
      <c r="C23" s="75" t="s">
        <v>252</v>
      </c>
      <c r="D23" t="s">
        <v>23</v>
      </c>
      <c r="E23" s="32">
        <v>4000</v>
      </c>
      <c r="F23" s="33">
        <v>70.701999999999998</v>
      </c>
      <c r="G23" s="34">
        <f t="shared" si="0"/>
        <v>1.23E-2</v>
      </c>
      <c r="H23" s="35"/>
      <c r="I23" s="34" t="s">
        <v>20</v>
      </c>
      <c r="J23" s="34">
        <f t="shared" si="1"/>
        <v>1.54E-2</v>
      </c>
      <c r="N23" s="35"/>
      <c r="O23" s="38"/>
      <c r="P23" s="38"/>
    </row>
    <row r="24" spans="1:54" ht="12.75" customHeight="1">
      <c r="A24">
        <f>+MAX($A$5:A23)+1</f>
        <v>16</v>
      </c>
      <c r="B24" t="s">
        <v>86</v>
      </c>
      <c r="C24" s="75" t="s">
        <v>87</v>
      </c>
      <c r="D24" t="s">
        <v>23</v>
      </c>
      <c r="E24" s="32">
        <v>15000</v>
      </c>
      <c r="F24" s="33">
        <v>61.1175</v>
      </c>
      <c r="G24" s="34">
        <f t="shared" si="0"/>
        <v>1.0699999999999999E-2</v>
      </c>
      <c r="H24" s="35"/>
      <c r="I24" s="34" t="s">
        <v>54</v>
      </c>
      <c r="J24" s="34">
        <f t="shared" si="1"/>
        <v>1.3899999999999999E-2</v>
      </c>
      <c r="N24" s="35"/>
      <c r="O24" s="38"/>
      <c r="P24" s="38"/>
    </row>
    <row r="25" spans="1:54" ht="12.75" customHeight="1">
      <c r="A25">
        <f>+MAX($A$5:A24)+1</f>
        <v>17</v>
      </c>
      <c r="B25" t="s">
        <v>49</v>
      </c>
      <c r="C25" s="75" t="s">
        <v>50</v>
      </c>
      <c r="D25" t="s">
        <v>37</v>
      </c>
      <c r="E25" s="32">
        <v>5386</v>
      </c>
      <c r="F25" s="33">
        <v>60.958748</v>
      </c>
      <c r="G25" s="34">
        <f t="shared" si="0"/>
        <v>1.06E-2</v>
      </c>
      <c r="H25" s="35"/>
      <c r="I25" s="34" t="s">
        <v>51</v>
      </c>
      <c r="J25" s="34">
        <f t="shared" si="1"/>
        <v>1.06E-2</v>
      </c>
      <c r="N25" s="35"/>
      <c r="O25" s="38"/>
      <c r="P25" s="38"/>
    </row>
    <row r="26" spans="1:54" ht="12.75" customHeight="1">
      <c r="A26">
        <f>+MAX($A$5:A25)+1</f>
        <v>18</v>
      </c>
      <c r="B26" t="s">
        <v>78</v>
      </c>
      <c r="C26" s="75" t="s">
        <v>79</v>
      </c>
      <c r="D26" t="s">
        <v>13</v>
      </c>
      <c r="E26" s="32">
        <v>60000</v>
      </c>
      <c r="F26" s="33">
        <v>53.52</v>
      </c>
      <c r="G26" s="34">
        <f t="shared" si="0"/>
        <v>9.2999999999999992E-3</v>
      </c>
      <c r="H26" s="35"/>
      <c r="I26" t="s">
        <v>151</v>
      </c>
      <c r="J26" s="34">
        <f t="shared" si="1"/>
        <v>3.4799999999999998E-2</v>
      </c>
      <c r="N26" s="35"/>
      <c r="O26" s="38"/>
      <c r="P26" s="38"/>
    </row>
    <row r="27" spans="1:54" ht="12.75" customHeight="1">
      <c r="A27">
        <f>+MAX($A$5:A26)+1</f>
        <v>19</v>
      </c>
      <c r="B27" t="s">
        <v>55</v>
      </c>
      <c r="C27" s="75" t="s">
        <v>56</v>
      </c>
      <c r="D27" t="s">
        <v>37</v>
      </c>
      <c r="E27" s="32">
        <v>4803</v>
      </c>
      <c r="F27" s="33">
        <v>46.521857999999995</v>
      </c>
      <c r="G27" s="34">
        <f t="shared" si="0"/>
        <v>8.0999999999999996E-3</v>
      </c>
      <c r="H27" s="35"/>
      <c r="I27" s="34" t="s">
        <v>75</v>
      </c>
      <c r="J27" s="46">
        <f>+SUMIFS($G:$G,$C:$C,"Net Receivable/Payable")+SUMIFS($G:$G,$C:$C,"CBLO / Reverse Repo Investments")</f>
        <v>0.20610000000000003</v>
      </c>
      <c r="N27" s="35"/>
      <c r="O27" s="38"/>
      <c r="P27" s="38"/>
    </row>
    <row r="28" spans="1:54" ht="12.75" customHeight="1">
      <c r="A28">
        <f>+MAX($A$5:A27)+1</f>
        <v>20</v>
      </c>
      <c r="B28" t="s">
        <v>172</v>
      </c>
      <c r="C28" s="75" t="s">
        <v>173</v>
      </c>
      <c r="D28" t="s">
        <v>23</v>
      </c>
      <c r="E28" s="32">
        <v>6000</v>
      </c>
      <c r="F28" s="33">
        <v>36.957000000000001</v>
      </c>
      <c r="G28" s="34">
        <f>ROUND((F28/$F$65),4)</f>
        <v>6.4999999999999997E-3</v>
      </c>
      <c r="H28" s="35"/>
      <c r="J28" s="99">
        <f>SUM(J11:J27)</f>
        <v>1</v>
      </c>
      <c r="N28" s="35"/>
      <c r="O28" s="38"/>
      <c r="P28" s="38"/>
    </row>
    <row r="29" spans="1:54" ht="12.75" customHeight="1">
      <c r="A29">
        <f>+MAX($A$5:A28)+1</f>
        <v>21</v>
      </c>
      <c r="B29" t="s">
        <v>110</v>
      </c>
      <c r="C29" s="75" t="s">
        <v>111</v>
      </c>
      <c r="D29" t="s">
        <v>51</v>
      </c>
      <c r="E29" s="32">
        <v>7000</v>
      </c>
      <c r="F29" s="33">
        <v>34.656999999999996</v>
      </c>
      <c r="G29" s="34">
        <f>ROUND((F29/$F$65),4)</f>
        <v>6.1000000000000004E-3</v>
      </c>
      <c r="H29" s="35"/>
      <c r="N29" s="35"/>
      <c r="O29" s="38"/>
      <c r="P29" s="38"/>
    </row>
    <row r="30" spans="1:54" ht="12.75" customHeight="1">
      <c r="A30">
        <f>+MAX($A$5:A29)+1</f>
        <v>22</v>
      </c>
      <c r="B30" t="s">
        <v>124</v>
      </c>
      <c r="C30" s="75" t="s">
        <v>125</v>
      </c>
      <c r="D30" t="s">
        <v>51</v>
      </c>
      <c r="E30" s="32">
        <v>3500</v>
      </c>
      <c r="F30" s="33">
        <v>25.754750000000001</v>
      </c>
      <c r="G30" s="34">
        <f>ROUND((F30/$F$65),4)</f>
        <v>4.4999999999999997E-3</v>
      </c>
      <c r="H30" s="35"/>
      <c r="N30" s="35"/>
      <c r="O30" s="38"/>
      <c r="P30" s="38"/>
    </row>
    <row r="31" spans="1:54" ht="12.75" customHeight="1">
      <c r="F31" s="33"/>
      <c r="G31" s="34"/>
      <c r="H31" s="35"/>
      <c r="I31" s="34"/>
      <c r="J31" s="34"/>
      <c r="N31" s="35"/>
      <c r="O31" s="38"/>
      <c r="P31" s="38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ht="12.75" customHeight="1">
      <c r="C32" s="47" t="s">
        <v>126</v>
      </c>
      <c r="D32" s="47"/>
      <c r="E32" s="48"/>
      <c r="F32" s="49">
        <f>SUM(F9:F31)</f>
        <v>1889.5310809999999</v>
      </c>
      <c r="G32" s="50">
        <f>SUM(G9:G31)</f>
        <v>0.32989999999999997</v>
      </c>
      <c r="H32" s="51"/>
      <c r="N32" s="51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4" ht="12.75" customHeight="1">
      <c r="F33" s="33"/>
      <c r="G33" s="34"/>
      <c r="H33" s="35"/>
      <c r="N33" s="35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4" ht="12.75" customHeight="1">
      <c r="C34" s="39" t="s">
        <v>148</v>
      </c>
      <c r="F34" s="33"/>
      <c r="G34" s="34"/>
      <c r="H34" s="35"/>
      <c r="N34" s="35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2.75" customHeight="1">
      <c r="C35" s="39" t="s">
        <v>416</v>
      </c>
      <c r="F35" s="33"/>
      <c r="G35" s="34"/>
      <c r="H35" s="35"/>
      <c r="N35" s="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2.75" customHeight="1">
      <c r="A36">
        <f>+MAX($A$5:A35)+1</f>
        <v>23</v>
      </c>
      <c r="B36" t="s">
        <v>519</v>
      </c>
      <c r="C36" s="75" t="s">
        <v>520</v>
      </c>
      <c r="D36" t="s">
        <v>151</v>
      </c>
      <c r="E36" s="32">
        <v>20000000</v>
      </c>
      <c r="F36" s="33">
        <v>199.0514</v>
      </c>
      <c r="G36" s="34">
        <f>ROUND((F36/$F$65),4)</f>
        <v>3.4799999999999998E-2</v>
      </c>
      <c r="H36" s="35"/>
      <c r="N36" s="35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2.75" customHeight="1">
      <c r="F37" s="33"/>
      <c r="G37" s="34"/>
      <c r="H37" s="35"/>
      <c r="N37" s="35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2.75" customHeight="1">
      <c r="C38" s="47" t="s">
        <v>126</v>
      </c>
      <c r="D38" s="47"/>
      <c r="E38" s="48"/>
      <c r="F38" s="49">
        <f>SUM(F36:F37)</f>
        <v>199.0514</v>
      </c>
      <c r="G38" s="50">
        <f>SUM(G36:G37)</f>
        <v>3.4799999999999998E-2</v>
      </c>
      <c r="H38" s="51"/>
      <c r="N38" s="51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1:54" ht="12.75" customHeight="1">
      <c r="F39" s="33"/>
      <c r="G39" s="34"/>
      <c r="H39" s="35"/>
      <c r="N39" s="3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</row>
    <row r="40" spans="1:54" ht="12.75" customHeight="1">
      <c r="C40" s="39" t="s">
        <v>210</v>
      </c>
      <c r="F40" s="33"/>
      <c r="G40" s="34"/>
      <c r="H40" s="35"/>
      <c r="N40" s="35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  <row r="41" spans="1:54" ht="12.75" customHeight="1">
      <c r="A41">
        <f>+MAX($A$5:A40)+1</f>
        <v>24</v>
      </c>
      <c r="B41" t="s">
        <v>253</v>
      </c>
      <c r="C41" s="75" t="s">
        <v>254</v>
      </c>
      <c r="D41" t="s">
        <v>154</v>
      </c>
      <c r="E41" s="32">
        <v>50000000</v>
      </c>
      <c r="F41" s="33">
        <v>513.72500000000002</v>
      </c>
      <c r="G41" s="34">
        <f>ROUND((F41/$F$65),4)</f>
        <v>8.9700000000000002E-2</v>
      </c>
      <c r="H41" s="35"/>
      <c r="N41" s="35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</row>
    <row r="42" spans="1:54" ht="12.75" customHeight="1">
      <c r="A42">
        <f>+MAX($A$5:A41)+1</f>
        <v>25</v>
      </c>
      <c r="B42" t="s">
        <v>247</v>
      </c>
      <c r="C42" s="75" t="s">
        <v>248</v>
      </c>
      <c r="D42" t="s">
        <v>154</v>
      </c>
      <c r="E42" s="32">
        <v>30000000</v>
      </c>
      <c r="F42" s="33">
        <v>308.47949999999997</v>
      </c>
      <c r="G42" s="34">
        <f>ROUND((F42/$F$65),4)</f>
        <v>5.3900000000000003E-2</v>
      </c>
      <c r="H42" s="35"/>
      <c r="N42" s="35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</row>
    <row r="43" spans="1:54" ht="12.75" customHeight="1">
      <c r="F43" s="33"/>
      <c r="G43" s="34"/>
      <c r="H43" s="35"/>
      <c r="N43" s="35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4" ht="12.75" customHeight="1">
      <c r="C44" s="47" t="s">
        <v>126</v>
      </c>
      <c r="D44" s="47"/>
      <c r="E44" s="48"/>
      <c r="F44" s="49">
        <f>SUM(F41:F43)</f>
        <v>822.20450000000005</v>
      </c>
      <c r="G44" s="50">
        <f>SUM(G41:G43)</f>
        <v>0.14360000000000001</v>
      </c>
      <c r="H44" s="35"/>
      <c r="N44" s="35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1:54" ht="12.75" customHeight="1">
      <c r="F45" s="33"/>
      <c r="G45" s="34"/>
      <c r="H45" s="35"/>
      <c r="N45" s="3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</row>
    <row r="46" spans="1:54" ht="12.75" customHeight="1">
      <c r="C46" s="39" t="s">
        <v>226</v>
      </c>
      <c r="F46" s="33"/>
      <c r="G46" s="34"/>
      <c r="H46" s="51"/>
      <c r="N46" s="51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  <row r="47" spans="1:54" ht="12.75" customHeight="1">
      <c r="C47" s="39" t="s">
        <v>242</v>
      </c>
      <c r="F47" s="33"/>
      <c r="G47" s="34"/>
      <c r="H47" s="35"/>
      <c r="N47" s="35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</row>
    <row r="48" spans="1:54" ht="12.75" customHeight="1">
      <c r="A48">
        <f>+MAX($A$5:A47)+1</f>
        <v>26</v>
      </c>
      <c r="B48" t="s">
        <v>244</v>
      </c>
      <c r="C48" s="75" t="s">
        <v>230</v>
      </c>
      <c r="D48" t="s">
        <v>213</v>
      </c>
      <c r="E48" s="32">
        <v>30000000</v>
      </c>
      <c r="F48" s="33">
        <v>310.77269999999999</v>
      </c>
      <c r="G48" s="34">
        <f>ROUND((F48/$F$65),4)</f>
        <v>5.4300000000000001E-2</v>
      </c>
      <c r="H48" s="35"/>
      <c r="N48" s="35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  <row r="49" spans="1:54" ht="12.75" customHeight="1">
      <c r="A49">
        <f>+MAX($A$5:A48)+1</f>
        <v>27</v>
      </c>
      <c r="B49" t="s">
        <v>227</v>
      </c>
      <c r="C49" s="75" t="s">
        <v>245</v>
      </c>
      <c r="D49" t="s">
        <v>213</v>
      </c>
      <c r="E49" s="32">
        <v>30000000</v>
      </c>
      <c r="F49" s="33">
        <v>303.65550000000002</v>
      </c>
      <c r="G49" s="34">
        <f>ROUND((F49/$F$65),4)</f>
        <v>5.2999999999999999E-2</v>
      </c>
      <c r="H49" s="35"/>
      <c r="N49" s="35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1:54" ht="12.75" customHeight="1">
      <c r="A50">
        <f>+MAX($A$5:A49)+1</f>
        <v>28</v>
      </c>
      <c r="B50" t="s">
        <v>243</v>
      </c>
      <c r="C50" s="75" t="s">
        <v>25</v>
      </c>
      <c r="D50" t="s">
        <v>213</v>
      </c>
      <c r="E50" s="32">
        <v>20000000</v>
      </c>
      <c r="F50" s="33">
        <v>196.73859999999999</v>
      </c>
      <c r="G50" s="34">
        <f>ROUND((F50/$F$65),4)</f>
        <v>3.44E-2</v>
      </c>
      <c r="H50" s="35"/>
      <c r="N50" s="35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1:54" ht="12.75" customHeight="1">
      <c r="F51" s="33"/>
      <c r="G51" s="34"/>
      <c r="H51" s="51"/>
      <c r="N51" s="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1:54" ht="12.75" customHeight="1">
      <c r="C52" s="47" t="s">
        <v>126</v>
      </c>
      <c r="D52" s="47"/>
      <c r="E52" s="48"/>
      <c r="F52" s="49">
        <f>SUM(F48:F51)</f>
        <v>811.16680000000008</v>
      </c>
      <c r="G52" s="50">
        <f>SUM(G48:G51)</f>
        <v>0.14169999999999999</v>
      </c>
      <c r="H52" s="35"/>
      <c r="N52" s="35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1:54" ht="12.75" customHeight="1">
      <c r="F53" s="33"/>
      <c r="G53" s="34"/>
      <c r="H53" s="35"/>
      <c r="N53" s="35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1:54" ht="12.75" customHeight="1">
      <c r="C54" s="39" t="s">
        <v>255</v>
      </c>
      <c r="F54" s="33"/>
      <c r="G54" s="34"/>
      <c r="H54" s="51"/>
      <c r="N54" s="51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1:54" ht="12.75" customHeight="1">
      <c r="A55">
        <f>+MAX($A$5:A54)+1</f>
        <v>29</v>
      </c>
      <c r="B55" t="s">
        <v>256</v>
      </c>
      <c r="C55" t="s">
        <v>257</v>
      </c>
      <c r="D55" t="s">
        <v>153</v>
      </c>
      <c r="E55" s="32">
        <v>30000</v>
      </c>
      <c r="F55" s="33">
        <v>823.74</v>
      </c>
      <c r="G55" s="34">
        <f>ROUND((F55/$F$65),4)</f>
        <v>0.1439</v>
      </c>
      <c r="H55" s="35"/>
      <c r="N55" s="3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4" ht="12.75" customHeight="1">
      <c r="F56" s="33"/>
      <c r="G56" s="34"/>
      <c r="H56" s="35"/>
      <c r="N56" s="35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ht="12.75" customHeight="1">
      <c r="C57" s="47" t="s">
        <v>126</v>
      </c>
      <c r="D57" s="47"/>
      <c r="E57" s="48"/>
      <c r="F57" s="49">
        <f>SUM(F55:F56)</f>
        <v>823.74</v>
      </c>
      <c r="G57" s="50">
        <f>SUM(G55:G56)</f>
        <v>0.1439</v>
      </c>
      <c r="H57" s="35"/>
      <c r="N57" s="35"/>
      <c r="W57" s="37"/>
      <c r="X57" s="38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ht="12.75" customHeight="1">
      <c r="F58" s="33"/>
      <c r="G58" s="34"/>
      <c r="H58" s="51"/>
      <c r="N58" s="51"/>
      <c r="W58" s="37"/>
      <c r="X58" s="3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ht="12.75" customHeight="1">
      <c r="C59" s="39" t="s">
        <v>127</v>
      </c>
      <c r="F59" s="33">
        <v>1117.3353791</v>
      </c>
      <c r="G59" s="34">
        <f>ROUND((F59/$F$65),4)</f>
        <v>0.19520000000000001</v>
      </c>
      <c r="H59" s="68"/>
      <c r="N59" s="68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ht="12.75" customHeight="1">
      <c r="C60" s="47" t="s">
        <v>126</v>
      </c>
      <c r="D60" s="47"/>
      <c r="E60" s="48"/>
      <c r="F60" s="49">
        <f>SUM(F59)</f>
        <v>1117.3353791</v>
      </c>
      <c r="G60" s="50">
        <f>SUM(G59)</f>
        <v>0.19520000000000001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ht="12.75" customHeight="1">
      <c r="F61" s="33"/>
      <c r="G61" s="34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ht="12.75" customHeight="1">
      <c r="C62" s="39" t="s">
        <v>128</v>
      </c>
      <c r="F62" s="33"/>
      <c r="G62" s="34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ht="12.75" customHeight="1">
      <c r="C63" s="39" t="s">
        <v>129</v>
      </c>
      <c r="F63" s="58">
        <v>62.025957199999539</v>
      </c>
      <c r="G63" s="34">
        <f>(100%-SUMIFS($G$1:$G$62,$C$1:$C$62,"Total"))</f>
        <v>1.0900000000000021E-2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4" ht="12.75" customHeight="1">
      <c r="C64" s="47" t="s">
        <v>126</v>
      </c>
      <c r="D64" s="47"/>
      <c r="E64" s="48"/>
      <c r="F64" s="62">
        <f>SUM(F63)</f>
        <v>62.025957199999539</v>
      </c>
      <c r="G64" s="97">
        <f>SUM(G63)</f>
        <v>1.0900000000000021E-2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2:54" ht="12.75" customHeight="1">
      <c r="C65" s="64" t="s">
        <v>130</v>
      </c>
      <c r="D65" s="64"/>
      <c r="E65" s="65"/>
      <c r="F65" s="66">
        <f>SUMIFS($F$1:$F$205,$C$1:$C$205,"Total")</f>
        <v>5725.0551172999994</v>
      </c>
      <c r="G65" s="67">
        <f>SUMIFS($G$1:$G$205,$C$1:$C$205,"Total")</f>
        <v>1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2:54" ht="12.75" customHeight="1"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2:54" ht="12.75" customHeight="1">
      <c r="C67" s="39" t="s">
        <v>160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2:54" ht="12.75" customHeight="1">
      <c r="C68" s="39" t="s">
        <v>161</v>
      </c>
      <c r="F68" s="73"/>
      <c r="G68" s="73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2:54" ht="12.75" customHeight="1">
      <c r="C69" s="3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pans="2:54" ht="12.75" customHeight="1">
      <c r="C70" s="39"/>
      <c r="F70" s="88"/>
      <c r="G70" s="88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</row>
    <row r="71" spans="2:54" ht="12.75" customHeight="1">
      <c r="B71" s="107" t="s">
        <v>131</v>
      </c>
      <c r="C71" s="107"/>
      <c r="D71" s="107"/>
      <c r="E71" s="107"/>
      <c r="F71" s="107"/>
      <c r="G71" s="107"/>
      <c r="H71"/>
      <c r="J71" s="2"/>
      <c r="M71" s="40"/>
      <c r="BB71"/>
    </row>
    <row r="72" spans="2:54" ht="12.75" customHeight="1">
      <c r="B72" s="107"/>
      <c r="C72" s="107"/>
      <c r="D72" s="107"/>
      <c r="E72" s="107"/>
      <c r="F72" s="107"/>
      <c r="G72" s="107"/>
      <c r="H72"/>
      <c r="J72" s="2"/>
      <c r="M72" s="40"/>
      <c r="BB72"/>
    </row>
    <row r="73" spans="2:54" ht="12.75" customHeight="1">
      <c r="B73" s="107"/>
      <c r="C73" s="107"/>
      <c r="D73" s="107"/>
      <c r="E73" s="107"/>
      <c r="F73" s="107"/>
      <c r="G73" s="107"/>
      <c r="H73"/>
      <c r="J73" s="2"/>
      <c r="BB73"/>
    </row>
    <row r="74" spans="2:54" ht="12.75" customHeight="1">
      <c r="B74" s="107"/>
      <c r="C74" s="107"/>
      <c r="D74" s="107"/>
      <c r="E74" s="107"/>
      <c r="F74" s="107"/>
      <c r="G74" s="107"/>
      <c r="H74"/>
      <c r="J74" s="2"/>
      <c r="BB74"/>
    </row>
    <row r="75" spans="2:54" ht="12.75" customHeight="1">
      <c r="B75" s="107"/>
      <c r="C75" s="107"/>
      <c r="D75" s="107"/>
      <c r="E75" s="107"/>
      <c r="F75" s="107"/>
      <c r="G75" s="107"/>
      <c r="H75"/>
      <c r="J75" s="2"/>
      <c r="BB75"/>
    </row>
    <row r="76" spans="2:54" ht="12.75" customHeight="1">
      <c r="B76" s="107"/>
      <c r="C76" s="107"/>
      <c r="D76" s="107"/>
      <c r="E76" s="107"/>
      <c r="F76" s="107"/>
      <c r="G76" s="107"/>
      <c r="H76"/>
      <c r="J76" s="2"/>
      <c r="BB76"/>
    </row>
    <row r="77" spans="2:54" ht="12.75" customHeight="1">
      <c r="B77" s="107"/>
      <c r="C77" s="107"/>
      <c r="D77" s="107"/>
      <c r="E77" s="107"/>
      <c r="F77" s="107"/>
      <c r="G77" s="107"/>
      <c r="H77"/>
      <c r="J77" s="2"/>
      <c r="BB77"/>
    </row>
    <row r="78" spans="2:54" ht="18" customHeight="1">
      <c r="B78" s="107"/>
      <c r="C78" s="107"/>
      <c r="D78" s="107"/>
      <c r="E78" s="107"/>
      <c r="F78" s="107"/>
      <c r="G78" s="107"/>
      <c r="H78"/>
      <c r="J78" s="2"/>
      <c r="BB78"/>
    </row>
    <row r="79" spans="2:54" ht="12.75" customHeight="1">
      <c r="B79" s="74"/>
      <c r="C79" s="74"/>
      <c r="D79" s="74"/>
      <c r="E79" s="74"/>
      <c r="F79" s="74"/>
      <c r="G79" s="74"/>
      <c r="H79"/>
      <c r="J79" s="2"/>
      <c r="BB79"/>
    </row>
    <row r="80" spans="2:54">
      <c r="B80" s="108" t="s">
        <v>448</v>
      </c>
      <c r="C80" s="108"/>
      <c r="D80" s="108"/>
      <c r="E80" s="108"/>
      <c r="F80" s="108"/>
      <c r="G80" s="108"/>
      <c r="H80"/>
      <c r="J80" s="2"/>
      <c r="BB80"/>
    </row>
    <row r="81" spans="2:54" ht="12.75" customHeight="1">
      <c r="H81"/>
      <c r="J81" s="2"/>
      <c r="BB81"/>
    </row>
    <row r="82" spans="2:54" ht="20.25" customHeight="1">
      <c r="B82" s="75" t="s">
        <v>132</v>
      </c>
      <c r="H82"/>
      <c r="J82" s="2"/>
      <c r="BB82"/>
    </row>
    <row r="83" spans="2:54" ht="12.75" customHeight="1">
      <c r="E83"/>
      <c r="G83" s="2"/>
      <c r="H83"/>
      <c r="J83" s="2"/>
      <c r="BB83"/>
    </row>
    <row r="84" spans="2:54" ht="12.75" customHeight="1">
      <c r="E84"/>
      <c r="H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</row>
    <row r="85" spans="2:54" ht="12.75" customHeight="1">
      <c r="E85"/>
      <c r="H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2:54" ht="12.75" customHeight="1">
      <c r="E86"/>
      <c r="H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2:54" ht="12.75" customHeight="1">
      <c r="E87"/>
      <c r="H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2:54" ht="12.75" customHeight="1">
      <c r="E88"/>
      <c r="H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ht="12.75" customHeight="1">
      <c r="E89"/>
      <c r="H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ht="12.75" customHeight="1">
      <c r="E90"/>
      <c r="H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2:54" ht="12.75" customHeight="1">
      <c r="E91"/>
      <c r="H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ht="12.75" customHeight="1">
      <c r="E92"/>
      <c r="H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2:54" ht="12.75" customHeight="1">
      <c r="E93"/>
      <c r="H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</row>
    <row r="94" spans="2:54" ht="12.75" customHeight="1">
      <c r="E94"/>
      <c r="H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</row>
    <row r="95" spans="2:54" ht="12.75" customHeight="1">
      <c r="E95"/>
      <c r="H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</row>
    <row r="96" spans="2:54" ht="12.75" customHeight="1">
      <c r="E96"/>
      <c r="H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</row>
    <row r="97" spans="5:54" ht="12.75" customHeight="1">
      <c r="E97"/>
      <c r="H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</row>
    <row r="98" spans="5:54" ht="12.75" customHeight="1">
      <c r="E98"/>
      <c r="H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</row>
    <row r="99" spans="5:54" ht="12.75" customHeight="1">
      <c r="E99"/>
      <c r="H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</row>
    <row r="100" spans="5:54" ht="12.75" customHeight="1">
      <c r="E100"/>
      <c r="H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</row>
    <row r="101" spans="5:54" ht="12.75" customHeight="1">
      <c r="E101"/>
      <c r="H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</row>
    <row r="102" spans="5:54" ht="12.75" customHeight="1">
      <c r="E102"/>
      <c r="H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</row>
    <row r="103" spans="5:54" ht="12.75" customHeight="1">
      <c r="E103"/>
      <c r="H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</row>
    <row r="104" spans="5:54" ht="12.75" customHeight="1">
      <c r="E104"/>
      <c r="H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</row>
  </sheetData>
  <sortState ref="L11:M20">
    <sortCondition descending="1" ref="M11:M20"/>
  </sortState>
  <mergeCells count="3">
    <mergeCell ref="B80:G80"/>
    <mergeCell ref="C1:G1"/>
    <mergeCell ref="B71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zoomScale="75" zoomScaleNormal="75" workbookViewId="0"/>
  </sheetViews>
  <sheetFormatPr defaultRowHeight="15"/>
  <cols>
    <col min="1" max="1" width="7" bestFit="1" customWidth="1"/>
    <col min="2" max="2" width="14.7109375" bestFit="1" customWidth="1"/>
    <col min="3" max="3" width="51" bestFit="1" customWidth="1"/>
    <col min="4" max="4" width="44.42578125" bestFit="1" customWidth="1"/>
    <col min="5" max="5" width="10.7109375" style="32" bestFit="1" customWidth="1"/>
    <col min="6" max="6" width="24.28515625" bestFit="1" customWidth="1"/>
    <col min="7" max="7" width="14.140625" bestFit="1" customWidth="1"/>
    <col min="8" max="8" width="3.28515625" style="2" customWidth="1"/>
    <col min="9" max="9" width="23.42578125" bestFit="1" customWidth="1"/>
    <col min="10" max="10" width="8.85546875" bestFit="1" customWidth="1"/>
    <col min="11" max="11" width="3.7109375" style="2" customWidth="1"/>
    <col min="12" max="12" width="28.28515625" style="2" bestFit="1" customWidth="1"/>
    <col min="13" max="13" width="14.7109375" style="2" bestFit="1" customWidth="1"/>
    <col min="14" max="14" width="45" style="2" bestFit="1" customWidth="1"/>
    <col min="15" max="15" width="23.42578125" style="2" bestFit="1" customWidth="1"/>
    <col min="16" max="16" width="9.8554687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23.425781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4.7109375" bestFit="1" customWidth="1"/>
    <col min="259" max="259" width="51" bestFit="1" customWidth="1"/>
    <col min="260" max="260" width="44.42578125" bestFit="1" customWidth="1"/>
    <col min="261" max="261" width="9.85546875" customWidth="1"/>
    <col min="262" max="262" width="24.28515625" bestFit="1" customWidth="1"/>
    <col min="263" max="263" width="14.140625" bestFit="1" customWidth="1"/>
    <col min="264" max="264" width="13.5703125" customWidth="1"/>
    <col min="265" max="265" width="23.42578125" bestFit="1" customWidth="1"/>
    <col min="266" max="266" width="8.85546875" bestFit="1" customWidth="1"/>
    <col min="267" max="267" width="14.7109375" customWidth="1"/>
    <col min="268" max="268" width="7" bestFit="1" customWidth="1"/>
    <col min="269" max="269" width="14.7109375" bestFit="1" customWidth="1"/>
    <col min="270" max="270" width="45" bestFit="1" customWidth="1"/>
    <col min="271" max="271" width="23.42578125" bestFit="1" customWidth="1"/>
    <col min="272" max="272" width="9.8554687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23.42578125" bestFit="1" customWidth="1"/>
    <col min="277" max="277" width="8.28515625" bestFit="1" customWidth="1"/>
    <col min="513" max="513" width="7" bestFit="1" customWidth="1"/>
    <col min="514" max="514" width="14.7109375" bestFit="1" customWidth="1"/>
    <col min="515" max="515" width="51" bestFit="1" customWidth="1"/>
    <col min="516" max="516" width="44.42578125" bestFit="1" customWidth="1"/>
    <col min="517" max="517" width="9.85546875" customWidth="1"/>
    <col min="518" max="518" width="24.28515625" bestFit="1" customWidth="1"/>
    <col min="519" max="519" width="14.140625" bestFit="1" customWidth="1"/>
    <col min="520" max="520" width="13.5703125" customWidth="1"/>
    <col min="521" max="521" width="23.42578125" bestFit="1" customWidth="1"/>
    <col min="522" max="522" width="8.85546875" bestFit="1" customWidth="1"/>
    <col min="523" max="523" width="14.7109375" customWidth="1"/>
    <col min="524" max="524" width="7" bestFit="1" customWidth="1"/>
    <col min="525" max="525" width="14.7109375" bestFit="1" customWidth="1"/>
    <col min="526" max="526" width="45" bestFit="1" customWidth="1"/>
    <col min="527" max="527" width="23.42578125" bestFit="1" customWidth="1"/>
    <col min="528" max="528" width="9.8554687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23.42578125" bestFit="1" customWidth="1"/>
    <col min="533" max="533" width="8.28515625" bestFit="1" customWidth="1"/>
    <col min="769" max="769" width="7" bestFit="1" customWidth="1"/>
    <col min="770" max="770" width="14.7109375" bestFit="1" customWidth="1"/>
    <col min="771" max="771" width="51" bestFit="1" customWidth="1"/>
    <col min="772" max="772" width="44.42578125" bestFit="1" customWidth="1"/>
    <col min="773" max="773" width="9.85546875" customWidth="1"/>
    <col min="774" max="774" width="24.28515625" bestFit="1" customWidth="1"/>
    <col min="775" max="775" width="14.140625" bestFit="1" customWidth="1"/>
    <col min="776" max="776" width="13.5703125" customWidth="1"/>
    <col min="777" max="777" width="23.42578125" bestFit="1" customWidth="1"/>
    <col min="778" max="778" width="8.85546875" bestFit="1" customWidth="1"/>
    <col min="779" max="779" width="14.7109375" customWidth="1"/>
    <col min="780" max="780" width="7" bestFit="1" customWidth="1"/>
    <col min="781" max="781" width="14.7109375" bestFit="1" customWidth="1"/>
    <col min="782" max="782" width="45" bestFit="1" customWidth="1"/>
    <col min="783" max="783" width="23.42578125" bestFit="1" customWidth="1"/>
    <col min="784" max="784" width="9.8554687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23.42578125" bestFit="1" customWidth="1"/>
    <col min="789" max="789" width="8.28515625" bestFit="1" customWidth="1"/>
    <col min="1025" max="1025" width="7" bestFit="1" customWidth="1"/>
    <col min="1026" max="1026" width="14.7109375" bestFit="1" customWidth="1"/>
    <col min="1027" max="1027" width="51" bestFit="1" customWidth="1"/>
    <col min="1028" max="1028" width="44.42578125" bestFit="1" customWidth="1"/>
    <col min="1029" max="1029" width="9.85546875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23.42578125" bestFit="1" customWidth="1"/>
    <col min="1034" max="1034" width="8.85546875" bestFit="1" customWidth="1"/>
    <col min="1035" max="1035" width="14.7109375" customWidth="1"/>
    <col min="1036" max="1036" width="7" bestFit="1" customWidth="1"/>
    <col min="1037" max="1037" width="14.7109375" bestFit="1" customWidth="1"/>
    <col min="1038" max="1038" width="45" bestFit="1" customWidth="1"/>
    <col min="1039" max="1039" width="23.42578125" bestFit="1" customWidth="1"/>
    <col min="1040" max="1040" width="9.8554687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23.42578125" bestFit="1" customWidth="1"/>
    <col min="1045" max="1045" width="8.28515625" bestFit="1" customWidth="1"/>
    <col min="1281" max="1281" width="7" bestFit="1" customWidth="1"/>
    <col min="1282" max="1282" width="14.7109375" bestFit="1" customWidth="1"/>
    <col min="1283" max="1283" width="51" bestFit="1" customWidth="1"/>
    <col min="1284" max="1284" width="44.42578125" bestFit="1" customWidth="1"/>
    <col min="1285" max="1285" width="9.85546875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23.42578125" bestFit="1" customWidth="1"/>
    <col min="1290" max="1290" width="8.85546875" bestFit="1" customWidth="1"/>
    <col min="1291" max="1291" width="14.7109375" customWidth="1"/>
    <col min="1292" max="1292" width="7" bestFit="1" customWidth="1"/>
    <col min="1293" max="1293" width="14.7109375" bestFit="1" customWidth="1"/>
    <col min="1294" max="1294" width="45" bestFit="1" customWidth="1"/>
    <col min="1295" max="1295" width="23.42578125" bestFit="1" customWidth="1"/>
    <col min="1296" max="1296" width="9.8554687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23.42578125" bestFit="1" customWidth="1"/>
    <col min="1301" max="1301" width="8.28515625" bestFit="1" customWidth="1"/>
    <col min="1537" max="1537" width="7" bestFit="1" customWidth="1"/>
    <col min="1538" max="1538" width="14.7109375" bestFit="1" customWidth="1"/>
    <col min="1539" max="1539" width="51" bestFit="1" customWidth="1"/>
    <col min="1540" max="1540" width="44.42578125" bestFit="1" customWidth="1"/>
    <col min="1541" max="1541" width="9.85546875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23.42578125" bestFit="1" customWidth="1"/>
    <col min="1546" max="1546" width="8.85546875" bestFit="1" customWidth="1"/>
    <col min="1547" max="1547" width="14.7109375" customWidth="1"/>
    <col min="1548" max="1548" width="7" bestFit="1" customWidth="1"/>
    <col min="1549" max="1549" width="14.7109375" bestFit="1" customWidth="1"/>
    <col min="1550" max="1550" width="45" bestFit="1" customWidth="1"/>
    <col min="1551" max="1551" width="23.42578125" bestFit="1" customWidth="1"/>
    <col min="1552" max="1552" width="9.8554687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23.42578125" bestFit="1" customWidth="1"/>
    <col min="1557" max="1557" width="8.28515625" bestFit="1" customWidth="1"/>
    <col min="1793" max="1793" width="7" bestFit="1" customWidth="1"/>
    <col min="1794" max="1794" width="14.7109375" bestFit="1" customWidth="1"/>
    <col min="1795" max="1795" width="51" bestFit="1" customWidth="1"/>
    <col min="1796" max="1796" width="44.42578125" bestFit="1" customWidth="1"/>
    <col min="1797" max="1797" width="9.85546875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23.42578125" bestFit="1" customWidth="1"/>
    <col min="1802" max="1802" width="8.85546875" bestFit="1" customWidth="1"/>
    <col min="1803" max="1803" width="14.7109375" customWidth="1"/>
    <col min="1804" max="1804" width="7" bestFit="1" customWidth="1"/>
    <col min="1805" max="1805" width="14.7109375" bestFit="1" customWidth="1"/>
    <col min="1806" max="1806" width="45" bestFit="1" customWidth="1"/>
    <col min="1807" max="1807" width="23.42578125" bestFit="1" customWidth="1"/>
    <col min="1808" max="1808" width="9.8554687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23.42578125" bestFit="1" customWidth="1"/>
    <col min="1813" max="1813" width="8.28515625" bestFit="1" customWidth="1"/>
    <col min="2049" max="2049" width="7" bestFit="1" customWidth="1"/>
    <col min="2050" max="2050" width="14.7109375" bestFit="1" customWidth="1"/>
    <col min="2051" max="2051" width="51" bestFit="1" customWidth="1"/>
    <col min="2052" max="2052" width="44.42578125" bestFit="1" customWidth="1"/>
    <col min="2053" max="2053" width="9.85546875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23.42578125" bestFit="1" customWidth="1"/>
    <col min="2058" max="2058" width="8.85546875" bestFit="1" customWidth="1"/>
    <col min="2059" max="2059" width="14.7109375" customWidth="1"/>
    <col min="2060" max="2060" width="7" bestFit="1" customWidth="1"/>
    <col min="2061" max="2061" width="14.7109375" bestFit="1" customWidth="1"/>
    <col min="2062" max="2062" width="45" bestFit="1" customWidth="1"/>
    <col min="2063" max="2063" width="23.42578125" bestFit="1" customWidth="1"/>
    <col min="2064" max="2064" width="9.8554687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23.42578125" bestFit="1" customWidth="1"/>
    <col min="2069" max="2069" width="8.28515625" bestFit="1" customWidth="1"/>
    <col min="2305" max="2305" width="7" bestFit="1" customWidth="1"/>
    <col min="2306" max="2306" width="14.7109375" bestFit="1" customWidth="1"/>
    <col min="2307" max="2307" width="51" bestFit="1" customWidth="1"/>
    <col min="2308" max="2308" width="44.42578125" bestFit="1" customWidth="1"/>
    <col min="2309" max="2309" width="9.85546875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23.42578125" bestFit="1" customWidth="1"/>
    <col min="2314" max="2314" width="8.85546875" bestFit="1" customWidth="1"/>
    <col min="2315" max="2315" width="14.7109375" customWidth="1"/>
    <col min="2316" max="2316" width="7" bestFit="1" customWidth="1"/>
    <col min="2317" max="2317" width="14.7109375" bestFit="1" customWidth="1"/>
    <col min="2318" max="2318" width="45" bestFit="1" customWidth="1"/>
    <col min="2319" max="2319" width="23.42578125" bestFit="1" customWidth="1"/>
    <col min="2320" max="2320" width="9.8554687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23.42578125" bestFit="1" customWidth="1"/>
    <col min="2325" max="2325" width="8.28515625" bestFit="1" customWidth="1"/>
    <col min="2561" max="2561" width="7" bestFit="1" customWidth="1"/>
    <col min="2562" max="2562" width="14.7109375" bestFit="1" customWidth="1"/>
    <col min="2563" max="2563" width="51" bestFit="1" customWidth="1"/>
    <col min="2564" max="2564" width="44.42578125" bestFit="1" customWidth="1"/>
    <col min="2565" max="2565" width="9.85546875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23.42578125" bestFit="1" customWidth="1"/>
    <col min="2570" max="2570" width="8.85546875" bestFit="1" customWidth="1"/>
    <col min="2571" max="2571" width="14.7109375" customWidth="1"/>
    <col min="2572" max="2572" width="7" bestFit="1" customWidth="1"/>
    <col min="2573" max="2573" width="14.7109375" bestFit="1" customWidth="1"/>
    <col min="2574" max="2574" width="45" bestFit="1" customWidth="1"/>
    <col min="2575" max="2575" width="23.42578125" bestFit="1" customWidth="1"/>
    <col min="2576" max="2576" width="9.8554687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23.42578125" bestFit="1" customWidth="1"/>
    <col min="2581" max="2581" width="8.28515625" bestFit="1" customWidth="1"/>
    <col min="2817" max="2817" width="7" bestFit="1" customWidth="1"/>
    <col min="2818" max="2818" width="14.7109375" bestFit="1" customWidth="1"/>
    <col min="2819" max="2819" width="51" bestFit="1" customWidth="1"/>
    <col min="2820" max="2820" width="44.42578125" bestFit="1" customWidth="1"/>
    <col min="2821" max="2821" width="9.85546875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23.42578125" bestFit="1" customWidth="1"/>
    <col min="2826" max="2826" width="8.85546875" bestFit="1" customWidth="1"/>
    <col min="2827" max="2827" width="14.7109375" customWidth="1"/>
    <col min="2828" max="2828" width="7" bestFit="1" customWidth="1"/>
    <col min="2829" max="2829" width="14.7109375" bestFit="1" customWidth="1"/>
    <col min="2830" max="2830" width="45" bestFit="1" customWidth="1"/>
    <col min="2831" max="2831" width="23.42578125" bestFit="1" customWidth="1"/>
    <col min="2832" max="2832" width="9.8554687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23.42578125" bestFit="1" customWidth="1"/>
    <col min="2837" max="2837" width="8.28515625" bestFit="1" customWidth="1"/>
    <col min="3073" max="3073" width="7" bestFit="1" customWidth="1"/>
    <col min="3074" max="3074" width="14.7109375" bestFit="1" customWidth="1"/>
    <col min="3075" max="3075" width="51" bestFit="1" customWidth="1"/>
    <col min="3076" max="3076" width="44.42578125" bestFit="1" customWidth="1"/>
    <col min="3077" max="3077" width="9.85546875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23.42578125" bestFit="1" customWidth="1"/>
    <col min="3082" max="3082" width="8.85546875" bestFit="1" customWidth="1"/>
    <col min="3083" max="3083" width="14.7109375" customWidth="1"/>
    <col min="3084" max="3084" width="7" bestFit="1" customWidth="1"/>
    <col min="3085" max="3085" width="14.7109375" bestFit="1" customWidth="1"/>
    <col min="3086" max="3086" width="45" bestFit="1" customWidth="1"/>
    <col min="3087" max="3087" width="23.42578125" bestFit="1" customWidth="1"/>
    <col min="3088" max="3088" width="9.8554687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23.42578125" bestFit="1" customWidth="1"/>
    <col min="3093" max="3093" width="8.28515625" bestFit="1" customWidth="1"/>
    <col min="3329" max="3329" width="7" bestFit="1" customWidth="1"/>
    <col min="3330" max="3330" width="14.7109375" bestFit="1" customWidth="1"/>
    <col min="3331" max="3331" width="51" bestFit="1" customWidth="1"/>
    <col min="3332" max="3332" width="44.42578125" bestFit="1" customWidth="1"/>
    <col min="3333" max="3333" width="9.85546875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23.42578125" bestFit="1" customWidth="1"/>
    <col min="3338" max="3338" width="8.85546875" bestFit="1" customWidth="1"/>
    <col min="3339" max="3339" width="14.7109375" customWidth="1"/>
    <col min="3340" max="3340" width="7" bestFit="1" customWidth="1"/>
    <col min="3341" max="3341" width="14.7109375" bestFit="1" customWidth="1"/>
    <col min="3342" max="3342" width="45" bestFit="1" customWidth="1"/>
    <col min="3343" max="3343" width="23.42578125" bestFit="1" customWidth="1"/>
    <col min="3344" max="3344" width="9.8554687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23.42578125" bestFit="1" customWidth="1"/>
    <col min="3349" max="3349" width="8.28515625" bestFit="1" customWidth="1"/>
    <col min="3585" max="3585" width="7" bestFit="1" customWidth="1"/>
    <col min="3586" max="3586" width="14.7109375" bestFit="1" customWidth="1"/>
    <col min="3587" max="3587" width="51" bestFit="1" customWidth="1"/>
    <col min="3588" max="3588" width="44.42578125" bestFit="1" customWidth="1"/>
    <col min="3589" max="3589" width="9.85546875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23.42578125" bestFit="1" customWidth="1"/>
    <col min="3594" max="3594" width="8.85546875" bestFit="1" customWidth="1"/>
    <col min="3595" max="3595" width="14.7109375" customWidth="1"/>
    <col min="3596" max="3596" width="7" bestFit="1" customWidth="1"/>
    <col min="3597" max="3597" width="14.7109375" bestFit="1" customWidth="1"/>
    <col min="3598" max="3598" width="45" bestFit="1" customWidth="1"/>
    <col min="3599" max="3599" width="23.42578125" bestFit="1" customWidth="1"/>
    <col min="3600" max="3600" width="9.8554687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23.42578125" bestFit="1" customWidth="1"/>
    <col min="3605" max="3605" width="8.28515625" bestFit="1" customWidth="1"/>
    <col min="3841" max="3841" width="7" bestFit="1" customWidth="1"/>
    <col min="3842" max="3842" width="14.7109375" bestFit="1" customWidth="1"/>
    <col min="3843" max="3843" width="51" bestFit="1" customWidth="1"/>
    <col min="3844" max="3844" width="44.42578125" bestFit="1" customWidth="1"/>
    <col min="3845" max="3845" width="9.85546875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23.42578125" bestFit="1" customWidth="1"/>
    <col min="3850" max="3850" width="8.85546875" bestFit="1" customWidth="1"/>
    <col min="3851" max="3851" width="14.7109375" customWidth="1"/>
    <col min="3852" max="3852" width="7" bestFit="1" customWidth="1"/>
    <col min="3853" max="3853" width="14.7109375" bestFit="1" customWidth="1"/>
    <col min="3854" max="3854" width="45" bestFit="1" customWidth="1"/>
    <col min="3855" max="3855" width="23.42578125" bestFit="1" customWidth="1"/>
    <col min="3856" max="3856" width="9.8554687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23.42578125" bestFit="1" customWidth="1"/>
    <col min="3861" max="3861" width="8.28515625" bestFit="1" customWidth="1"/>
    <col min="4097" max="4097" width="7" bestFit="1" customWidth="1"/>
    <col min="4098" max="4098" width="14.7109375" bestFit="1" customWidth="1"/>
    <col min="4099" max="4099" width="51" bestFit="1" customWidth="1"/>
    <col min="4100" max="4100" width="44.42578125" bestFit="1" customWidth="1"/>
    <col min="4101" max="4101" width="9.85546875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23.42578125" bestFit="1" customWidth="1"/>
    <col min="4106" max="4106" width="8.85546875" bestFit="1" customWidth="1"/>
    <col min="4107" max="4107" width="14.7109375" customWidth="1"/>
    <col min="4108" max="4108" width="7" bestFit="1" customWidth="1"/>
    <col min="4109" max="4109" width="14.7109375" bestFit="1" customWidth="1"/>
    <col min="4110" max="4110" width="45" bestFit="1" customWidth="1"/>
    <col min="4111" max="4111" width="23.42578125" bestFit="1" customWidth="1"/>
    <col min="4112" max="4112" width="9.8554687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23.42578125" bestFit="1" customWidth="1"/>
    <col min="4117" max="4117" width="8.28515625" bestFit="1" customWidth="1"/>
    <col min="4353" max="4353" width="7" bestFit="1" customWidth="1"/>
    <col min="4354" max="4354" width="14.7109375" bestFit="1" customWidth="1"/>
    <col min="4355" max="4355" width="51" bestFit="1" customWidth="1"/>
    <col min="4356" max="4356" width="44.42578125" bestFit="1" customWidth="1"/>
    <col min="4357" max="4357" width="9.85546875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23.42578125" bestFit="1" customWidth="1"/>
    <col min="4362" max="4362" width="8.85546875" bestFit="1" customWidth="1"/>
    <col min="4363" max="4363" width="14.7109375" customWidth="1"/>
    <col min="4364" max="4364" width="7" bestFit="1" customWidth="1"/>
    <col min="4365" max="4365" width="14.7109375" bestFit="1" customWidth="1"/>
    <col min="4366" max="4366" width="45" bestFit="1" customWidth="1"/>
    <col min="4367" max="4367" width="23.42578125" bestFit="1" customWidth="1"/>
    <col min="4368" max="4368" width="9.8554687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23.42578125" bestFit="1" customWidth="1"/>
    <col min="4373" max="4373" width="8.28515625" bestFit="1" customWidth="1"/>
    <col min="4609" max="4609" width="7" bestFit="1" customWidth="1"/>
    <col min="4610" max="4610" width="14.7109375" bestFit="1" customWidth="1"/>
    <col min="4611" max="4611" width="51" bestFit="1" customWidth="1"/>
    <col min="4612" max="4612" width="44.42578125" bestFit="1" customWidth="1"/>
    <col min="4613" max="4613" width="9.85546875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23.42578125" bestFit="1" customWidth="1"/>
    <col min="4618" max="4618" width="8.85546875" bestFit="1" customWidth="1"/>
    <col min="4619" max="4619" width="14.7109375" customWidth="1"/>
    <col min="4620" max="4620" width="7" bestFit="1" customWidth="1"/>
    <col min="4621" max="4621" width="14.7109375" bestFit="1" customWidth="1"/>
    <col min="4622" max="4622" width="45" bestFit="1" customWidth="1"/>
    <col min="4623" max="4623" width="23.42578125" bestFit="1" customWidth="1"/>
    <col min="4624" max="4624" width="9.8554687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23.42578125" bestFit="1" customWidth="1"/>
    <col min="4629" max="4629" width="8.28515625" bestFit="1" customWidth="1"/>
    <col min="4865" max="4865" width="7" bestFit="1" customWidth="1"/>
    <col min="4866" max="4866" width="14.7109375" bestFit="1" customWidth="1"/>
    <col min="4867" max="4867" width="51" bestFit="1" customWidth="1"/>
    <col min="4868" max="4868" width="44.42578125" bestFit="1" customWidth="1"/>
    <col min="4869" max="4869" width="9.85546875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23.42578125" bestFit="1" customWidth="1"/>
    <col min="4874" max="4874" width="8.85546875" bestFit="1" customWidth="1"/>
    <col min="4875" max="4875" width="14.7109375" customWidth="1"/>
    <col min="4876" max="4876" width="7" bestFit="1" customWidth="1"/>
    <col min="4877" max="4877" width="14.7109375" bestFit="1" customWidth="1"/>
    <col min="4878" max="4878" width="45" bestFit="1" customWidth="1"/>
    <col min="4879" max="4879" width="23.42578125" bestFit="1" customWidth="1"/>
    <col min="4880" max="4880" width="9.8554687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23.42578125" bestFit="1" customWidth="1"/>
    <col min="4885" max="4885" width="8.28515625" bestFit="1" customWidth="1"/>
    <col min="5121" max="5121" width="7" bestFit="1" customWidth="1"/>
    <col min="5122" max="5122" width="14.7109375" bestFit="1" customWidth="1"/>
    <col min="5123" max="5123" width="51" bestFit="1" customWidth="1"/>
    <col min="5124" max="5124" width="44.42578125" bestFit="1" customWidth="1"/>
    <col min="5125" max="5125" width="9.85546875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23.42578125" bestFit="1" customWidth="1"/>
    <col min="5130" max="5130" width="8.85546875" bestFit="1" customWidth="1"/>
    <col min="5131" max="5131" width="14.7109375" customWidth="1"/>
    <col min="5132" max="5132" width="7" bestFit="1" customWidth="1"/>
    <col min="5133" max="5133" width="14.7109375" bestFit="1" customWidth="1"/>
    <col min="5134" max="5134" width="45" bestFit="1" customWidth="1"/>
    <col min="5135" max="5135" width="23.42578125" bestFit="1" customWidth="1"/>
    <col min="5136" max="5136" width="9.8554687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23.42578125" bestFit="1" customWidth="1"/>
    <col min="5141" max="5141" width="8.28515625" bestFit="1" customWidth="1"/>
    <col min="5377" max="5377" width="7" bestFit="1" customWidth="1"/>
    <col min="5378" max="5378" width="14.7109375" bestFit="1" customWidth="1"/>
    <col min="5379" max="5379" width="51" bestFit="1" customWidth="1"/>
    <col min="5380" max="5380" width="44.42578125" bestFit="1" customWidth="1"/>
    <col min="5381" max="5381" width="9.85546875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23.42578125" bestFit="1" customWidth="1"/>
    <col min="5386" max="5386" width="8.85546875" bestFit="1" customWidth="1"/>
    <col min="5387" max="5387" width="14.7109375" customWidth="1"/>
    <col min="5388" max="5388" width="7" bestFit="1" customWidth="1"/>
    <col min="5389" max="5389" width="14.7109375" bestFit="1" customWidth="1"/>
    <col min="5390" max="5390" width="45" bestFit="1" customWidth="1"/>
    <col min="5391" max="5391" width="23.42578125" bestFit="1" customWidth="1"/>
    <col min="5392" max="5392" width="9.8554687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23.42578125" bestFit="1" customWidth="1"/>
    <col min="5397" max="5397" width="8.28515625" bestFit="1" customWidth="1"/>
    <col min="5633" max="5633" width="7" bestFit="1" customWidth="1"/>
    <col min="5634" max="5634" width="14.7109375" bestFit="1" customWidth="1"/>
    <col min="5635" max="5635" width="51" bestFit="1" customWidth="1"/>
    <col min="5636" max="5636" width="44.42578125" bestFit="1" customWidth="1"/>
    <col min="5637" max="5637" width="9.85546875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23.42578125" bestFit="1" customWidth="1"/>
    <col min="5642" max="5642" width="8.85546875" bestFit="1" customWidth="1"/>
    <col min="5643" max="5643" width="14.7109375" customWidth="1"/>
    <col min="5644" max="5644" width="7" bestFit="1" customWidth="1"/>
    <col min="5645" max="5645" width="14.7109375" bestFit="1" customWidth="1"/>
    <col min="5646" max="5646" width="45" bestFit="1" customWidth="1"/>
    <col min="5647" max="5647" width="23.42578125" bestFit="1" customWidth="1"/>
    <col min="5648" max="5648" width="9.8554687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23.42578125" bestFit="1" customWidth="1"/>
    <col min="5653" max="5653" width="8.28515625" bestFit="1" customWidth="1"/>
    <col min="5889" max="5889" width="7" bestFit="1" customWidth="1"/>
    <col min="5890" max="5890" width="14.7109375" bestFit="1" customWidth="1"/>
    <col min="5891" max="5891" width="51" bestFit="1" customWidth="1"/>
    <col min="5892" max="5892" width="44.42578125" bestFit="1" customWidth="1"/>
    <col min="5893" max="5893" width="9.85546875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23.42578125" bestFit="1" customWidth="1"/>
    <col min="5898" max="5898" width="8.85546875" bestFit="1" customWidth="1"/>
    <col min="5899" max="5899" width="14.7109375" customWidth="1"/>
    <col min="5900" max="5900" width="7" bestFit="1" customWidth="1"/>
    <col min="5901" max="5901" width="14.7109375" bestFit="1" customWidth="1"/>
    <col min="5902" max="5902" width="45" bestFit="1" customWidth="1"/>
    <col min="5903" max="5903" width="23.42578125" bestFit="1" customWidth="1"/>
    <col min="5904" max="5904" width="9.8554687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23.42578125" bestFit="1" customWidth="1"/>
    <col min="5909" max="5909" width="8.28515625" bestFit="1" customWidth="1"/>
    <col min="6145" max="6145" width="7" bestFit="1" customWidth="1"/>
    <col min="6146" max="6146" width="14.7109375" bestFit="1" customWidth="1"/>
    <col min="6147" max="6147" width="51" bestFit="1" customWidth="1"/>
    <col min="6148" max="6148" width="44.42578125" bestFit="1" customWidth="1"/>
    <col min="6149" max="6149" width="9.85546875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23.42578125" bestFit="1" customWidth="1"/>
    <col min="6154" max="6154" width="8.85546875" bestFit="1" customWidth="1"/>
    <col min="6155" max="6155" width="14.7109375" customWidth="1"/>
    <col min="6156" max="6156" width="7" bestFit="1" customWidth="1"/>
    <col min="6157" max="6157" width="14.7109375" bestFit="1" customWidth="1"/>
    <col min="6158" max="6158" width="45" bestFit="1" customWidth="1"/>
    <col min="6159" max="6159" width="23.42578125" bestFit="1" customWidth="1"/>
    <col min="6160" max="6160" width="9.8554687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23.42578125" bestFit="1" customWidth="1"/>
    <col min="6165" max="6165" width="8.28515625" bestFit="1" customWidth="1"/>
    <col min="6401" max="6401" width="7" bestFit="1" customWidth="1"/>
    <col min="6402" max="6402" width="14.7109375" bestFit="1" customWidth="1"/>
    <col min="6403" max="6403" width="51" bestFit="1" customWidth="1"/>
    <col min="6404" max="6404" width="44.42578125" bestFit="1" customWidth="1"/>
    <col min="6405" max="6405" width="9.85546875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23.42578125" bestFit="1" customWidth="1"/>
    <col min="6410" max="6410" width="8.85546875" bestFit="1" customWidth="1"/>
    <col min="6411" max="6411" width="14.7109375" customWidth="1"/>
    <col min="6412" max="6412" width="7" bestFit="1" customWidth="1"/>
    <col min="6413" max="6413" width="14.7109375" bestFit="1" customWidth="1"/>
    <col min="6414" max="6414" width="45" bestFit="1" customWidth="1"/>
    <col min="6415" max="6415" width="23.42578125" bestFit="1" customWidth="1"/>
    <col min="6416" max="6416" width="9.8554687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23.42578125" bestFit="1" customWidth="1"/>
    <col min="6421" max="6421" width="8.28515625" bestFit="1" customWidth="1"/>
    <col min="6657" max="6657" width="7" bestFit="1" customWidth="1"/>
    <col min="6658" max="6658" width="14.7109375" bestFit="1" customWidth="1"/>
    <col min="6659" max="6659" width="51" bestFit="1" customWidth="1"/>
    <col min="6660" max="6660" width="44.42578125" bestFit="1" customWidth="1"/>
    <col min="6661" max="6661" width="9.85546875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23.42578125" bestFit="1" customWidth="1"/>
    <col min="6666" max="6666" width="8.85546875" bestFit="1" customWidth="1"/>
    <col min="6667" max="6667" width="14.7109375" customWidth="1"/>
    <col min="6668" max="6668" width="7" bestFit="1" customWidth="1"/>
    <col min="6669" max="6669" width="14.7109375" bestFit="1" customWidth="1"/>
    <col min="6670" max="6670" width="45" bestFit="1" customWidth="1"/>
    <col min="6671" max="6671" width="23.42578125" bestFit="1" customWidth="1"/>
    <col min="6672" max="6672" width="9.8554687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23.42578125" bestFit="1" customWidth="1"/>
    <col min="6677" max="6677" width="8.28515625" bestFit="1" customWidth="1"/>
    <col min="6913" max="6913" width="7" bestFit="1" customWidth="1"/>
    <col min="6914" max="6914" width="14.7109375" bestFit="1" customWidth="1"/>
    <col min="6915" max="6915" width="51" bestFit="1" customWidth="1"/>
    <col min="6916" max="6916" width="44.42578125" bestFit="1" customWidth="1"/>
    <col min="6917" max="6917" width="9.85546875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23.42578125" bestFit="1" customWidth="1"/>
    <col min="6922" max="6922" width="8.85546875" bestFit="1" customWidth="1"/>
    <col min="6923" max="6923" width="14.7109375" customWidth="1"/>
    <col min="6924" max="6924" width="7" bestFit="1" customWidth="1"/>
    <col min="6925" max="6925" width="14.7109375" bestFit="1" customWidth="1"/>
    <col min="6926" max="6926" width="45" bestFit="1" customWidth="1"/>
    <col min="6927" max="6927" width="23.42578125" bestFit="1" customWidth="1"/>
    <col min="6928" max="6928" width="9.8554687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23.42578125" bestFit="1" customWidth="1"/>
    <col min="6933" max="6933" width="8.28515625" bestFit="1" customWidth="1"/>
    <col min="7169" max="7169" width="7" bestFit="1" customWidth="1"/>
    <col min="7170" max="7170" width="14.7109375" bestFit="1" customWidth="1"/>
    <col min="7171" max="7171" width="51" bestFit="1" customWidth="1"/>
    <col min="7172" max="7172" width="44.42578125" bestFit="1" customWidth="1"/>
    <col min="7173" max="7173" width="9.85546875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23.42578125" bestFit="1" customWidth="1"/>
    <col min="7178" max="7178" width="8.85546875" bestFit="1" customWidth="1"/>
    <col min="7179" max="7179" width="14.7109375" customWidth="1"/>
    <col min="7180" max="7180" width="7" bestFit="1" customWidth="1"/>
    <col min="7181" max="7181" width="14.7109375" bestFit="1" customWidth="1"/>
    <col min="7182" max="7182" width="45" bestFit="1" customWidth="1"/>
    <col min="7183" max="7183" width="23.42578125" bestFit="1" customWidth="1"/>
    <col min="7184" max="7184" width="9.8554687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23.42578125" bestFit="1" customWidth="1"/>
    <col min="7189" max="7189" width="8.28515625" bestFit="1" customWidth="1"/>
    <col min="7425" max="7425" width="7" bestFit="1" customWidth="1"/>
    <col min="7426" max="7426" width="14.7109375" bestFit="1" customWidth="1"/>
    <col min="7427" max="7427" width="51" bestFit="1" customWidth="1"/>
    <col min="7428" max="7428" width="44.42578125" bestFit="1" customWidth="1"/>
    <col min="7429" max="7429" width="9.85546875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23.42578125" bestFit="1" customWidth="1"/>
    <col min="7434" max="7434" width="8.85546875" bestFit="1" customWidth="1"/>
    <col min="7435" max="7435" width="14.7109375" customWidth="1"/>
    <col min="7436" max="7436" width="7" bestFit="1" customWidth="1"/>
    <col min="7437" max="7437" width="14.7109375" bestFit="1" customWidth="1"/>
    <col min="7438" max="7438" width="45" bestFit="1" customWidth="1"/>
    <col min="7439" max="7439" width="23.42578125" bestFit="1" customWidth="1"/>
    <col min="7440" max="7440" width="9.8554687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23.42578125" bestFit="1" customWidth="1"/>
    <col min="7445" max="7445" width="8.28515625" bestFit="1" customWidth="1"/>
    <col min="7681" max="7681" width="7" bestFit="1" customWidth="1"/>
    <col min="7682" max="7682" width="14.7109375" bestFit="1" customWidth="1"/>
    <col min="7683" max="7683" width="51" bestFit="1" customWidth="1"/>
    <col min="7684" max="7684" width="44.42578125" bestFit="1" customWidth="1"/>
    <col min="7685" max="7685" width="9.85546875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23.42578125" bestFit="1" customWidth="1"/>
    <col min="7690" max="7690" width="8.85546875" bestFit="1" customWidth="1"/>
    <col min="7691" max="7691" width="14.7109375" customWidth="1"/>
    <col min="7692" max="7692" width="7" bestFit="1" customWidth="1"/>
    <col min="7693" max="7693" width="14.7109375" bestFit="1" customWidth="1"/>
    <col min="7694" max="7694" width="45" bestFit="1" customWidth="1"/>
    <col min="7695" max="7695" width="23.42578125" bestFit="1" customWidth="1"/>
    <col min="7696" max="7696" width="9.8554687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23.42578125" bestFit="1" customWidth="1"/>
    <col min="7701" max="7701" width="8.28515625" bestFit="1" customWidth="1"/>
    <col min="7937" max="7937" width="7" bestFit="1" customWidth="1"/>
    <col min="7938" max="7938" width="14.7109375" bestFit="1" customWidth="1"/>
    <col min="7939" max="7939" width="51" bestFit="1" customWidth="1"/>
    <col min="7940" max="7940" width="44.42578125" bestFit="1" customWidth="1"/>
    <col min="7941" max="7941" width="9.85546875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23.42578125" bestFit="1" customWidth="1"/>
    <col min="7946" max="7946" width="8.85546875" bestFit="1" customWidth="1"/>
    <col min="7947" max="7947" width="14.7109375" customWidth="1"/>
    <col min="7948" max="7948" width="7" bestFit="1" customWidth="1"/>
    <col min="7949" max="7949" width="14.7109375" bestFit="1" customWidth="1"/>
    <col min="7950" max="7950" width="45" bestFit="1" customWidth="1"/>
    <col min="7951" max="7951" width="23.42578125" bestFit="1" customWidth="1"/>
    <col min="7952" max="7952" width="9.8554687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23.42578125" bestFit="1" customWidth="1"/>
    <col min="7957" max="7957" width="8.28515625" bestFit="1" customWidth="1"/>
    <col min="8193" max="8193" width="7" bestFit="1" customWidth="1"/>
    <col min="8194" max="8194" width="14.7109375" bestFit="1" customWidth="1"/>
    <col min="8195" max="8195" width="51" bestFit="1" customWidth="1"/>
    <col min="8196" max="8196" width="44.42578125" bestFit="1" customWidth="1"/>
    <col min="8197" max="8197" width="9.85546875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23.42578125" bestFit="1" customWidth="1"/>
    <col min="8202" max="8202" width="8.85546875" bestFit="1" customWidth="1"/>
    <col min="8203" max="8203" width="14.7109375" customWidth="1"/>
    <col min="8204" max="8204" width="7" bestFit="1" customWidth="1"/>
    <col min="8205" max="8205" width="14.7109375" bestFit="1" customWidth="1"/>
    <col min="8206" max="8206" width="45" bestFit="1" customWidth="1"/>
    <col min="8207" max="8207" width="23.42578125" bestFit="1" customWidth="1"/>
    <col min="8208" max="8208" width="9.8554687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23.42578125" bestFit="1" customWidth="1"/>
    <col min="8213" max="8213" width="8.28515625" bestFit="1" customWidth="1"/>
    <col min="8449" max="8449" width="7" bestFit="1" customWidth="1"/>
    <col min="8450" max="8450" width="14.7109375" bestFit="1" customWidth="1"/>
    <col min="8451" max="8451" width="51" bestFit="1" customWidth="1"/>
    <col min="8452" max="8452" width="44.42578125" bestFit="1" customWidth="1"/>
    <col min="8453" max="8453" width="9.85546875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23.42578125" bestFit="1" customWidth="1"/>
    <col min="8458" max="8458" width="8.85546875" bestFit="1" customWidth="1"/>
    <col min="8459" max="8459" width="14.7109375" customWidth="1"/>
    <col min="8460" max="8460" width="7" bestFit="1" customWidth="1"/>
    <col min="8461" max="8461" width="14.7109375" bestFit="1" customWidth="1"/>
    <col min="8462" max="8462" width="45" bestFit="1" customWidth="1"/>
    <col min="8463" max="8463" width="23.42578125" bestFit="1" customWidth="1"/>
    <col min="8464" max="8464" width="9.8554687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23.42578125" bestFit="1" customWidth="1"/>
    <col min="8469" max="8469" width="8.28515625" bestFit="1" customWidth="1"/>
    <col min="8705" max="8705" width="7" bestFit="1" customWidth="1"/>
    <col min="8706" max="8706" width="14.7109375" bestFit="1" customWidth="1"/>
    <col min="8707" max="8707" width="51" bestFit="1" customWidth="1"/>
    <col min="8708" max="8708" width="44.42578125" bestFit="1" customWidth="1"/>
    <col min="8709" max="8709" width="9.85546875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23.42578125" bestFit="1" customWidth="1"/>
    <col min="8714" max="8714" width="8.85546875" bestFit="1" customWidth="1"/>
    <col min="8715" max="8715" width="14.7109375" customWidth="1"/>
    <col min="8716" max="8716" width="7" bestFit="1" customWidth="1"/>
    <col min="8717" max="8717" width="14.7109375" bestFit="1" customWidth="1"/>
    <col min="8718" max="8718" width="45" bestFit="1" customWidth="1"/>
    <col min="8719" max="8719" width="23.42578125" bestFit="1" customWidth="1"/>
    <col min="8720" max="8720" width="9.8554687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23.42578125" bestFit="1" customWidth="1"/>
    <col min="8725" max="8725" width="8.28515625" bestFit="1" customWidth="1"/>
    <col min="8961" max="8961" width="7" bestFit="1" customWidth="1"/>
    <col min="8962" max="8962" width="14.7109375" bestFit="1" customWidth="1"/>
    <col min="8963" max="8963" width="51" bestFit="1" customWidth="1"/>
    <col min="8964" max="8964" width="44.42578125" bestFit="1" customWidth="1"/>
    <col min="8965" max="8965" width="9.85546875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23.42578125" bestFit="1" customWidth="1"/>
    <col min="8970" max="8970" width="8.85546875" bestFit="1" customWidth="1"/>
    <col min="8971" max="8971" width="14.7109375" customWidth="1"/>
    <col min="8972" max="8972" width="7" bestFit="1" customWidth="1"/>
    <col min="8973" max="8973" width="14.7109375" bestFit="1" customWidth="1"/>
    <col min="8974" max="8974" width="45" bestFit="1" customWidth="1"/>
    <col min="8975" max="8975" width="23.42578125" bestFit="1" customWidth="1"/>
    <col min="8976" max="8976" width="9.8554687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23.42578125" bestFit="1" customWidth="1"/>
    <col min="8981" max="8981" width="8.28515625" bestFit="1" customWidth="1"/>
    <col min="9217" max="9217" width="7" bestFit="1" customWidth="1"/>
    <col min="9218" max="9218" width="14.7109375" bestFit="1" customWidth="1"/>
    <col min="9219" max="9219" width="51" bestFit="1" customWidth="1"/>
    <col min="9220" max="9220" width="44.42578125" bestFit="1" customWidth="1"/>
    <col min="9221" max="9221" width="9.85546875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23.42578125" bestFit="1" customWidth="1"/>
    <col min="9226" max="9226" width="8.85546875" bestFit="1" customWidth="1"/>
    <col min="9227" max="9227" width="14.7109375" customWidth="1"/>
    <col min="9228" max="9228" width="7" bestFit="1" customWidth="1"/>
    <col min="9229" max="9229" width="14.7109375" bestFit="1" customWidth="1"/>
    <col min="9230" max="9230" width="45" bestFit="1" customWidth="1"/>
    <col min="9231" max="9231" width="23.42578125" bestFit="1" customWidth="1"/>
    <col min="9232" max="9232" width="9.8554687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23.42578125" bestFit="1" customWidth="1"/>
    <col min="9237" max="9237" width="8.28515625" bestFit="1" customWidth="1"/>
    <col min="9473" max="9473" width="7" bestFit="1" customWidth="1"/>
    <col min="9474" max="9474" width="14.7109375" bestFit="1" customWidth="1"/>
    <col min="9475" max="9475" width="51" bestFit="1" customWidth="1"/>
    <col min="9476" max="9476" width="44.42578125" bestFit="1" customWidth="1"/>
    <col min="9477" max="9477" width="9.85546875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23.42578125" bestFit="1" customWidth="1"/>
    <col min="9482" max="9482" width="8.85546875" bestFit="1" customWidth="1"/>
    <col min="9483" max="9483" width="14.7109375" customWidth="1"/>
    <col min="9484" max="9484" width="7" bestFit="1" customWidth="1"/>
    <col min="9485" max="9485" width="14.7109375" bestFit="1" customWidth="1"/>
    <col min="9486" max="9486" width="45" bestFit="1" customWidth="1"/>
    <col min="9487" max="9487" width="23.42578125" bestFit="1" customWidth="1"/>
    <col min="9488" max="9488" width="9.8554687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23.42578125" bestFit="1" customWidth="1"/>
    <col min="9493" max="9493" width="8.28515625" bestFit="1" customWidth="1"/>
    <col min="9729" max="9729" width="7" bestFit="1" customWidth="1"/>
    <col min="9730" max="9730" width="14.7109375" bestFit="1" customWidth="1"/>
    <col min="9731" max="9731" width="51" bestFit="1" customWidth="1"/>
    <col min="9732" max="9732" width="44.42578125" bestFit="1" customWidth="1"/>
    <col min="9733" max="9733" width="9.85546875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23.42578125" bestFit="1" customWidth="1"/>
    <col min="9738" max="9738" width="8.85546875" bestFit="1" customWidth="1"/>
    <col min="9739" max="9739" width="14.7109375" customWidth="1"/>
    <col min="9740" max="9740" width="7" bestFit="1" customWidth="1"/>
    <col min="9741" max="9741" width="14.7109375" bestFit="1" customWidth="1"/>
    <col min="9742" max="9742" width="45" bestFit="1" customWidth="1"/>
    <col min="9743" max="9743" width="23.42578125" bestFit="1" customWidth="1"/>
    <col min="9744" max="9744" width="9.8554687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23.42578125" bestFit="1" customWidth="1"/>
    <col min="9749" max="9749" width="8.28515625" bestFit="1" customWidth="1"/>
    <col min="9985" max="9985" width="7" bestFit="1" customWidth="1"/>
    <col min="9986" max="9986" width="14.7109375" bestFit="1" customWidth="1"/>
    <col min="9987" max="9987" width="51" bestFit="1" customWidth="1"/>
    <col min="9988" max="9988" width="44.42578125" bestFit="1" customWidth="1"/>
    <col min="9989" max="9989" width="9.85546875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23.42578125" bestFit="1" customWidth="1"/>
    <col min="9994" max="9994" width="8.85546875" bestFit="1" customWidth="1"/>
    <col min="9995" max="9995" width="14.7109375" customWidth="1"/>
    <col min="9996" max="9996" width="7" bestFit="1" customWidth="1"/>
    <col min="9997" max="9997" width="14.7109375" bestFit="1" customWidth="1"/>
    <col min="9998" max="9998" width="45" bestFit="1" customWidth="1"/>
    <col min="9999" max="9999" width="23.42578125" bestFit="1" customWidth="1"/>
    <col min="10000" max="10000" width="9.8554687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23.42578125" bestFit="1" customWidth="1"/>
    <col min="10005" max="10005" width="8.28515625" bestFit="1" customWidth="1"/>
    <col min="10241" max="10241" width="7" bestFit="1" customWidth="1"/>
    <col min="10242" max="10242" width="14.7109375" bestFit="1" customWidth="1"/>
    <col min="10243" max="10243" width="51" bestFit="1" customWidth="1"/>
    <col min="10244" max="10244" width="44.42578125" bestFit="1" customWidth="1"/>
    <col min="10245" max="10245" width="9.85546875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23.42578125" bestFit="1" customWidth="1"/>
    <col min="10250" max="10250" width="8.85546875" bestFit="1" customWidth="1"/>
    <col min="10251" max="10251" width="14.7109375" customWidth="1"/>
    <col min="10252" max="10252" width="7" bestFit="1" customWidth="1"/>
    <col min="10253" max="10253" width="14.7109375" bestFit="1" customWidth="1"/>
    <col min="10254" max="10254" width="45" bestFit="1" customWidth="1"/>
    <col min="10255" max="10255" width="23.42578125" bestFit="1" customWidth="1"/>
    <col min="10256" max="10256" width="9.8554687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23.42578125" bestFit="1" customWidth="1"/>
    <col min="10261" max="10261" width="8.28515625" bestFit="1" customWidth="1"/>
    <col min="10497" max="10497" width="7" bestFit="1" customWidth="1"/>
    <col min="10498" max="10498" width="14.7109375" bestFit="1" customWidth="1"/>
    <col min="10499" max="10499" width="51" bestFit="1" customWidth="1"/>
    <col min="10500" max="10500" width="44.42578125" bestFit="1" customWidth="1"/>
    <col min="10501" max="10501" width="9.85546875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23.42578125" bestFit="1" customWidth="1"/>
    <col min="10506" max="10506" width="8.85546875" bestFit="1" customWidth="1"/>
    <col min="10507" max="10507" width="14.7109375" customWidth="1"/>
    <col min="10508" max="10508" width="7" bestFit="1" customWidth="1"/>
    <col min="10509" max="10509" width="14.7109375" bestFit="1" customWidth="1"/>
    <col min="10510" max="10510" width="45" bestFit="1" customWidth="1"/>
    <col min="10511" max="10511" width="23.42578125" bestFit="1" customWidth="1"/>
    <col min="10512" max="10512" width="9.8554687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23.42578125" bestFit="1" customWidth="1"/>
    <col min="10517" max="10517" width="8.28515625" bestFit="1" customWidth="1"/>
    <col min="10753" max="10753" width="7" bestFit="1" customWidth="1"/>
    <col min="10754" max="10754" width="14.7109375" bestFit="1" customWidth="1"/>
    <col min="10755" max="10755" width="51" bestFit="1" customWidth="1"/>
    <col min="10756" max="10756" width="44.42578125" bestFit="1" customWidth="1"/>
    <col min="10757" max="10757" width="9.85546875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23.42578125" bestFit="1" customWidth="1"/>
    <col min="10762" max="10762" width="8.85546875" bestFit="1" customWidth="1"/>
    <col min="10763" max="10763" width="14.7109375" customWidth="1"/>
    <col min="10764" max="10764" width="7" bestFit="1" customWidth="1"/>
    <col min="10765" max="10765" width="14.7109375" bestFit="1" customWidth="1"/>
    <col min="10766" max="10766" width="45" bestFit="1" customWidth="1"/>
    <col min="10767" max="10767" width="23.42578125" bestFit="1" customWidth="1"/>
    <col min="10768" max="10768" width="9.8554687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23.42578125" bestFit="1" customWidth="1"/>
    <col min="10773" max="10773" width="8.28515625" bestFit="1" customWidth="1"/>
    <col min="11009" max="11009" width="7" bestFit="1" customWidth="1"/>
    <col min="11010" max="11010" width="14.7109375" bestFit="1" customWidth="1"/>
    <col min="11011" max="11011" width="51" bestFit="1" customWidth="1"/>
    <col min="11012" max="11012" width="44.42578125" bestFit="1" customWidth="1"/>
    <col min="11013" max="11013" width="9.85546875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23.42578125" bestFit="1" customWidth="1"/>
    <col min="11018" max="11018" width="8.85546875" bestFit="1" customWidth="1"/>
    <col min="11019" max="11019" width="14.7109375" customWidth="1"/>
    <col min="11020" max="11020" width="7" bestFit="1" customWidth="1"/>
    <col min="11021" max="11021" width="14.7109375" bestFit="1" customWidth="1"/>
    <col min="11022" max="11022" width="45" bestFit="1" customWidth="1"/>
    <col min="11023" max="11023" width="23.42578125" bestFit="1" customWidth="1"/>
    <col min="11024" max="11024" width="9.8554687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23.42578125" bestFit="1" customWidth="1"/>
    <col min="11029" max="11029" width="8.28515625" bestFit="1" customWidth="1"/>
    <col min="11265" max="11265" width="7" bestFit="1" customWidth="1"/>
    <col min="11266" max="11266" width="14.7109375" bestFit="1" customWidth="1"/>
    <col min="11267" max="11267" width="51" bestFit="1" customWidth="1"/>
    <col min="11268" max="11268" width="44.42578125" bestFit="1" customWidth="1"/>
    <col min="11269" max="11269" width="9.85546875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23.42578125" bestFit="1" customWidth="1"/>
    <col min="11274" max="11274" width="8.85546875" bestFit="1" customWidth="1"/>
    <col min="11275" max="11275" width="14.7109375" customWidth="1"/>
    <col min="11276" max="11276" width="7" bestFit="1" customWidth="1"/>
    <col min="11277" max="11277" width="14.7109375" bestFit="1" customWidth="1"/>
    <col min="11278" max="11278" width="45" bestFit="1" customWidth="1"/>
    <col min="11279" max="11279" width="23.42578125" bestFit="1" customWidth="1"/>
    <col min="11280" max="11280" width="9.8554687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23.42578125" bestFit="1" customWidth="1"/>
    <col min="11285" max="11285" width="8.28515625" bestFit="1" customWidth="1"/>
    <col min="11521" max="11521" width="7" bestFit="1" customWidth="1"/>
    <col min="11522" max="11522" width="14.7109375" bestFit="1" customWidth="1"/>
    <col min="11523" max="11523" width="51" bestFit="1" customWidth="1"/>
    <col min="11524" max="11524" width="44.42578125" bestFit="1" customWidth="1"/>
    <col min="11525" max="11525" width="9.85546875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23.42578125" bestFit="1" customWidth="1"/>
    <col min="11530" max="11530" width="8.85546875" bestFit="1" customWidth="1"/>
    <col min="11531" max="11531" width="14.7109375" customWidth="1"/>
    <col min="11532" max="11532" width="7" bestFit="1" customWidth="1"/>
    <col min="11533" max="11533" width="14.7109375" bestFit="1" customWidth="1"/>
    <col min="11534" max="11534" width="45" bestFit="1" customWidth="1"/>
    <col min="11535" max="11535" width="23.42578125" bestFit="1" customWidth="1"/>
    <col min="11536" max="11536" width="9.8554687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23.42578125" bestFit="1" customWidth="1"/>
    <col min="11541" max="11541" width="8.28515625" bestFit="1" customWidth="1"/>
    <col min="11777" max="11777" width="7" bestFit="1" customWidth="1"/>
    <col min="11778" max="11778" width="14.7109375" bestFit="1" customWidth="1"/>
    <col min="11779" max="11779" width="51" bestFit="1" customWidth="1"/>
    <col min="11780" max="11780" width="44.42578125" bestFit="1" customWidth="1"/>
    <col min="11781" max="11781" width="9.85546875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23.42578125" bestFit="1" customWidth="1"/>
    <col min="11786" max="11786" width="8.85546875" bestFit="1" customWidth="1"/>
    <col min="11787" max="11787" width="14.7109375" customWidth="1"/>
    <col min="11788" max="11788" width="7" bestFit="1" customWidth="1"/>
    <col min="11789" max="11789" width="14.7109375" bestFit="1" customWidth="1"/>
    <col min="11790" max="11790" width="45" bestFit="1" customWidth="1"/>
    <col min="11791" max="11791" width="23.42578125" bestFit="1" customWidth="1"/>
    <col min="11792" max="11792" width="9.8554687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23.42578125" bestFit="1" customWidth="1"/>
    <col min="11797" max="11797" width="8.28515625" bestFit="1" customWidth="1"/>
    <col min="12033" max="12033" width="7" bestFit="1" customWidth="1"/>
    <col min="12034" max="12034" width="14.7109375" bestFit="1" customWidth="1"/>
    <col min="12035" max="12035" width="51" bestFit="1" customWidth="1"/>
    <col min="12036" max="12036" width="44.42578125" bestFit="1" customWidth="1"/>
    <col min="12037" max="12037" width="9.85546875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23.42578125" bestFit="1" customWidth="1"/>
    <col min="12042" max="12042" width="8.85546875" bestFit="1" customWidth="1"/>
    <col min="12043" max="12043" width="14.7109375" customWidth="1"/>
    <col min="12044" max="12044" width="7" bestFit="1" customWidth="1"/>
    <col min="12045" max="12045" width="14.7109375" bestFit="1" customWidth="1"/>
    <col min="12046" max="12046" width="45" bestFit="1" customWidth="1"/>
    <col min="12047" max="12047" width="23.42578125" bestFit="1" customWidth="1"/>
    <col min="12048" max="12048" width="9.8554687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23.42578125" bestFit="1" customWidth="1"/>
    <col min="12053" max="12053" width="8.28515625" bestFit="1" customWidth="1"/>
    <col min="12289" max="12289" width="7" bestFit="1" customWidth="1"/>
    <col min="12290" max="12290" width="14.7109375" bestFit="1" customWidth="1"/>
    <col min="12291" max="12291" width="51" bestFit="1" customWidth="1"/>
    <col min="12292" max="12292" width="44.42578125" bestFit="1" customWidth="1"/>
    <col min="12293" max="12293" width="9.85546875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23.42578125" bestFit="1" customWidth="1"/>
    <col min="12298" max="12298" width="8.85546875" bestFit="1" customWidth="1"/>
    <col min="12299" max="12299" width="14.7109375" customWidth="1"/>
    <col min="12300" max="12300" width="7" bestFit="1" customWidth="1"/>
    <col min="12301" max="12301" width="14.7109375" bestFit="1" customWidth="1"/>
    <col min="12302" max="12302" width="45" bestFit="1" customWidth="1"/>
    <col min="12303" max="12303" width="23.42578125" bestFit="1" customWidth="1"/>
    <col min="12304" max="12304" width="9.8554687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23.42578125" bestFit="1" customWidth="1"/>
    <col min="12309" max="12309" width="8.28515625" bestFit="1" customWidth="1"/>
    <col min="12545" max="12545" width="7" bestFit="1" customWidth="1"/>
    <col min="12546" max="12546" width="14.7109375" bestFit="1" customWidth="1"/>
    <col min="12547" max="12547" width="51" bestFit="1" customWidth="1"/>
    <col min="12548" max="12548" width="44.42578125" bestFit="1" customWidth="1"/>
    <col min="12549" max="12549" width="9.85546875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23.42578125" bestFit="1" customWidth="1"/>
    <col min="12554" max="12554" width="8.85546875" bestFit="1" customWidth="1"/>
    <col min="12555" max="12555" width="14.7109375" customWidth="1"/>
    <col min="12556" max="12556" width="7" bestFit="1" customWidth="1"/>
    <col min="12557" max="12557" width="14.7109375" bestFit="1" customWidth="1"/>
    <col min="12558" max="12558" width="45" bestFit="1" customWidth="1"/>
    <col min="12559" max="12559" width="23.42578125" bestFit="1" customWidth="1"/>
    <col min="12560" max="12560" width="9.8554687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23.42578125" bestFit="1" customWidth="1"/>
    <col min="12565" max="12565" width="8.28515625" bestFit="1" customWidth="1"/>
    <col min="12801" max="12801" width="7" bestFit="1" customWidth="1"/>
    <col min="12802" max="12802" width="14.7109375" bestFit="1" customWidth="1"/>
    <col min="12803" max="12803" width="51" bestFit="1" customWidth="1"/>
    <col min="12804" max="12804" width="44.42578125" bestFit="1" customWidth="1"/>
    <col min="12805" max="12805" width="9.85546875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23.42578125" bestFit="1" customWidth="1"/>
    <col min="12810" max="12810" width="8.85546875" bestFit="1" customWidth="1"/>
    <col min="12811" max="12811" width="14.7109375" customWidth="1"/>
    <col min="12812" max="12812" width="7" bestFit="1" customWidth="1"/>
    <col min="12813" max="12813" width="14.7109375" bestFit="1" customWidth="1"/>
    <col min="12814" max="12814" width="45" bestFit="1" customWidth="1"/>
    <col min="12815" max="12815" width="23.42578125" bestFit="1" customWidth="1"/>
    <col min="12816" max="12816" width="9.8554687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23.42578125" bestFit="1" customWidth="1"/>
    <col min="12821" max="12821" width="8.28515625" bestFit="1" customWidth="1"/>
    <col min="13057" max="13057" width="7" bestFit="1" customWidth="1"/>
    <col min="13058" max="13058" width="14.7109375" bestFit="1" customWidth="1"/>
    <col min="13059" max="13059" width="51" bestFit="1" customWidth="1"/>
    <col min="13060" max="13060" width="44.42578125" bestFit="1" customWidth="1"/>
    <col min="13061" max="13061" width="9.85546875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23.42578125" bestFit="1" customWidth="1"/>
    <col min="13066" max="13066" width="8.85546875" bestFit="1" customWidth="1"/>
    <col min="13067" max="13067" width="14.7109375" customWidth="1"/>
    <col min="13068" max="13068" width="7" bestFit="1" customWidth="1"/>
    <col min="13069" max="13069" width="14.7109375" bestFit="1" customWidth="1"/>
    <col min="13070" max="13070" width="45" bestFit="1" customWidth="1"/>
    <col min="13071" max="13071" width="23.42578125" bestFit="1" customWidth="1"/>
    <col min="13072" max="13072" width="9.8554687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23.42578125" bestFit="1" customWidth="1"/>
    <col min="13077" max="13077" width="8.28515625" bestFit="1" customWidth="1"/>
    <col min="13313" max="13313" width="7" bestFit="1" customWidth="1"/>
    <col min="13314" max="13314" width="14.7109375" bestFit="1" customWidth="1"/>
    <col min="13315" max="13315" width="51" bestFit="1" customWidth="1"/>
    <col min="13316" max="13316" width="44.42578125" bestFit="1" customWidth="1"/>
    <col min="13317" max="13317" width="9.85546875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23.42578125" bestFit="1" customWidth="1"/>
    <col min="13322" max="13322" width="8.85546875" bestFit="1" customWidth="1"/>
    <col min="13323" max="13323" width="14.7109375" customWidth="1"/>
    <col min="13324" max="13324" width="7" bestFit="1" customWidth="1"/>
    <col min="13325" max="13325" width="14.7109375" bestFit="1" customWidth="1"/>
    <col min="13326" max="13326" width="45" bestFit="1" customWidth="1"/>
    <col min="13327" max="13327" width="23.42578125" bestFit="1" customWidth="1"/>
    <col min="13328" max="13328" width="9.8554687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23.42578125" bestFit="1" customWidth="1"/>
    <col min="13333" max="13333" width="8.28515625" bestFit="1" customWidth="1"/>
    <col min="13569" max="13569" width="7" bestFit="1" customWidth="1"/>
    <col min="13570" max="13570" width="14.7109375" bestFit="1" customWidth="1"/>
    <col min="13571" max="13571" width="51" bestFit="1" customWidth="1"/>
    <col min="13572" max="13572" width="44.42578125" bestFit="1" customWidth="1"/>
    <col min="13573" max="13573" width="9.85546875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23.42578125" bestFit="1" customWidth="1"/>
    <col min="13578" max="13578" width="8.85546875" bestFit="1" customWidth="1"/>
    <col min="13579" max="13579" width="14.7109375" customWidth="1"/>
    <col min="13580" max="13580" width="7" bestFit="1" customWidth="1"/>
    <col min="13581" max="13581" width="14.7109375" bestFit="1" customWidth="1"/>
    <col min="13582" max="13582" width="45" bestFit="1" customWidth="1"/>
    <col min="13583" max="13583" width="23.42578125" bestFit="1" customWidth="1"/>
    <col min="13584" max="13584" width="9.8554687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23.42578125" bestFit="1" customWidth="1"/>
    <col min="13589" max="13589" width="8.28515625" bestFit="1" customWidth="1"/>
    <col min="13825" max="13825" width="7" bestFit="1" customWidth="1"/>
    <col min="13826" max="13826" width="14.7109375" bestFit="1" customWidth="1"/>
    <col min="13827" max="13827" width="51" bestFit="1" customWidth="1"/>
    <col min="13828" max="13828" width="44.42578125" bestFit="1" customWidth="1"/>
    <col min="13829" max="13829" width="9.85546875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23.42578125" bestFit="1" customWidth="1"/>
    <col min="13834" max="13834" width="8.85546875" bestFit="1" customWidth="1"/>
    <col min="13835" max="13835" width="14.7109375" customWidth="1"/>
    <col min="13836" max="13836" width="7" bestFit="1" customWidth="1"/>
    <col min="13837" max="13837" width="14.7109375" bestFit="1" customWidth="1"/>
    <col min="13838" max="13838" width="45" bestFit="1" customWidth="1"/>
    <col min="13839" max="13839" width="23.42578125" bestFit="1" customWidth="1"/>
    <col min="13840" max="13840" width="9.8554687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23.42578125" bestFit="1" customWidth="1"/>
    <col min="13845" max="13845" width="8.28515625" bestFit="1" customWidth="1"/>
    <col min="14081" max="14081" width="7" bestFit="1" customWidth="1"/>
    <col min="14082" max="14082" width="14.7109375" bestFit="1" customWidth="1"/>
    <col min="14083" max="14083" width="51" bestFit="1" customWidth="1"/>
    <col min="14084" max="14084" width="44.42578125" bestFit="1" customWidth="1"/>
    <col min="14085" max="14085" width="9.85546875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23.42578125" bestFit="1" customWidth="1"/>
    <col min="14090" max="14090" width="8.85546875" bestFit="1" customWidth="1"/>
    <col min="14091" max="14091" width="14.7109375" customWidth="1"/>
    <col min="14092" max="14092" width="7" bestFit="1" customWidth="1"/>
    <col min="14093" max="14093" width="14.7109375" bestFit="1" customWidth="1"/>
    <col min="14094" max="14094" width="45" bestFit="1" customWidth="1"/>
    <col min="14095" max="14095" width="23.42578125" bestFit="1" customWidth="1"/>
    <col min="14096" max="14096" width="9.8554687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23.42578125" bestFit="1" customWidth="1"/>
    <col min="14101" max="14101" width="8.28515625" bestFit="1" customWidth="1"/>
    <col min="14337" max="14337" width="7" bestFit="1" customWidth="1"/>
    <col min="14338" max="14338" width="14.7109375" bestFit="1" customWidth="1"/>
    <col min="14339" max="14339" width="51" bestFit="1" customWidth="1"/>
    <col min="14340" max="14340" width="44.42578125" bestFit="1" customWidth="1"/>
    <col min="14341" max="14341" width="9.85546875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23.42578125" bestFit="1" customWidth="1"/>
    <col min="14346" max="14346" width="8.85546875" bestFit="1" customWidth="1"/>
    <col min="14347" max="14347" width="14.7109375" customWidth="1"/>
    <col min="14348" max="14348" width="7" bestFit="1" customWidth="1"/>
    <col min="14349" max="14349" width="14.7109375" bestFit="1" customWidth="1"/>
    <col min="14350" max="14350" width="45" bestFit="1" customWidth="1"/>
    <col min="14351" max="14351" width="23.42578125" bestFit="1" customWidth="1"/>
    <col min="14352" max="14352" width="9.8554687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23.42578125" bestFit="1" customWidth="1"/>
    <col min="14357" max="14357" width="8.28515625" bestFit="1" customWidth="1"/>
    <col min="14593" max="14593" width="7" bestFit="1" customWidth="1"/>
    <col min="14594" max="14594" width="14.7109375" bestFit="1" customWidth="1"/>
    <col min="14595" max="14595" width="51" bestFit="1" customWidth="1"/>
    <col min="14596" max="14596" width="44.42578125" bestFit="1" customWidth="1"/>
    <col min="14597" max="14597" width="9.85546875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23.42578125" bestFit="1" customWidth="1"/>
    <col min="14602" max="14602" width="8.85546875" bestFit="1" customWidth="1"/>
    <col min="14603" max="14603" width="14.7109375" customWidth="1"/>
    <col min="14604" max="14604" width="7" bestFit="1" customWidth="1"/>
    <col min="14605" max="14605" width="14.7109375" bestFit="1" customWidth="1"/>
    <col min="14606" max="14606" width="45" bestFit="1" customWidth="1"/>
    <col min="14607" max="14607" width="23.42578125" bestFit="1" customWidth="1"/>
    <col min="14608" max="14608" width="9.8554687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23.42578125" bestFit="1" customWidth="1"/>
    <col min="14613" max="14613" width="8.28515625" bestFit="1" customWidth="1"/>
    <col min="14849" max="14849" width="7" bestFit="1" customWidth="1"/>
    <col min="14850" max="14850" width="14.7109375" bestFit="1" customWidth="1"/>
    <col min="14851" max="14851" width="51" bestFit="1" customWidth="1"/>
    <col min="14852" max="14852" width="44.42578125" bestFit="1" customWidth="1"/>
    <col min="14853" max="14853" width="9.85546875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23.42578125" bestFit="1" customWidth="1"/>
    <col min="14858" max="14858" width="8.85546875" bestFit="1" customWidth="1"/>
    <col min="14859" max="14859" width="14.7109375" customWidth="1"/>
    <col min="14860" max="14860" width="7" bestFit="1" customWidth="1"/>
    <col min="14861" max="14861" width="14.7109375" bestFit="1" customWidth="1"/>
    <col min="14862" max="14862" width="45" bestFit="1" customWidth="1"/>
    <col min="14863" max="14863" width="23.42578125" bestFit="1" customWidth="1"/>
    <col min="14864" max="14864" width="9.8554687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23.42578125" bestFit="1" customWidth="1"/>
    <col min="14869" max="14869" width="8.28515625" bestFit="1" customWidth="1"/>
    <col min="15105" max="15105" width="7" bestFit="1" customWidth="1"/>
    <col min="15106" max="15106" width="14.7109375" bestFit="1" customWidth="1"/>
    <col min="15107" max="15107" width="51" bestFit="1" customWidth="1"/>
    <col min="15108" max="15108" width="44.42578125" bestFit="1" customWidth="1"/>
    <col min="15109" max="15109" width="9.85546875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23.42578125" bestFit="1" customWidth="1"/>
    <col min="15114" max="15114" width="8.85546875" bestFit="1" customWidth="1"/>
    <col min="15115" max="15115" width="14.7109375" customWidth="1"/>
    <col min="15116" max="15116" width="7" bestFit="1" customWidth="1"/>
    <col min="15117" max="15117" width="14.7109375" bestFit="1" customWidth="1"/>
    <col min="15118" max="15118" width="45" bestFit="1" customWidth="1"/>
    <col min="15119" max="15119" width="23.42578125" bestFit="1" customWidth="1"/>
    <col min="15120" max="15120" width="9.8554687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23.42578125" bestFit="1" customWidth="1"/>
    <col min="15125" max="15125" width="8.28515625" bestFit="1" customWidth="1"/>
    <col min="15361" max="15361" width="7" bestFit="1" customWidth="1"/>
    <col min="15362" max="15362" width="14.7109375" bestFit="1" customWidth="1"/>
    <col min="15363" max="15363" width="51" bestFit="1" customWidth="1"/>
    <col min="15364" max="15364" width="44.42578125" bestFit="1" customWidth="1"/>
    <col min="15365" max="15365" width="9.85546875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23.42578125" bestFit="1" customWidth="1"/>
    <col min="15370" max="15370" width="8.85546875" bestFit="1" customWidth="1"/>
    <col min="15371" max="15371" width="14.7109375" customWidth="1"/>
    <col min="15372" max="15372" width="7" bestFit="1" customWidth="1"/>
    <col min="15373" max="15373" width="14.7109375" bestFit="1" customWidth="1"/>
    <col min="15374" max="15374" width="45" bestFit="1" customWidth="1"/>
    <col min="15375" max="15375" width="23.42578125" bestFit="1" customWidth="1"/>
    <col min="15376" max="15376" width="9.8554687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23.42578125" bestFit="1" customWidth="1"/>
    <col min="15381" max="15381" width="8.28515625" bestFit="1" customWidth="1"/>
    <col min="15617" max="15617" width="7" bestFit="1" customWidth="1"/>
    <col min="15618" max="15618" width="14.7109375" bestFit="1" customWidth="1"/>
    <col min="15619" max="15619" width="51" bestFit="1" customWidth="1"/>
    <col min="15620" max="15620" width="44.42578125" bestFit="1" customWidth="1"/>
    <col min="15621" max="15621" width="9.85546875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23.42578125" bestFit="1" customWidth="1"/>
    <col min="15626" max="15626" width="8.85546875" bestFit="1" customWidth="1"/>
    <col min="15627" max="15627" width="14.7109375" customWidth="1"/>
    <col min="15628" max="15628" width="7" bestFit="1" customWidth="1"/>
    <col min="15629" max="15629" width="14.7109375" bestFit="1" customWidth="1"/>
    <col min="15630" max="15630" width="45" bestFit="1" customWidth="1"/>
    <col min="15631" max="15631" width="23.42578125" bestFit="1" customWidth="1"/>
    <col min="15632" max="15632" width="9.8554687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23.42578125" bestFit="1" customWidth="1"/>
    <col min="15637" max="15637" width="8.28515625" bestFit="1" customWidth="1"/>
    <col min="15873" max="15873" width="7" bestFit="1" customWidth="1"/>
    <col min="15874" max="15874" width="14.7109375" bestFit="1" customWidth="1"/>
    <col min="15875" max="15875" width="51" bestFit="1" customWidth="1"/>
    <col min="15876" max="15876" width="44.42578125" bestFit="1" customWidth="1"/>
    <col min="15877" max="15877" width="9.85546875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23.42578125" bestFit="1" customWidth="1"/>
    <col min="15882" max="15882" width="8.85546875" bestFit="1" customWidth="1"/>
    <col min="15883" max="15883" width="14.7109375" customWidth="1"/>
    <col min="15884" max="15884" width="7" bestFit="1" customWidth="1"/>
    <col min="15885" max="15885" width="14.7109375" bestFit="1" customWidth="1"/>
    <col min="15886" max="15886" width="45" bestFit="1" customWidth="1"/>
    <col min="15887" max="15887" width="23.42578125" bestFit="1" customWidth="1"/>
    <col min="15888" max="15888" width="9.8554687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23.42578125" bestFit="1" customWidth="1"/>
    <col min="15893" max="15893" width="8.28515625" bestFit="1" customWidth="1"/>
    <col min="16129" max="16129" width="7" bestFit="1" customWidth="1"/>
    <col min="16130" max="16130" width="14.7109375" bestFit="1" customWidth="1"/>
    <col min="16131" max="16131" width="51" bestFit="1" customWidth="1"/>
    <col min="16132" max="16132" width="44.42578125" bestFit="1" customWidth="1"/>
    <col min="16133" max="16133" width="9.85546875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23.42578125" bestFit="1" customWidth="1"/>
    <col min="16138" max="16138" width="8.85546875" bestFit="1" customWidth="1"/>
    <col min="16139" max="16139" width="14.7109375" customWidth="1"/>
    <col min="16140" max="16140" width="7" bestFit="1" customWidth="1"/>
    <col min="16141" max="16141" width="14.7109375" bestFit="1" customWidth="1"/>
    <col min="16142" max="16142" width="45" bestFit="1" customWidth="1"/>
    <col min="16143" max="16143" width="23.42578125" bestFit="1" customWidth="1"/>
    <col min="16144" max="16144" width="9.8554687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23.42578125" bestFit="1" customWidth="1"/>
    <col min="16149" max="16149" width="8.28515625" bestFit="1" customWidth="1"/>
  </cols>
  <sheetData>
    <row r="1" spans="1:21" ht="18.75">
      <c r="A1" s="1"/>
      <c r="B1" s="1"/>
      <c r="C1" s="109" t="s">
        <v>463</v>
      </c>
      <c r="D1" s="109"/>
      <c r="E1" s="109"/>
      <c r="F1" s="109"/>
      <c r="G1" s="109"/>
      <c r="L1" s="3"/>
      <c r="M1" s="3"/>
      <c r="N1" s="110"/>
      <c r="O1" s="110"/>
      <c r="P1" s="110"/>
      <c r="Q1" s="110"/>
      <c r="R1" s="110"/>
    </row>
    <row r="2" spans="1:21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Q6" s="37"/>
      <c r="R6" s="38"/>
      <c r="S6" s="35"/>
    </row>
    <row r="7" spans="1:21" ht="12.75" customHeight="1">
      <c r="C7" s="39" t="s">
        <v>9</v>
      </c>
      <c r="F7" s="33"/>
      <c r="G7" s="34"/>
      <c r="H7" s="35"/>
      <c r="N7" s="40"/>
      <c r="Q7" s="37"/>
      <c r="R7" s="38"/>
      <c r="S7" s="35"/>
    </row>
    <row r="8" spans="1:21" ht="12.75" customHeight="1">
      <c r="C8" s="39" t="s">
        <v>10</v>
      </c>
      <c r="F8" s="33"/>
      <c r="G8" s="34"/>
      <c r="H8" s="35"/>
      <c r="N8" s="40"/>
      <c r="Q8" s="37"/>
      <c r="R8" s="38"/>
      <c r="S8" s="35"/>
    </row>
    <row r="9" spans="1:21" ht="12.75" customHeight="1">
      <c r="A9">
        <v>1</v>
      </c>
      <c r="B9" t="s">
        <v>260</v>
      </c>
      <c r="C9" t="s">
        <v>261</v>
      </c>
      <c r="D9" t="s">
        <v>48</v>
      </c>
      <c r="E9" s="32">
        <v>1300000</v>
      </c>
      <c r="F9" s="33">
        <v>1020.5</v>
      </c>
      <c r="G9" s="34">
        <v>3.2899999999999999E-2</v>
      </c>
      <c r="H9" s="60"/>
      <c r="I9" s="42" t="s">
        <v>419</v>
      </c>
      <c r="J9" s="42" t="s">
        <v>17</v>
      </c>
      <c r="K9" s="60"/>
      <c r="L9" s="76" t="s">
        <v>133</v>
      </c>
      <c r="M9" s="76" t="s">
        <v>134</v>
      </c>
      <c r="Q9" s="37"/>
      <c r="R9" s="38"/>
      <c r="S9" s="35"/>
      <c r="T9" s="43"/>
      <c r="U9" s="43"/>
    </row>
    <row r="10" spans="1:21" ht="12.75" customHeight="1">
      <c r="A10">
        <v>2</v>
      </c>
      <c r="B10" t="s">
        <v>258</v>
      </c>
      <c r="C10" t="s">
        <v>259</v>
      </c>
      <c r="D10" t="s">
        <v>43</v>
      </c>
      <c r="E10" s="32">
        <v>600000</v>
      </c>
      <c r="F10" s="33">
        <v>1005.9</v>
      </c>
      <c r="G10" s="34">
        <v>3.2399999999999998E-2</v>
      </c>
      <c r="H10" s="60"/>
      <c r="I10" s="44" t="s">
        <v>48</v>
      </c>
      <c r="J10" s="34">
        <f t="shared" ref="J10:J32" si="0">SUMIFS($G$4:$G$215,$D$4:$D$215,I10)</f>
        <v>0.10680000000000001</v>
      </c>
      <c r="K10" s="60"/>
      <c r="L10" s="83" t="s">
        <v>135</v>
      </c>
      <c r="M10" s="34">
        <v>0.15320000000000003</v>
      </c>
      <c r="N10" s="45"/>
      <c r="Q10" s="37"/>
      <c r="R10" s="38"/>
      <c r="S10" s="35"/>
      <c r="T10" s="38"/>
      <c r="U10" s="38"/>
    </row>
    <row r="11" spans="1:21" ht="12.75" customHeight="1">
      <c r="A11">
        <v>3</v>
      </c>
      <c r="B11" t="s">
        <v>264</v>
      </c>
      <c r="C11" t="s">
        <v>265</v>
      </c>
      <c r="D11" t="s">
        <v>48</v>
      </c>
      <c r="E11" s="32">
        <v>150000</v>
      </c>
      <c r="F11" s="33">
        <v>826.95</v>
      </c>
      <c r="G11" s="34">
        <v>2.6599999999999999E-2</v>
      </c>
      <c r="H11" s="60"/>
      <c r="I11" s="34" t="s">
        <v>23</v>
      </c>
      <c r="J11" s="34">
        <f t="shared" si="0"/>
        <v>8.8200000000000001E-2</v>
      </c>
      <c r="K11" s="60"/>
      <c r="L11" s="83" t="s">
        <v>137</v>
      </c>
      <c r="M11" s="34">
        <v>0.12470000000000001</v>
      </c>
      <c r="Q11" s="37"/>
      <c r="R11" s="38"/>
      <c r="S11" s="35"/>
      <c r="T11" s="38"/>
      <c r="U11" s="38"/>
    </row>
    <row r="12" spans="1:21" ht="12.75" customHeight="1">
      <c r="A12">
        <v>4</v>
      </c>
      <c r="B12" t="s">
        <v>90</v>
      </c>
      <c r="C12" t="s">
        <v>91</v>
      </c>
      <c r="D12" t="s">
        <v>69</v>
      </c>
      <c r="E12" s="32">
        <v>70000</v>
      </c>
      <c r="F12" s="33">
        <v>802.76</v>
      </c>
      <c r="G12" s="34">
        <v>2.5899999999999999E-2</v>
      </c>
      <c r="H12" s="60"/>
      <c r="I12" t="s">
        <v>13</v>
      </c>
      <c r="J12" s="34">
        <f t="shared" si="0"/>
        <v>6.5000000000000002E-2</v>
      </c>
      <c r="K12" s="60"/>
      <c r="L12" s="83" t="s">
        <v>138</v>
      </c>
      <c r="M12" s="34">
        <v>0.11509999999999999</v>
      </c>
      <c r="Q12" s="37"/>
      <c r="R12" s="38"/>
      <c r="S12" s="35"/>
      <c r="T12" s="38"/>
      <c r="U12" s="38"/>
    </row>
    <row r="13" spans="1:21" ht="12.75" customHeight="1">
      <c r="A13">
        <v>5</v>
      </c>
      <c r="B13" t="s">
        <v>185</v>
      </c>
      <c r="C13" t="s">
        <v>186</v>
      </c>
      <c r="D13" t="s">
        <v>178</v>
      </c>
      <c r="E13" s="32">
        <v>150000</v>
      </c>
      <c r="F13" s="33">
        <v>767.92499999999995</v>
      </c>
      <c r="G13" s="34">
        <v>2.47E-2</v>
      </c>
      <c r="H13" s="60"/>
      <c r="I13" s="34" t="s">
        <v>69</v>
      </c>
      <c r="J13" s="34">
        <f t="shared" si="0"/>
        <v>6.430000000000001E-2</v>
      </c>
      <c r="K13" s="60"/>
      <c r="L13" s="83" t="s">
        <v>140</v>
      </c>
      <c r="M13" s="34">
        <v>0.1129</v>
      </c>
      <c r="Q13" s="37"/>
      <c r="R13" s="38"/>
      <c r="S13" s="35"/>
      <c r="T13" s="38"/>
      <c r="U13" s="38"/>
    </row>
    <row r="14" spans="1:21" ht="12.75" customHeight="1">
      <c r="A14">
        <v>6</v>
      </c>
      <c r="B14" t="s">
        <v>98</v>
      </c>
      <c r="C14" t="s">
        <v>99</v>
      </c>
      <c r="D14" t="s">
        <v>60</v>
      </c>
      <c r="E14" s="32">
        <v>150000</v>
      </c>
      <c r="F14" s="33">
        <v>726.375</v>
      </c>
      <c r="G14" s="34">
        <v>2.3400000000000001E-2</v>
      </c>
      <c r="H14" s="60"/>
      <c r="I14" s="34" t="s">
        <v>178</v>
      </c>
      <c r="J14" s="34">
        <f t="shared" si="0"/>
        <v>5.8700000000000002E-2</v>
      </c>
      <c r="K14" s="60"/>
      <c r="L14" s="104" t="s">
        <v>559</v>
      </c>
      <c r="M14" s="34">
        <v>7.0999999999999994E-2</v>
      </c>
      <c r="Q14" s="37"/>
      <c r="R14" s="38"/>
      <c r="S14" s="35"/>
      <c r="T14" s="38"/>
      <c r="U14" s="38"/>
    </row>
    <row r="15" spans="1:21" ht="12.75" customHeight="1">
      <c r="A15">
        <v>7</v>
      </c>
      <c r="B15" t="s">
        <v>262</v>
      </c>
      <c r="C15" t="s">
        <v>263</v>
      </c>
      <c r="D15" t="s">
        <v>54</v>
      </c>
      <c r="E15" s="32">
        <v>110000</v>
      </c>
      <c r="F15" s="33">
        <v>711.53499999999997</v>
      </c>
      <c r="G15" s="34">
        <v>2.29E-2</v>
      </c>
      <c r="H15" s="60"/>
      <c r="I15" s="34" t="s">
        <v>36</v>
      </c>
      <c r="J15" s="34">
        <f t="shared" si="0"/>
        <v>6.7500000000000004E-2</v>
      </c>
      <c r="K15" s="60"/>
      <c r="L15" s="83" t="s">
        <v>139</v>
      </c>
      <c r="M15" s="34">
        <v>6.5200000000000008E-2</v>
      </c>
      <c r="Q15" s="37"/>
      <c r="R15" s="38"/>
      <c r="S15" s="35"/>
      <c r="T15" s="38"/>
      <c r="U15" s="38"/>
    </row>
    <row r="16" spans="1:21" ht="12.75" customHeight="1">
      <c r="A16">
        <v>8</v>
      </c>
      <c r="B16" t="s">
        <v>267</v>
      </c>
      <c r="C16" t="s">
        <v>268</v>
      </c>
      <c r="D16" t="s">
        <v>178</v>
      </c>
      <c r="E16" s="32">
        <v>140000</v>
      </c>
      <c r="F16" s="33">
        <v>684.04</v>
      </c>
      <c r="G16" s="34">
        <v>2.1999999999999999E-2</v>
      </c>
      <c r="H16" s="60"/>
      <c r="I16" s="34" t="s">
        <v>43</v>
      </c>
      <c r="J16" s="34">
        <f t="shared" si="0"/>
        <v>4.7599999999999996E-2</v>
      </c>
      <c r="K16" s="60"/>
      <c r="L16" s="83" t="s">
        <v>145</v>
      </c>
      <c r="M16" s="34">
        <v>6.430000000000001E-2</v>
      </c>
      <c r="Q16" s="37"/>
      <c r="R16" s="38"/>
      <c r="S16" s="35"/>
      <c r="T16" s="38"/>
      <c r="U16" s="38"/>
    </row>
    <row r="17" spans="1:32" ht="12.75" customHeight="1">
      <c r="A17">
        <v>9</v>
      </c>
      <c r="B17" t="s">
        <v>191</v>
      </c>
      <c r="C17" t="s">
        <v>192</v>
      </c>
      <c r="D17" t="s">
        <v>36</v>
      </c>
      <c r="E17" s="32">
        <v>100000</v>
      </c>
      <c r="F17" s="33">
        <v>674.85</v>
      </c>
      <c r="G17" s="34">
        <v>2.1700000000000001E-2</v>
      </c>
      <c r="H17" s="60"/>
      <c r="I17" s="34" t="s">
        <v>72</v>
      </c>
      <c r="J17" s="34">
        <f t="shared" si="0"/>
        <v>4.9199999999999994E-2</v>
      </c>
      <c r="K17" s="60"/>
      <c r="L17" s="83" t="s">
        <v>136</v>
      </c>
      <c r="M17" s="34">
        <v>6.0299999999999999E-2</v>
      </c>
      <c r="Q17" s="37"/>
      <c r="R17" s="38"/>
      <c r="S17" s="35"/>
      <c r="T17" s="38"/>
      <c r="U17" s="38"/>
    </row>
    <row r="18" spans="1:32" ht="12.75" customHeight="1">
      <c r="A18">
        <v>10</v>
      </c>
      <c r="B18" t="s">
        <v>193</v>
      </c>
      <c r="C18" t="s">
        <v>194</v>
      </c>
      <c r="D18" t="s">
        <v>48</v>
      </c>
      <c r="E18" s="32">
        <v>8470</v>
      </c>
      <c r="F18" s="33">
        <v>671.73875999999996</v>
      </c>
      <c r="G18" s="34">
        <v>2.1600000000000001E-2</v>
      </c>
      <c r="H18" s="60"/>
      <c r="I18" s="34" t="s">
        <v>28</v>
      </c>
      <c r="J18" s="34">
        <f t="shared" si="0"/>
        <v>4.9500000000000002E-2</v>
      </c>
      <c r="K18" s="60"/>
      <c r="L18" s="83" t="s">
        <v>442</v>
      </c>
      <c r="M18" s="34">
        <v>5.8700000000000002E-2</v>
      </c>
      <c r="Q18" s="37"/>
      <c r="R18" s="38"/>
      <c r="S18" s="35"/>
      <c r="T18" s="38"/>
      <c r="U18" s="38"/>
    </row>
    <row r="19" spans="1:32" ht="12.75" customHeight="1">
      <c r="A19">
        <v>11</v>
      </c>
      <c r="B19" t="s">
        <v>271</v>
      </c>
      <c r="C19" t="s">
        <v>272</v>
      </c>
      <c r="D19" t="s">
        <v>13</v>
      </c>
      <c r="E19" s="32">
        <v>380000</v>
      </c>
      <c r="F19" s="33">
        <v>655.30999999999995</v>
      </c>
      <c r="G19" s="34">
        <v>2.1100000000000001E-2</v>
      </c>
      <c r="H19" s="60"/>
      <c r="I19" s="34" t="s">
        <v>20</v>
      </c>
      <c r="J19" s="34">
        <f t="shared" si="0"/>
        <v>3.6900000000000002E-2</v>
      </c>
      <c r="K19" s="60"/>
      <c r="L19" s="83" t="s">
        <v>141</v>
      </c>
      <c r="M19" s="34">
        <v>4.53E-2</v>
      </c>
      <c r="Q19" s="37"/>
      <c r="R19" s="38"/>
      <c r="S19" s="35"/>
      <c r="T19" s="38"/>
      <c r="U19" s="38"/>
    </row>
    <row r="20" spans="1:32" ht="12.75" customHeight="1">
      <c r="A20">
        <v>12</v>
      </c>
      <c r="B20" t="s">
        <v>197</v>
      </c>
      <c r="C20" t="s">
        <v>198</v>
      </c>
      <c r="D20" t="s">
        <v>179</v>
      </c>
      <c r="E20" s="32">
        <v>180000</v>
      </c>
      <c r="F20" s="33">
        <v>626.13</v>
      </c>
      <c r="G20" s="34">
        <v>2.0199999999999999E-2</v>
      </c>
      <c r="H20" s="60"/>
      <c r="I20" s="34" t="s">
        <v>54</v>
      </c>
      <c r="J20" s="34">
        <f t="shared" si="0"/>
        <v>4.1200000000000001E-2</v>
      </c>
      <c r="K20" s="60"/>
      <c r="L20" s="83" t="s">
        <v>142</v>
      </c>
      <c r="M20" s="34">
        <v>4.1200000000000001E-2</v>
      </c>
      <c r="Q20" s="37"/>
      <c r="R20" s="38"/>
      <c r="S20" s="35"/>
      <c r="T20" s="38"/>
      <c r="U20" s="38"/>
    </row>
    <row r="21" spans="1:32" ht="12.75" customHeight="1">
      <c r="A21">
        <v>13</v>
      </c>
      <c r="B21" t="s">
        <v>199</v>
      </c>
      <c r="C21" t="s">
        <v>200</v>
      </c>
      <c r="D21" t="s">
        <v>28</v>
      </c>
      <c r="E21" s="32">
        <v>250000</v>
      </c>
      <c r="F21" s="33">
        <v>624</v>
      </c>
      <c r="G21" s="34">
        <v>2.01E-2</v>
      </c>
      <c r="H21" s="60"/>
      <c r="I21" s="34" t="s">
        <v>16</v>
      </c>
      <c r="J21" s="34">
        <f t="shared" si="0"/>
        <v>3.4200000000000001E-2</v>
      </c>
      <c r="K21" s="60"/>
      <c r="L21" s="83" t="s">
        <v>146</v>
      </c>
      <c r="M21" s="34">
        <v>2.3800000000000002E-2</v>
      </c>
      <c r="Q21" s="37"/>
      <c r="R21" s="38"/>
      <c r="S21" s="35"/>
      <c r="T21" s="38"/>
      <c r="U21" s="38"/>
    </row>
    <row r="22" spans="1:32" ht="12.75" customHeight="1">
      <c r="A22">
        <v>14</v>
      </c>
      <c r="B22" t="s">
        <v>251</v>
      </c>
      <c r="C22" t="s">
        <v>252</v>
      </c>
      <c r="D22" t="s">
        <v>23</v>
      </c>
      <c r="E22" s="32">
        <v>35000</v>
      </c>
      <c r="F22" s="33">
        <v>618.64250000000004</v>
      </c>
      <c r="G22" s="34">
        <v>1.9900000000000001E-2</v>
      </c>
      <c r="H22" s="60"/>
      <c r="I22" s="34" t="s">
        <v>266</v>
      </c>
      <c r="J22" s="34">
        <f t="shared" si="0"/>
        <v>3.1E-2</v>
      </c>
      <c r="K22" s="60"/>
      <c r="L22" s="83" t="s">
        <v>443</v>
      </c>
      <c r="M22" s="34">
        <v>2.0199999999999999E-2</v>
      </c>
      <c r="Q22" s="37"/>
      <c r="R22" s="38"/>
      <c r="S22" s="35"/>
      <c r="T22" s="38"/>
      <c r="U22" s="38"/>
    </row>
    <row r="23" spans="1:32" ht="12.75" customHeight="1">
      <c r="A23">
        <v>15</v>
      </c>
      <c r="B23" t="s">
        <v>172</v>
      </c>
      <c r="C23" t="s">
        <v>173</v>
      </c>
      <c r="D23" t="s">
        <v>23</v>
      </c>
      <c r="E23" s="32">
        <v>100000</v>
      </c>
      <c r="F23" s="33">
        <v>615.95000000000005</v>
      </c>
      <c r="G23" s="34">
        <v>1.9800000000000002E-2</v>
      </c>
      <c r="H23" s="60"/>
      <c r="I23" s="34" t="s">
        <v>37</v>
      </c>
      <c r="J23" s="34">
        <f t="shared" si="0"/>
        <v>2.5499999999999998E-2</v>
      </c>
      <c r="K23" s="60"/>
      <c r="L23" s="83" t="s">
        <v>143</v>
      </c>
      <c r="M23" s="34">
        <v>1.41E-2</v>
      </c>
      <c r="Q23" s="37"/>
      <c r="R23" s="38"/>
      <c r="S23" s="35"/>
      <c r="T23" s="38"/>
      <c r="U23" s="38"/>
    </row>
    <row r="24" spans="1:32" ht="12.75" customHeight="1">
      <c r="A24">
        <v>16</v>
      </c>
      <c r="B24" t="s">
        <v>78</v>
      </c>
      <c r="C24" t="s">
        <v>79</v>
      </c>
      <c r="D24" t="s">
        <v>13</v>
      </c>
      <c r="E24" s="32">
        <v>690000</v>
      </c>
      <c r="F24" s="33">
        <v>615.48</v>
      </c>
      <c r="G24" s="34">
        <v>1.9800000000000002E-2</v>
      </c>
      <c r="H24" s="60"/>
      <c r="I24" s="34" t="s">
        <v>63</v>
      </c>
      <c r="J24" s="34">
        <f t="shared" si="0"/>
        <v>2.3800000000000002E-2</v>
      </c>
      <c r="K24" s="60"/>
      <c r="L24" s="83" t="s">
        <v>144</v>
      </c>
      <c r="M24" s="34">
        <v>1.24E-2</v>
      </c>
      <c r="Q24" s="37"/>
      <c r="R24" s="38"/>
      <c r="S24" s="35"/>
      <c r="T24" s="38"/>
      <c r="U24" s="38"/>
    </row>
    <row r="25" spans="1:32" ht="12.75" customHeight="1">
      <c r="A25">
        <v>17</v>
      </c>
      <c r="B25" t="s">
        <v>205</v>
      </c>
      <c r="C25" t="s">
        <v>206</v>
      </c>
      <c r="D25" t="s">
        <v>182</v>
      </c>
      <c r="E25" s="32">
        <v>143000</v>
      </c>
      <c r="F25" s="33">
        <v>614.82849999999996</v>
      </c>
      <c r="G25" s="34">
        <v>1.9800000000000002E-2</v>
      </c>
      <c r="H25" s="60"/>
      <c r="I25" s="34" t="s">
        <v>60</v>
      </c>
      <c r="J25" s="34">
        <f t="shared" si="0"/>
        <v>2.3400000000000001E-2</v>
      </c>
      <c r="K25" s="60"/>
      <c r="L25" s="83" t="s">
        <v>449</v>
      </c>
      <c r="M25" s="34">
        <v>3.3999999999999998E-3</v>
      </c>
      <c r="Q25" s="37"/>
      <c r="R25" s="38"/>
      <c r="S25" s="35"/>
      <c r="T25" s="38"/>
      <c r="U25" s="38"/>
    </row>
    <row r="26" spans="1:32" ht="12.75" customHeight="1">
      <c r="A26">
        <v>18</v>
      </c>
      <c r="B26" t="s">
        <v>278</v>
      </c>
      <c r="C26" t="s">
        <v>279</v>
      </c>
      <c r="D26" t="s">
        <v>23</v>
      </c>
      <c r="E26" s="32">
        <v>42000</v>
      </c>
      <c r="F26" s="33">
        <v>609.18899999999996</v>
      </c>
      <c r="G26" s="34">
        <v>1.9599999999999999E-2</v>
      </c>
      <c r="H26" s="60"/>
      <c r="I26" s="34" t="s">
        <v>179</v>
      </c>
      <c r="J26" s="34">
        <f t="shared" si="0"/>
        <v>2.0199999999999999E-2</v>
      </c>
      <c r="K26" s="60"/>
      <c r="L26" s="98" t="s">
        <v>130</v>
      </c>
      <c r="M26" s="99">
        <f>SUM(M10:M25)</f>
        <v>0.98580000000000001</v>
      </c>
      <c r="Q26" s="37"/>
      <c r="R26" s="38"/>
      <c r="S26" s="35"/>
      <c r="T26" s="38"/>
      <c r="U26" s="38"/>
    </row>
    <row r="27" spans="1:32" ht="12.75" customHeight="1">
      <c r="A27">
        <v>19</v>
      </c>
      <c r="B27" t="s">
        <v>295</v>
      </c>
      <c r="C27" t="s">
        <v>296</v>
      </c>
      <c r="D27" t="s">
        <v>28</v>
      </c>
      <c r="E27" s="32">
        <v>87000</v>
      </c>
      <c r="F27" s="33">
        <v>607.26</v>
      </c>
      <c r="G27" s="34">
        <v>1.9599999999999999E-2</v>
      </c>
      <c r="H27" s="60"/>
      <c r="I27" s="34" t="s">
        <v>182</v>
      </c>
      <c r="J27" s="34">
        <f t="shared" si="0"/>
        <v>1.9800000000000002E-2</v>
      </c>
      <c r="K27" s="60"/>
      <c r="Q27" s="37"/>
      <c r="R27" s="38"/>
      <c r="S27" s="35"/>
      <c r="T27" s="38"/>
      <c r="U27" s="38"/>
    </row>
    <row r="28" spans="1:32" ht="12.75" customHeight="1">
      <c r="A28">
        <v>20</v>
      </c>
      <c r="B28" t="s">
        <v>273</v>
      </c>
      <c r="C28" t="s">
        <v>274</v>
      </c>
      <c r="D28" t="s">
        <v>72</v>
      </c>
      <c r="E28" s="32">
        <v>180000</v>
      </c>
      <c r="F28" s="33">
        <v>587.88</v>
      </c>
      <c r="G28" s="34">
        <v>1.89E-2</v>
      </c>
      <c r="H28" s="60"/>
      <c r="I28" s="34" t="s">
        <v>31</v>
      </c>
      <c r="J28" s="34">
        <f t="shared" si="0"/>
        <v>1.7899999999999999E-2</v>
      </c>
      <c r="K28" s="60"/>
      <c r="N28" s="45"/>
      <c r="O28" s="45"/>
      <c r="Q28" s="37"/>
      <c r="R28" s="38"/>
      <c r="S28" s="35"/>
      <c r="T28" s="38"/>
      <c r="U28" s="38"/>
    </row>
    <row r="29" spans="1:32" ht="12.75" customHeight="1">
      <c r="A29">
        <v>21</v>
      </c>
      <c r="B29" t="s">
        <v>174</v>
      </c>
      <c r="C29" t="s">
        <v>175</v>
      </c>
      <c r="D29" t="s">
        <v>20</v>
      </c>
      <c r="E29" s="32">
        <v>175000</v>
      </c>
      <c r="F29" s="33">
        <v>572.86249999999995</v>
      </c>
      <c r="G29" s="34">
        <v>1.8499999999999999E-2</v>
      </c>
      <c r="H29" s="60"/>
      <c r="I29" s="34" t="s">
        <v>277</v>
      </c>
      <c r="J29" s="34">
        <f t="shared" si="0"/>
        <v>1.4200000000000001E-2</v>
      </c>
      <c r="K29" s="60"/>
      <c r="Q29" s="37"/>
      <c r="R29" s="38"/>
      <c r="S29" s="35"/>
      <c r="T29" s="38"/>
      <c r="U29" s="38"/>
      <c r="AF29" s="38"/>
    </row>
    <row r="30" spans="1:32" ht="12.75" customHeight="1">
      <c r="A30">
        <v>22</v>
      </c>
      <c r="B30" t="s">
        <v>88</v>
      </c>
      <c r="C30" s="75" t="s">
        <v>89</v>
      </c>
      <c r="D30" t="s">
        <v>20</v>
      </c>
      <c r="E30" s="32">
        <v>520000</v>
      </c>
      <c r="F30" s="33">
        <v>571.22</v>
      </c>
      <c r="G30" s="34">
        <v>1.84E-2</v>
      </c>
      <c r="H30" s="60"/>
      <c r="I30" s="34" t="s">
        <v>51</v>
      </c>
      <c r="J30" s="34">
        <f t="shared" si="0"/>
        <v>1.41E-2</v>
      </c>
      <c r="K30" s="60"/>
      <c r="Q30" s="37"/>
      <c r="R30" s="38"/>
      <c r="S30" s="35"/>
    </row>
    <row r="31" spans="1:32" ht="12.75" customHeight="1">
      <c r="A31">
        <v>23</v>
      </c>
      <c r="B31" t="s">
        <v>269</v>
      </c>
      <c r="C31" t="s">
        <v>270</v>
      </c>
      <c r="D31" t="s">
        <v>266</v>
      </c>
      <c r="E31" s="32">
        <v>200000</v>
      </c>
      <c r="F31" s="33">
        <v>568</v>
      </c>
      <c r="G31" s="34">
        <v>1.83E-2</v>
      </c>
      <c r="H31" s="60"/>
      <c r="I31" s="34" t="s">
        <v>57</v>
      </c>
      <c r="J31" s="34">
        <f t="shared" si="0"/>
        <v>1.24E-2</v>
      </c>
      <c r="K31" s="60"/>
      <c r="Q31" s="37"/>
      <c r="R31" s="38"/>
      <c r="S31" s="35"/>
      <c r="T31" s="38"/>
      <c r="U31" s="38"/>
    </row>
    <row r="32" spans="1:32" ht="12.75" customHeight="1">
      <c r="A32">
        <v>24</v>
      </c>
      <c r="B32" t="s">
        <v>283</v>
      </c>
      <c r="C32" t="s">
        <v>284</v>
      </c>
      <c r="D32" t="s">
        <v>36</v>
      </c>
      <c r="E32" s="32">
        <v>175000</v>
      </c>
      <c r="F32" s="33">
        <v>567.70000000000005</v>
      </c>
      <c r="G32" s="34">
        <v>1.83E-2</v>
      </c>
      <c r="H32" s="60"/>
      <c r="I32" s="34" t="s">
        <v>282</v>
      </c>
      <c r="J32" s="34">
        <f t="shared" si="0"/>
        <v>3.3999999999999998E-3</v>
      </c>
      <c r="K32" s="60"/>
      <c r="Q32" s="37"/>
      <c r="R32" s="38"/>
      <c r="S32" s="35"/>
    </row>
    <row r="33" spans="1:19" ht="12.75" customHeight="1">
      <c r="A33">
        <v>25</v>
      </c>
      <c r="B33" t="s">
        <v>299</v>
      </c>
      <c r="C33" t="s">
        <v>300</v>
      </c>
      <c r="D33" t="s">
        <v>54</v>
      </c>
      <c r="E33" s="32">
        <v>480000</v>
      </c>
      <c r="F33" s="33">
        <v>567.12</v>
      </c>
      <c r="G33" s="34">
        <v>1.83E-2</v>
      </c>
      <c r="H33" s="60"/>
      <c r="I33" s="34" t="s">
        <v>75</v>
      </c>
      <c r="J33" s="46">
        <f>+SUMIFS($G:$G,$C:$C,"Net Receivable/Payable")+SUMIFS($G:$G,$C:$C,"CBLO / Reverse Repo Investments")+SUMIFS($G:$G,$C:$C,"Union Liquid Fund - Growth - Direct Plan")</f>
        <v>8.5200000000000137E-2</v>
      </c>
      <c r="K33" s="60"/>
      <c r="Q33" s="37"/>
      <c r="R33" s="38"/>
      <c r="S33" s="35"/>
    </row>
    <row r="34" spans="1:19" ht="12.75" customHeight="1">
      <c r="A34">
        <v>26</v>
      </c>
      <c r="B34" t="s">
        <v>201</v>
      </c>
      <c r="C34" t="s">
        <v>202</v>
      </c>
      <c r="D34" t="s">
        <v>16</v>
      </c>
      <c r="E34" s="32">
        <v>145000</v>
      </c>
      <c r="F34" s="33">
        <v>565.13750000000005</v>
      </c>
      <c r="G34" s="34">
        <v>1.8200000000000001E-2</v>
      </c>
      <c r="H34" s="60"/>
      <c r="J34" s="99">
        <f>SUM(J10:J33)</f>
        <v>1.0000000000000002</v>
      </c>
      <c r="K34" s="60"/>
      <c r="Q34" s="37"/>
      <c r="R34" s="38"/>
      <c r="S34" s="35"/>
    </row>
    <row r="35" spans="1:19" ht="12.75" customHeight="1">
      <c r="A35">
        <v>27</v>
      </c>
      <c r="B35" t="s">
        <v>452</v>
      </c>
      <c r="C35" t="s">
        <v>453</v>
      </c>
      <c r="D35" t="s">
        <v>36</v>
      </c>
      <c r="E35" s="32">
        <v>160000</v>
      </c>
      <c r="F35" s="33">
        <v>555.84</v>
      </c>
      <c r="G35" s="34">
        <v>1.7899999999999999E-2</v>
      </c>
      <c r="H35" s="60"/>
      <c r="K35" s="60"/>
      <c r="Q35" s="37"/>
      <c r="R35" s="38"/>
      <c r="S35" s="35"/>
    </row>
    <row r="36" spans="1:19" ht="12.75" customHeight="1">
      <c r="A36">
        <v>28</v>
      </c>
      <c r="B36" t="s">
        <v>203</v>
      </c>
      <c r="C36" t="s">
        <v>204</v>
      </c>
      <c r="D36" t="s">
        <v>31</v>
      </c>
      <c r="E36" s="32">
        <v>22050</v>
      </c>
      <c r="F36" s="33">
        <v>554.27085</v>
      </c>
      <c r="G36" s="34">
        <v>1.7899999999999999E-2</v>
      </c>
      <c r="H36" s="60"/>
      <c r="K36" s="60"/>
      <c r="Q36" s="37"/>
      <c r="R36" s="38"/>
      <c r="S36" s="35"/>
    </row>
    <row r="37" spans="1:19" ht="12.75" customHeight="1">
      <c r="A37">
        <v>29</v>
      </c>
      <c r="B37" t="s">
        <v>275</v>
      </c>
      <c r="C37" t="s">
        <v>276</v>
      </c>
      <c r="D37" t="s">
        <v>69</v>
      </c>
      <c r="E37" s="32">
        <v>205000</v>
      </c>
      <c r="F37" s="33">
        <v>508.19499999999999</v>
      </c>
      <c r="G37" s="34">
        <v>1.6400000000000001E-2</v>
      </c>
      <c r="H37" s="60"/>
      <c r="K37" s="60"/>
      <c r="Q37" s="37"/>
      <c r="R37" s="38"/>
      <c r="S37" s="35"/>
    </row>
    <row r="38" spans="1:19" ht="12.75" customHeight="1">
      <c r="A38">
        <v>30</v>
      </c>
      <c r="B38" t="s">
        <v>289</v>
      </c>
      <c r="C38" t="s">
        <v>290</v>
      </c>
      <c r="D38" t="s">
        <v>16</v>
      </c>
      <c r="E38" s="32">
        <v>80000</v>
      </c>
      <c r="F38" s="33">
        <v>496.72</v>
      </c>
      <c r="G38" s="34">
        <v>1.6E-2</v>
      </c>
      <c r="H38" s="60"/>
      <c r="K38" s="60"/>
      <c r="Q38" s="37"/>
      <c r="R38" s="38"/>
      <c r="S38" s="35"/>
    </row>
    <row r="39" spans="1:19" ht="12.75" customHeight="1">
      <c r="A39">
        <v>31</v>
      </c>
      <c r="B39" t="s">
        <v>303</v>
      </c>
      <c r="C39" t="s">
        <v>304</v>
      </c>
      <c r="D39" t="s">
        <v>72</v>
      </c>
      <c r="E39" s="32">
        <v>77000</v>
      </c>
      <c r="F39" s="33">
        <v>494.41699999999997</v>
      </c>
      <c r="G39" s="34">
        <v>1.5900000000000001E-2</v>
      </c>
      <c r="H39" s="60"/>
      <c r="K39" s="60"/>
      <c r="Q39" s="37"/>
      <c r="R39" s="38"/>
      <c r="S39" s="35"/>
    </row>
    <row r="40" spans="1:19" ht="12.75" customHeight="1">
      <c r="A40">
        <v>32</v>
      </c>
      <c r="B40" t="s">
        <v>94</v>
      </c>
      <c r="C40" t="s">
        <v>95</v>
      </c>
      <c r="D40" t="s">
        <v>43</v>
      </c>
      <c r="E40" s="32">
        <v>65000</v>
      </c>
      <c r="F40" s="33">
        <v>473.2</v>
      </c>
      <c r="G40" s="34">
        <v>1.52E-2</v>
      </c>
      <c r="H40" s="60"/>
      <c r="K40" s="60"/>
      <c r="N40" s="45"/>
      <c r="Q40" s="37"/>
      <c r="R40" s="38"/>
      <c r="S40" s="35"/>
    </row>
    <row r="41" spans="1:19" ht="12.75" customHeight="1">
      <c r="A41">
        <v>33</v>
      </c>
      <c r="B41" t="s">
        <v>305</v>
      </c>
      <c r="C41" t="s">
        <v>306</v>
      </c>
      <c r="D41" t="s">
        <v>23</v>
      </c>
      <c r="E41" s="32">
        <v>80000</v>
      </c>
      <c r="F41" s="33">
        <v>449.88</v>
      </c>
      <c r="G41" s="34">
        <v>1.4500000000000001E-2</v>
      </c>
      <c r="H41" s="60"/>
      <c r="K41" s="60"/>
      <c r="Q41" s="37"/>
      <c r="R41" s="38"/>
      <c r="S41" s="35"/>
    </row>
    <row r="42" spans="1:19" ht="12.75" customHeight="1">
      <c r="A42">
        <v>34</v>
      </c>
      <c r="B42" t="s">
        <v>293</v>
      </c>
      <c r="C42" t="s">
        <v>294</v>
      </c>
      <c r="D42" t="s">
        <v>72</v>
      </c>
      <c r="E42" s="32">
        <v>25000</v>
      </c>
      <c r="F42" s="33">
        <v>447.96249999999998</v>
      </c>
      <c r="G42" s="34">
        <v>1.44E-2</v>
      </c>
      <c r="H42" s="60"/>
      <c r="K42" s="60"/>
      <c r="Q42" s="37"/>
      <c r="R42" s="38"/>
      <c r="S42" s="35"/>
    </row>
    <row r="43" spans="1:19" ht="12.75" customHeight="1">
      <c r="A43">
        <v>35</v>
      </c>
      <c r="B43" t="s">
        <v>287</v>
      </c>
      <c r="C43" t="s">
        <v>288</v>
      </c>
      <c r="D43" t="s">
        <v>23</v>
      </c>
      <c r="E43" s="32">
        <v>120000</v>
      </c>
      <c r="F43" s="33">
        <v>446.82</v>
      </c>
      <c r="G43" s="34">
        <v>1.44E-2</v>
      </c>
      <c r="H43" s="60"/>
      <c r="K43" s="60"/>
      <c r="O43" s="45"/>
      <c r="Q43" s="37"/>
      <c r="R43" s="38"/>
      <c r="S43" s="35"/>
    </row>
    <row r="44" spans="1:19" ht="12.75" customHeight="1">
      <c r="A44">
        <v>36</v>
      </c>
      <c r="B44" t="s">
        <v>297</v>
      </c>
      <c r="C44" t="s">
        <v>298</v>
      </c>
      <c r="D44" t="s">
        <v>277</v>
      </c>
      <c r="E44" s="32">
        <v>105500</v>
      </c>
      <c r="F44" s="33">
        <v>441.14825000000002</v>
      </c>
      <c r="G44" s="34">
        <v>1.4200000000000001E-2</v>
      </c>
      <c r="H44" s="60"/>
      <c r="K44" s="60"/>
      <c r="Q44" s="37"/>
      <c r="R44" s="38"/>
      <c r="S44" s="35"/>
    </row>
    <row r="45" spans="1:19" ht="12.75" customHeight="1">
      <c r="A45">
        <v>37</v>
      </c>
      <c r="B45" t="s">
        <v>187</v>
      </c>
      <c r="C45" s="75" t="s">
        <v>188</v>
      </c>
      <c r="D45" s="75" t="s">
        <v>51</v>
      </c>
      <c r="E45" s="32">
        <v>80000</v>
      </c>
      <c r="F45" s="33">
        <v>438.68</v>
      </c>
      <c r="G45" s="34">
        <v>1.41E-2</v>
      </c>
      <c r="H45" s="60"/>
      <c r="K45" s="60"/>
      <c r="O45" s="45"/>
      <c r="Q45" s="37"/>
      <c r="R45" s="38"/>
      <c r="S45" s="35"/>
    </row>
    <row r="46" spans="1:19" ht="12.75" customHeight="1">
      <c r="A46">
        <v>38</v>
      </c>
      <c r="B46" t="s">
        <v>280</v>
      </c>
      <c r="C46" t="s">
        <v>281</v>
      </c>
      <c r="D46" t="s">
        <v>63</v>
      </c>
      <c r="E46" s="32">
        <v>100000</v>
      </c>
      <c r="F46" s="33">
        <v>429.25</v>
      </c>
      <c r="G46" s="34">
        <v>1.38E-2</v>
      </c>
      <c r="H46" s="60"/>
      <c r="K46" s="60"/>
      <c r="Q46" s="37"/>
      <c r="R46" s="38"/>
      <c r="S46" s="35"/>
    </row>
    <row r="47" spans="1:19" ht="12.75" customHeight="1">
      <c r="A47">
        <v>39</v>
      </c>
      <c r="B47" t="s">
        <v>450</v>
      </c>
      <c r="C47" t="s">
        <v>451</v>
      </c>
      <c r="D47" t="s">
        <v>48</v>
      </c>
      <c r="E47" s="32">
        <v>250000</v>
      </c>
      <c r="F47" s="33">
        <v>407.375</v>
      </c>
      <c r="G47" s="34">
        <v>1.3100000000000001E-2</v>
      </c>
      <c r="H47" s="60"/>
      <c r="K47" s="60"/>
      <c r="Q47" s="37"/>
      <c r="R47" s="38"/>
      <c r="S47" s="35"/>
    </row>
    <row r="48" spans="1:19" ht="12.75" customHeight="1">
      <c r="A48">
        <v>40</v>
      </c>
      <c r="B48" t="s">
        <v>310</v>
      </c>
      <c r="C48" t="s">
        <v>311</v>
      </c>
      <c r="D48" t="s">
        <v>37</v>
      </c>
      <c r="E48" s="32">
        <v>40000</v>
      </c>
      <c r="F48" s="33">
        <v>394.14</v>
      </c>
      <c r="G48" s="34">
        <v>1.2699999999999999E-2</v>
      </c>
      <c r="H48" s="60"/>
      <c r="K48" s="60"/>
      <c r="Q48" s="37"/>
      <c r="R48" s="38"/>
      <c r="S48" s="35"/>
    </row>
    <row r="49" spans="1:19" ht="12.75" customHeight="1">
      <c r="A49">
        <v>41</v>
      </c>
      <c r="B49" t="s">
        <v>285</v>
      </c>
      <c r="C49" t="s">
        <v>286</v>
      </c>
      <c r="D49" t="s">
        <v>266</v>
      </c>
      <c r="E49" s="32">
        <v>250000</v>
      </c>
      <c r="F49" s="33">
        <v>393.125</v>
      </c>
      <c r="G49" s="34">
        <v>1.2699999999999999E-2</v>
      </c>
      <c r="H49" s="60"/>
      <c r="K49" s="60"/>
      <c r="Q49" s="37"/>
      <c r="R49" s="38"/>
      <c r="S49" s="35"/>
    </row>
    <row r="50" spans="1:19" ht="12.75" customHeight="1">
      <c r="A50">
        <v>42</v>
      </c>
      <c r="B50" t="s">
        <v>314</v>
      </c>
      <c r="C50" s="75" t="s">
        <v>315</v>
      </c>
      <c r="D50" t="s">
        <v>48</v>
      </c>
      <c r="E50" s="32">
        <v>140000</v>
      </c>
      <c r="F50" s="33">
        <v>389.9</v>
      </c>
      <c r="G50" s="34">
        <v>1.26E-2</v>
      </c>
      <c r="H50" s="60"/>
      <c r="K50" s="60"/>
      <c r="Q50" s="37"/>
      <c r="R50" s="38"/>
      <c r="S50" s="35"/>
    </row>
    <row r="51" spans="1:19" ht="12.75" customHeight="1">
      <c r="A51">
        <v>43</v>
      </c>
      <c r="B51" t="s">
        <v>307</v>
      </c>
      <c r="C51" s="75" t="s">
        <v>308</v>
      </c>
      <c r="D51" t="s">
        <v>57</v>
      </c>
      <c r="E51" s="32">
        <v>70000</v>
      </c>
      <c r="F51" s="33">
        <v>385.56</v>
      </c>
      <c r="G51" s="34">
        <v>1.24E-2</v>
      </c>
      <c r="H51" s="60"/>
      <c r="K51" s="60"/>
      <c r="Q51" s="37"/>
      <c r="R51" s="38"/>
      <c r="S51" s="35"/>
    </row>
    <row r="52" spans="1:19" ht="12.75" customHeight="1">
      <c r="A52">
        <v>44</v>
      </c>
      <c r="B52" t="s">
        <v>291</v>
      </c>
      <c r="C52" s="75" t="s">
        <v>292</v>
      </c>
      <c r="D52" t="s">
        <v>178</v>
      </c>
      <c r="E52" s="32">
        <v>100000</v>
      </c>
      <c r="F52" s="33">
        <v>372.9</v>
      </c>
      <c r="G52" s="34">
        <v>1.2E-2</v>
      </c>
      <c r="H52" s="60"/>
      <c r="K52" s="60"/>
      <c r="Q52" s="37"/>
      <c r="R52" s="38"/>
      <c r="S52" s="35"/>
    </row>
    <row r="53" spans="1:19" ht="12.75" customHeight="1">
      <c r="A53">
        <v>45</v>
      </c>
      <c r="B53" t="s">
        <v>189</v>
      </c>
      <c r="C53" s="75" t="s">
        <v>190</v>
      </c>
      <c r="D53" t="s">
        <v>69</v>
      </c>
      <c r="E53" s="32">
        <v>300000</v>
      </c>
      <c r="F53" s="33">
        <v>361.8</v>
      </c>
      <c r="G53" s="34">
        <v>1.17E-2</v>
      </c>
      <c r="H53" s="60"/>
      <c r="K53" s="60"/>
      <c r="Q53" s="37"/>
      <c r="R53" s="38"/>
      <c r="S53" s="35"/>
    </row>
    <row r="54" spans="1:19" ht="12.75" customHeight="1">
      <c r="A54">
        <v>46</v>
      </c>
      <c r="B54" t="s">
        <v>318</v>
      </c>
      <c r="C54" s="75" t="s">
        <v>319</v>
      </c>
      <c r="D54" t="s">
        <v>69</v>
      </c>
      <c r="E54" s="32">
        <v>50000</v>
      </c>
      <c r="F54" s="33">
        <v>320.25</v>
      </c>
      <c r="G54" s="34">
        <v>1.03E-2</v>
      </c>
      <c r="H54" s="60"/>
      <c r="K54" s="60"/>
      <c r="Q54" s="37"/>
      <c r="R54" s="38"/>
      <c r="S54" s="35"/>
    </row>
    <row r="55" spans="1:19" ht="12.75" customHeight="1">
      <c r="A55">
        <v>47</v>
      </c>
      <c r="B55" t="s">
        <v>301</v>
      </c>
      <c r="C55" s="75" t="s">
        <v>302</v>
      </c>
      <c r="D55" t="s">
        <v>63</v>
      </c>
      <c r="E55" s="32">
        <v>370000</v>
      </c>
      <c r="F55" s="33">
        <v>310.8</v>
      </c>
      <c r="G55" s="34">
        <v>0.01</v>
      </c>
      <c r="H55" s="60"/>
      <c r="K55" s="60"/>
      <c r="Q55" s="37"/>
      <c r="R55" s="38"/>
      <c r="S55" s="35"/>
    </row>
    <row r="56" spans="1:19" ht="12.75" customHeight="1">
      <c r="A56">
        <v>48</v>
      </c>
      <c r="B56" t="s">
        <v>312</v>
      </c>
      <c r="C56" s="75" t="s">
        <v>313</v>
      </c>
      <c r="D56" t="s">
        <v>28</v>
      </c>
      <c r="E56" s="32">
        <v>60000</v>
      </c>
      <c r="F56" s="33">
        <v>303.48</v>
      </c>
      <c r="G56" s="34">
        <v>9.7999999999999997E-3</v>
      </c>
      <c r="H56" s="60"/>
      <c r="K56" s="60"/>
      <c r="Q56" s="37"/>
      <c r="R56" s="38"/>
      <c r="S56" s="35"/>
    </row>
    <row r="57" spans="1:19" ht="12.75" customHeight="1">
      <c r="A57">
        <v>49</v>
      </c>
      <c r="B57" t="s">
        <v>309</v>
      </c>
      <c r="C57" s="75" t="s">
        <v>155</v>
      </c>
      <c r="D57" t="s">
        <v>36</v>
      </c>
      <c r="E57" s="32">
        <v>25000</v>
      </c>
      <c r="F57" s="33">
        <v>298.51249999999999</v>
      </c>
      <c r="G57" s="34">
        <v>9.5999999999999992E-3</v>
      </c>
      <c r="H57" s="60"/>
      <c r="K57" s="60"/>
      <c r="Q57" s="37"/>
      <c r="R57" s="38"/>
      <c r="S57" s="35"/>
    </row>
    <row r="58" spans="1:19" ht="12.75" customHeight="1">
      <c r="A58">
        <v>50</v>
      </c>
      <c r="B58" t="s">
        <v>316</v>
      </c>
      <c r="C58" s="75" t="s">
        <v>317</v>
      </c>
      <c r="D58" t="s">
        <v>13</v>
      </c>
      <c r="E58" s="32">
        <v>170000</v>
      </c>
      <c r="F58" s="33">
        <v>274.63499999999999</v>
      </c>
      <c r="G58" s="34">
        <v>8.8000000000000005E-3</v>
      </c>
      <c r="H58" s="60"/>
      <c r="K58" s="60"/>
      <c r="Q58" s="37"/>
      <c r="R58" s="38"/>
      <c r="S58" s="35"/>
    </row>
    <row r="59" spans="1:19" ht="12.75" customHeight="1">
      <c r="A59">
        <v>51</v>
      </c>
      <c r="B59" t="s">
        <v>183</v>
      </c>
      <c r="C59" s="75" t="s">
        <v>184</v>
      </c>
      <c r="D59" t="s">
        <v>13</v>
      </c>
      <c r="E59" s="32">
        <v>230000</v>
      </c>
      <c r="F59" s="33">
        <v>264.27</v>
      </c>
      <c r="G59" s="34">
        <v>8.5000000000000006E-3</v>
      </c>
      <c r="H59" s="60"/>
      <c r="K59" s="60"/>
      <c r="Q59" s="37"/>
      <c r="R59" s="38"/>
      <c r="S59" s="35"/>
    </row>
    <row r="60" spans="1:19" ht="12.75" customHeight="1">
      <c r="A60">
        <v>52</v>
      </c>
      <c r="B60" t="s">
        <v>320</v>
      </c>
      <c r="C60" s="75" t="s">
        <v>321</v>
      </c>
      <c r="D60" t="s">
        <v>37</v>
      </c>
      <c r="E60" s="32">
        <v>53000</v>
      </c>
      <c r="F60" s="33">
        <v>256.57299999999998</v>
      </c>
      <c r="G60" s="34">
        <v>8.3000000000000001E-3</v>
      </c>
      <c r="H60" s="60"/>
      <c r="K60" s="60"/>
      <c r="Q60" s="37"/>
      <c r="R60" s="38"/>
      <c r="S60" s="35"/>
    </row>
    <row r="61" spans="1:19" ht="12.75" customHeight="1">
      <c r="A61">
        <v>53</v>
      </c>
      <c r="B61" t="s">
        <v>322</v>
      </c>
      <c r="C61" s="75" t="s">
        <v>159</v>
      </c>
      <c r="D61" t="s">
        <v>13</v>
      </c>
      <c r="E61" s="32">
        <v>350000</v>
      </c>
      <c r="F61" s="33">
        <v>211.22499999999999</v>
      </c>
      <c r="G61" s="34">
        <v>6.7999999999999996E-3</v>
      </c>
      <c r="H61" s="60"/>
      <c r="K61" s="60"/>
      <c r="Q61" s="37"/>
      <c r="R61" s="38"/>
      <c r="S61" s="35"/>
    </row>
    <row r="62" spans="1:19" ht="12.75" customHeight="1">
      <c r="A62">
        <v>54</v>
      </c>
      <c r="B62" t="s">
        <v>122</v>
      </c>
      <c r="C62" s="75" t="s">
        <v>123</v>
      </c>
      <c r="D62" t="s">
        <v>37</v>
      </c>
      <c r="E62" s="32">
        <v>20000</v>
      </c>
      <c r="F62" s="33">
        <v>138.81</v>
      </c>
      <c r="G62" s="34">
        <v>4.4999999999999997E-3</v>
      </c>
      <c r="H62" s="60"/>
      <c r="K62" s="60"/>
      <c r="Q62" s="37"/>
      <c r="R62" s="38"/>
      <c r="S62" s="35"/>
    </row>
    <row r="63" spans="1:19" ht="12.75" customHeight="1">
      <c r="A63">
        <v>55</v>
      </c>
      <c r="B63" t="s">
        <v>323</v>
      </c>
      <c r="C63" s="75" t="s">
        <v>324</v>
      </c>
      <c r="D63" t="s">
        <v>282</v>
      </c>
      <c r="E63" s="32">
        <v>125000</v>
      </c>
      <c r="F63" s="33">
        <v>106.25</v>
      </c>
      <c r="G63" s="34">
        <v>3.3999999999999998E-3</v>
      </c>
      <c r="H63" s="60"/>
      <c r="K63" s="60"/>
      <c r="Q63" s="37"/>
      <c r="R63" s="38"/>
      <c r="S63" s="35"/>
    </row>
    <row r="64" spans="1:19" ht="12.75" customHeight="1">
      <c r="F64" s="33"/>
      <c r="G64" s="34"/>
      <c r="H64" s="35"/>
      <c r="Q64" s="37"/>
      <c r="R64" s="38"/>
      <c r="S64" s="35"/>
    </row>
    <row r="65" spans="1:59" ht="12.75" customHeight="1">
      <c r="C65" s="47" t="s">
        <v>126</v>
      </c>
      <c r="D65" s="47"/>
      <c r="E65" s="48"/>
      <c r="F65" s="49">
        <v>28405.272860000005</v>
      </c>
      <c r="G65" s="50">
        <v>0.91479999999999995</v>
      </c>
      <c r="H65" s="51"/>
      <c r="N65" s="54"/>
      <c r="O65" s="54"/>
      <c r="P65" s="55"/>
      <c r="Q65" s="56"/>
      <c r="R65" s="57"/>
      <c r="S65" s="51"/>
    </row>
    <row r="66" spans="1:59" ht="12.75" customHeight="1">
      <c r="F66" s="33"/>
      <c r="G66" s="34"/>
      <c r="H66" s="35"/>
      <c r="Q66" s="37"/>
      <c r="R66" s="38"/>
      <c r="S66" s="35"/>
    </row>
    <row r="67" spans="1:59" ht="12.75" customHeight="1">
      <c r="C67" s="39" t="s">
        <v>255</v>
      </c>
      <c r="F67" s="33"/>
      <c r="G67" s="34"/>
      <c r="H67" s="35"/>
      <c r="N67" s="40"/>
      <c r="Q67" s="37"/>
      <c r="R67" s="38"/>
      <c r="S67" s="35"/>
    </row>
    <row r="68" spans="1:59" ht="12.75" customHeight="1">
      <c r="A68">
        <v>56</v>
      </c>
      <c r="B68" t="s">
        <v>465</v>
      </c>
      <c r="C68" t="s">
        <v>466</v>
      </c>
      <c r="D68" t="s">
        <v>153</v>
      </c>
      <c r="E68" s="32">
        <v>126996.33199999999</v>
      </c>
      <c r="F68" s="33">
        <v>2203.0505819</v>
      </c>
      <c r="G68" s="34">
        <v>7.0999999999999994E-2</v>
      </c>
      <c r="H68" s="60"/>
      <c r="N68" s="54"/>
      <c r="O68" s="54"/>
      <c r="P68" s="55"/>
      <c r="Q68" s="56"/>
      <c r="R68" s="57"/>
      <c r="S68" s="51"/>
    </row>
    <row r="69" spans="1:59" ht="12.75" customHeight="1">
      <c r="F69" s="33"/>
      <c r="G69" s="34"/>
      <c r="H69" s="35"/>
      <c r="Q69" s="37"/>
      <c r="R69" s="38"/>
      <c r="S69" s="35"/>
    </row>
    <row r="70" spans="1:59" ht="12.75" customHeight="1">
      <c r="C70" s="47" t="s">
        <v>126</v>
      </c>
      <c r="D70" s="47"/>
      <c r="E70" s="48"/>
      <c r="F70" s="49">
        <v>2203.0505819</v>
      </c>
      <c r="G70" s="50">
        <v>7.0999999999999994E-2</v>
      </c>
      <c r="H70" s="35"/>
      <c r="N70" s="40"/>
      <c r="Q70" s="37"/>
      <c r="R70" s="38"/>
      <c r="S70" s="35"/>
    </row>
    <row r="71" spans="1:59" ht="12.75" customHeight="1">
      <c r="F71" s="33"/>
      <c r="G71" s="34"/>
      <c r="H71" s="35"/>
      <c r="N71" s="40"/>
      <c r="Q71" s="37"/>
      <c r="R71" s="38"/>
      <c r="S71" s="35"/>
      <c r="AC71" s="38"/>
    </row>
    <row r="72" spans="1:59" ht="12.75" customHeight="1">
      <c r="C72" s="39" t="s">
        <v>127</v>
      </c>
      <c r="F72" s="33">
        <v>387.05181340000001</v>
      </c>
      <c r="G72" s="34">
        <v>1.2500000000000001E-2</v>
      </c>
      <c r="H72" s="51"/>
      <c r="N72" s="54"/>
      <c r="O72" s="54"/>
      <c r="P72" s="55"/>
      <c r="Q72" s="56"/>
      <c r="R72" s="57"/>
      <c r="S72" s="51"/>
    </row>
    <row r="73" spans="1:59" ht="12.75" customHeight="1">
      <c r="C73" s="47" t="s">
        <v>126</v>
      </c>
      <c r="D73" s="47"/>
      <c r="E73" s="48"/>
      <c r="F73" s="49">
        <v>387.05181340000001</v>
      </c>
      <c r="G73" s="50">
        <v>1.2500000000000001E-2</v>
      </c>
      <c r="H73" s="68"/>
      <c r="N73" s="69"/>
      <c r="O73" s="69"/>
      <c r="P73" s="70"/>
      <c r="Q73" s="71"/>
      <c r="R73" s="72"/>
      <c r="S73" s="68"/>
    </row>
    <row r="74" spans="1:59" ht="12.75" customHeight="1">
      <c r="F74" s="33"/>
      <c r="G74" s="34"/>
    </row>
    <row r="75" spans="1:59" ht="12.75" customHeight="1">
      <c r="C75" s="39" t="s">
        <v>128</v>
      </c>
      <c r="F75" s="33"/>
      <c r="G75" s="34"/>
    </row>
    <row r="76" spans="1:59" ht="12.75" customHeight="1">
      <c r="C76" s="39" t="s">
        <v>129</v>
      </c>
      <c r="F76" s="58">
        <v>52.173243100009131</v>
      </c>
      <c r="G76" s="34">
        <v>1.7000000000001458E-3</v>
      </c>
    </row>
    <row r="77" spans="1:59" ht="12.75" customHeight="1">
      <c r="C77" s="47" t="s">
        <v>126</v>
      </c>
      <c r="D77" s="47"/>
      <c r="E77" s="48"/>
      <c r="F77" s="62">
        <v>52.173243100009131</v>
      </c>
      <c r="G77" s="97">
        <v>1.7000000000001458E-3</v>
      </c>
    </row>
    <row r="78" spans="1:59" ht="12.75" customHeight="1">
      <c r="C78" s="64" t="s">
        <v>130</v>
      </c>
      <c r="D78" s="64"/>
      <c r="E78" s="65"/>
      <c r="F78" s="66">
        <v>31047.548498400014</v>
      </c>
      <c r="G78" s="67">
        <v>1</v>
      </c>
    </row>
    <row r="79" spans="1:59" ht="12.75" customHeight="1"/>
    <row r="80" spans="1:59" ht="12.75" customHeight="1">
      <c r="B80" s="107" t="s">
        <v>131</v>
      </c>
      <c r="C80" s="107"/>
      <c r="D80" s="107"/>
      <c r="E80" s="107"/>
      <c r="F80" s="107"/>
      <c r="G80" s="107"/>
      <c r="H80"/>
      <c r="J80" s="2"/>
      <c r="M80" s="40"/>
      <c r="O80" s="36"/>
      <c r="P80" s="2"/>
      <c r="BG80"/>
    </row>
    <row r="81" spans="2:59" ht="12.75" customHeight="1">
      <c r="B81" s="107"/>
      <c r="C81" s="107"/>
      <c r="D81" s="107"/>
      <c r="E81" s="107"/>
      <c r="F81" s="107"/>
      <c r="G81" s="107"/>
      <c r="H81"/>
      <c r="J81" s="2"/>
      <c r="M81" s="40"/>
      <c r="O81" s="36"/>
      <c r="P81" s="2"/>
      <c r="BG81"/>
    </row>
    <row r="82" spans="2:59" ht="12.75" customHeight="1">
      <c r="B82" s="107"/>
      <c r="C82" s="107"/>
      <c r="D82" s="107"/>
      <c r="E82" s="107"/>
      <c r="F82" s="107"/>
      <c r="G82" s="107"/>
      <c r="H82"/>
      <c r="J82" s="2"/>
      <c r="O82" s="36"/>
      <c r="P82" s="2"/>
      <c r="BG82"/>
    </row>
    <row r="83" spans="2:59" ht="12.75" customHeight="1">
      <c r="B83" s="107"/>
      <c r="C83" s="107"/>
      <c r="D83" s="107"/>
      <c r="E83" s="107"/>
      <c r="F83" s="107"/>
      <c r="G83" s="107"/>
      <c r="H83"/>
      <c r="J83" s="2"/>
      <c r="O83" s="36"/>
      <c r="P83" s="2"/>
      <c r="BG83"/>
    </row>
    <row r="84" spans="2:59" ht="12.75" customHeight="1">
      <c r="B84" s="107"/>
      <c r="C84" s="107"/>
      <c r="D84" s="107"/>
      <c r="E84" s="107"/>
      <c r="F84" s="107"/>
      <c r="G84" s="107"/>
      <c r="H84"/>
      <c r="J84" s="2"/>
      <c r="O84" s="36"/>
      <c r="P84" s="2"/>
      <c r="BG84"/>
    </row>
    <row r="85" spans="2:59" ht="12.75" customHeight="1">
      <c r="B85" s="107"/>
      <c r="C85" s="107"/>
      <c r="D85" s="107"/>
      <c r="E85" s="107"/>
      <c r="F85" s="107"/>
      <c r="G85" s="107"/>
      <c r="H85"/>
      <c r="J85" s="2"/>
      <c r="O85" s="36"/>
      <c r="P85" s="2"/>
      <c r="BG85"/>
    </row>
    <row r="86" spans="2:59" ht="12.75" customHeight="1">
      <c r="B86" s="107"/>
      <c r="C86" s="107"/>
      <c r="D86" s="107"/>
      <c r="E86" s="107"/>
      <c r="F86" s="107"/>
      <c r="G86" s="107"/>
      <c r="H86"/>
      <c r="J86" s="2"/>
      <c r="O86" s="36"/>
      <c r="P86" s="2"/>
      <c r="BG86"/>
    </row>
    <row r="87" spans="2:59" ht="18" customHeight="1">
      <c r="B87" s="107"/>
      <c r="C87" s="107"/>
      <c r="D87" s="107"/>
      <c r="E87" s="107"/>
      <c r="F87" s="107"/>
      <c r="G87" s="107"/>
      <c r="H87"/>
      <c r="J87" s="2"/>
      <c r="O87" s="36"/>
      <c r="P87" s="2"/>
      <c r="BG87"/>
    </row>
    <row r="88" spans="2:59" ht="12.75" customHeight="1">
      <c r="B88" s="74"/>
      <c r="C88" s="74"/>
      <c r="D88" s="74"/>
      <c r="E88" s="74"/>
      <c r="F88" s="74"/>
      <c r="G88" s="74"/>
      <c r="H88"/>
      <c r="J88" s="2"/>
      <c r="O88" s="36"/>
      <c r="P88" s="2"/>
      <c r="BG88"/>
    </row>
    <row r="89" spans="2:59">
      <c r="B89" s="108" t="s">
        <v>454</v>
      </c>
      <c r="C89" s="108"/>
      <c r="D89" s="108"/>
      <c r="E89" s="108"/>
      <c r="F89" s="108"/>
      <c r="G89" s="108"/>
      <c r="H89"/>
      <c r="J89" s="2"/>
      <c r="O89" s="36"/>
      <c r="P89" s="2"/>
      <c r="BG89"/>
    </row>
    <row r="90" spans="2:59" ht="12.75" customHeight="1">
      <c r="H90"/>
      <c r="J90" s="2"/>
      <c r="O90" s="36"/>
      <c r="P90" s="2"/>
      <c r="BG90"/>
    </row>
    <row r="91" spans="2:59" ht="20.25" customHeight="1">
      <c r="B91" s="75" t="s">
        <v>132</v>
      </c>
      <c r="H91"/>
      <c r="J91" s="2"/>
      <c r="O91" s="36"/>
      <c r="P91" s="2"/>
      <c r="BG91"/>
    </row>
    <row r="92" spans="2:59" ht="12.75" customHeight="1">
      <c r="E92"/>
      <c r="G92" s="2"/>
      <c r="H92"/>
      <c r="J92" s="2"/>
      <c r="O92" s="36"/>
      <c r="P92" s="2"/>
      <c r="BG92"/>
    </row>
    <row r="93" spans="2:59" ht="12.75" customHeight="1"/>
    <row r="94" spans="2:59" ht="12.75" customHeight="1"/>
    <row r="95" spans="2:59" ht="12.75" customHeight="1"/>
    <row r="96" spans="2:59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</sheetData>
  <sortState ref="L10:M25">
    <sortCondition descending="1" ref="M10:M25"/>
  </sortState>
  <mergeCells count="4">
    <mergeCell ref="B89:G89"/>
    <mergeCell ref="C1:G1"/>
    <mergeCell ref="N1:R1"/>
    <mergeCell ref="B80:G8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zoomScale="85" zoomScaleNormal="85" workbookViewId="0"/>
  </sheetViews>
  <sheetFormatPr defaultRowHeight="15"/>
  <cols>
    <col min="1" max="1" width="7" bestFit="1" customWidth="1"/>
    <col min="2" max="2" width="15" bestFit="1" customWidth="1"/>
    <col min="3" max="3" width="54" customWidth="1"/>
    <col min="4" max="4" width="15.7109375" bestFit="1" customWidth="1"/>
    <col min="5" max="5" width="12.5703125" style="32" bestFit="1" customWidth="1"/>
    <col min="6" max="6" width="24.28515625" bestFit="1" customWidth="1"/>
    <col min="7" max="7" width="14.140625" bestFit="1" customWidth="1"/>
    <col min="8" max="8" width="5.28515625" style="2" customWidth="1"/>
    <col min="9" max="9" width="17.28515625" bestFit="1" customWidth="1"/>
    <col min="10" max="10" width="8.85546875" bestFit="1" customWidth="1"/>
    <col min="11" max="11" width="4.85546875" style="2" customWidth="1"/>
    <col min="12" max="12" width="19.42578125" style="2" bestFit="1" customWidth="1"/>
    <col min="13" max="13" width="12.42578125" style="2" bestFit="1" customWidth="1"/>
    <col min="14" max="14" width="63.7109375" style="2" bestFit="1" customWidth="1"/>
    <col min="15" max="15" width="15.7109375" style="2" bestFit="1" customWidth="1"/>
    <col min="16" max="16" width="12.5703125" style="36" bestFit="1" customWidth="1"/>
    <col min="17" max="17" width="24.28515625" style="2" bestFit="1" customWidth="1"/>
    <col min="18" max="18" width="14.140625" style="2" bestFit="1" customWidth="1"/>
    <col min="19" max="19" width="13.5703125" style="2" customWidth="1"/>
    <col min="20" max="20" width="17.28515625" style="2" bestFit="1" customWidth="1"/>
    <col min="21" max="21" width="8.28515625" style="2" bestFit="1" customWidth="1"/>
    <col min="22" max="59" width="9.140625" style="2"/>
    <col min="257" max="257" width="7" bestFit="1" customWidth="1"/>
    <col min="258" max="258" width="15" bestFit="1" customWidth="1"/>
    <col min="259" max="259" width="54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85546875" bestFit="1" customWidth="1"/>
    <col min="267" max="267" width="15.28515625" customWidth="1"/>
    <col min="268" max="268" width="7" bestFit="1" customWidth="1"/>
    <col min="269" max="269" width="33.140625" bestFit="1" customWidth="1"/>
    <col min="270" max="270" width="63.7109375" bestFit="1" customWidth="1"/>
    <col min="271" max="271" width="15.7109375" bestFit="1" customWidth="1"/>
    <col min="272" max="272" width="12.5703125" bestFit="1" customWidth="1"/>
    <col min="273" max="273" width="24.28515625" bestFit="1" customWidth="1"/>
    <col min="274" max="274" width="14.140625" bestFit="1" customWidth="1"/>
    <col min="275" max="275" width="13.5703125" customWidth="1"/>
    <col min="276" max="276" width="17.28515625" bestFit="1" customWidth="1"/>
    <col min="277" max="277" width="8.28515625" bestFit="1" customWidth="1"/>
    <col min="513" max="513" width="7" bestFit="1" customWidth="1"/>
    <col min="514" max="514" width="15" bestFit="1" customWidth="1"/>
    <col min="515" max="515" width="54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85546875" bestFit="1" customWidth="1"/>
    <col min="523" max="523" width="15.28515625" customWidth="1"/>
    <col min="524" max="524" width="7" bestFit="1" customWidth="1"/>
    <col min="525" max="525" width="33.140625" bestFit="1" customWidth="1"/>
    <col min="526" max="526" width="63.7109375" bestFit="1" customWidth="1"/>
    <col min="527" max="527" width="15.7109375" bestFit="1" customWidth="1"/>
    <col min="528" max="528" width="12.5703125" bestFit="1" customWidth="1"/>
    <col min="529" max="529" width="24.28515625" bestFit="1" customWidth="1"/>
    <col min="530" max="530" width="14.140625" bestFit="1" customWidth="1"/>
    <col min="531" max="531" width="13.5703125" customWidth="1"/>
    <col min="532" max="532" width="17.28515625" bestFit="1" customWidth="1"/>
    <col min="533" max="533" width="8.28515625" bestFit="1" customWidth="1"/>
    <col min="769" max="769" width="7" bestFit="1" customWidth="1"/>
    <col min="770" max="770" width="15" bestFit="1" customWidth="1"/>
    <col min="771" max="771" width="54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85546875" bestFit="1" customWidth="1"/>
    <col min="779" max="779" width="15.28515625" customWidth="1"/>
    <col min="780" max="780" width="7" bestFit="1" customWidth="1"/>
    <col min="781" max="781" width="33.140625" bestFit="1" customWidth="1"/>
    <col min="782" max="782" width="63.7109375" bestFit="1" customWidth="1"/>
    <col min="783" max="783" width="15.7109375" bestFit="1" customWidth="1"/>
    <col min="784" max="784" width="12.5703125" bestFit="1" customWidth="1"/>
    <col min="785" max="785" width="24.28515625" bestFit="1" customWidth="1"/>
    <col min="786" max="786" width="14.140625" bestFit="1" customWidth="1"/>
    <col min="787" max="787" width="13.5703125" customWidth="1"/>
    <col min="788" max="788" width="17.28515625" bestFit="1" customWidth="1"/>
    <col min="789" max="789" width="8.28515625" bestFit="1" customWidth="1"/>
    <col min="1025" max="1025" width="7" bestFit="1" customWidth="1"/>
    <col min="1026" max="1026" width="15" bestFit="1" customWidth="1"/>
    <col min="1027" max="1027" width="54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85546875" bestFit="1" customWidth="1"/>
    <col min="1035" max="1035" width="15.28515625" customWidth="1"/>
    <col min="1036" max="1036" width="7" bestFit="1" customWidth="1"/>
    <col min="1037" max="1037" width="33.140625" bestFit="1" customWidth="1"/>
    <col min="1038" max="1038" width="63.7109375" bestFit="1" customWidth="1"/>
    <col min="1039" max="1039" width="15.7109375" bestFit="1" customWidth="1"/>
    <col min="1040" max="1040" width="12.5703125" bestFit="1" customWidth="1"/>
    <col min="1041" max="1041" width="24.28515625" bestFit="1" customWidth="1"/>
    <col min="1042" max="1042" width="14.140625" bestFit="1" customWidth="1"/>
    <col min="1043" max="1043" width="13.5703125" customWidth="1"/>
    <col min="1044" max="1044" width="17.28515625" bestFit="1" customWidth="1"/>
    <col min="1045" max="1045" width="8.28515625" bestFit="1" customWidth="1"/>
    <col min="1281" max="1281" width="7" bestFit="1" customWidth="1"/>
    <col min="1282" max="1282" width="15" bestFit="1" customWidth="1"/>
    <col min="1283" max="1283" width="54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85546875" bestFit="1" customWidth="1"/>
    <col min="1291" max="1291" width="15.28515625" customWidth="1"/>
    <col min="1292" max="1292" width="7" bestFit="1" customWidth="1"/>
    <col min="1293" max="1293" width="33.140625" bestFit="1" customWidth="1"/>
    <col min="1294" max="1294" width="63.7109375" bestFit="1" customWidth="1"/>
    <col min="1295" max="1295" width="15.7109375" bestFit="1" customWidth="1"/>
    <col min="1296" max="1296" width="12.5703125" bestFit="1" customWidth="1"/>
    <col min="1297" max="1297" width="24.28515625" bestFit="1" customWidth="1"/>
    <col min="1298" max="1298" width="14.140625" bestFit="1" customWidth="1"/>
    <col min="1299" max="1299" width="13.5703125" customWidth="1"/>
    <col min="1300" max="1300" width="17.28515625" bestFit="1" customWidth="1"/>
    <col min="1301" max="1301" width="8.28515625" bestFit="1" customWidth="1"/>
    <col min="1537" max="1537" width="7" bestFit="1" customWidth="1"/>
    <col min="1538" max="1538" width="15" bestFit="1" customWidth="1"/>
    <col min="1539" max="1539" width="54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85546875" bestFit="1" customWidth="1"/>
    <col min="1547" max="1547" width="15.28515625" customWidth="1"/>
    <col min="1548" max="1548" width="7" bestFit="1" customWidth="1"/>
    <col min="1549" max="1549" width="33.140625" bestFit="1" customWidth="1"/>
    <col min="1550" max="1550" width="63.7109375" bestFit="1" customWidth="1"/>
    <col min="1551" max="1551" width="15.7109375" bestFit="1" customWidth="1"/>
    <col min="1552" max="1552" width="12.5703125" bestFit="1" customWidth="1"/>
    <col min="1553" max="1553" width="24.28515625" bestFit="1" customWidth="1"/>
    <col min="1554" max="1554" width="14.140625" bestFit="1" customWidth="1"/>
    <col min="1555" max="1555" width="13.5703125" customWidth="1"/>
    <col min="1556" max="1556" width="17.28515625" bestFit="1" customWidth="1"/>
    <col min="1557" max="1557" width="8.28515625" bestFit="1" customWidth="1"/>
    <col min="1793" max="1793" width="7" bestFit="1" customWidth="1"/>
    <col min="1794" max="1794" width="15" bestFit="1" customWidth="1"/>
    <col min="1795" max="1795" width="54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85546875" bestFit="1" customWidth="1"/>
    <col min="1803" max="1803" width="15.28515625" customWidth="1"/>
    <col min="1804" max="1804" width="7" bestFit="1" customWidth="1"/>
    <col min="1805" max="1805" width="33.140625" bestFit="1" customWidth="1"/>
    <col min="1806" max="1806" width="63.7109375" bestFit="1" customWidth="1"/>
    <col min="1807" max="1807" width="15.7109375" bestFit="1" customWidth="1"/>
    <col min="1808" max="1808" width="12.5703125" bestFit="1" customWidth="1"/>
    <col min="1809" max="1809" width="24.28515625" bestFit="1" customWidth="1"/>
    <col min="1810" max="1810" width="14.140625" bestFit="1" customWidth="1"/>
    <col min="1811" max="1811" width="13.5703125" customWidth="1"/>
    <col min="1812" max="1812" width="17.28515625" bestFit="1" customWidth="1"/>
    <col min="1813" max="1813" width="8.28515625" bestFit="1" customWidth="1"/>
    <col min="2049" max="2049" width="7" bestFit="1" customWidth="1"/>
    <col min="2050" max="2050" width="15" bestFit="1" customWidth="1"/>
    <col min="2051" max="2051" width="54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85546875" bestFit="1" customWidth="1"/>
    <col min="2059" max="2059" width="15.28515625" customWidth="1"/>
    <col min="2060" max="2060" width="7" bestFit="1" customWidth="1"/>
    <col min="2061" max="2061" width="33.140625" bestFit="1" customWidth="1"/>
    <col min="2062" max="2062" width="63.7109375" bestFit="1" customWidth="1"/>
    <col min="2063" max="2063" width="15.7109375" bestFit="1" customWidth="1"/>
    <col min="2064" max="2064" width="12.5703125" bestFit="1" customWidth="1"/>
    <col min="2065" max="2065" width="24.28515625" bestFit="1" customWidth="1"/>
    <col min="2066" max="2066" width="14.140625" bestFit="1" customWidth="1"/>
    <col min="2067" max="2067" width="13.5703125" customWidth="1"/>
    <col min="2068" max="2068" width="17.28515625" bestFit="1" customWidth="1"/>
    <col min="2069" max="2069" width="8.28515625" bestFit="1" customWidth="1"/>
    <col min="2305" max="2305" width="7" bestFit="1" customWidth="1"/>
    <col min="2306" max="2306" width="15" bestFit="1" customWidth="1"/>
    <col min="2307" max="2307" width="54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85546875" bestFit="1" customWidth="1"/>
    <col min="2315" max="2315" width="15.28515625" customWidth="1"/>
    <col min="2316" max="2316" width="7" bestFit="1" customWidth="1"/>
    <col min="2317" max="2317" width="33.140625" bestFit="1" customWidth="1"/>
    <col min="2318" max="2318" width="63.7109375" bestFit="1" customWidth="1"/>
    <col min="2319" max="2319" width="15.7109375" bestFit="1" customWidth="1"/>
    <col min="2320" max="2320" width="12.5703125" bestFit="1" customWidth="1"/>
    <col min="2321" max="2321" width="24.28515625" bestFit="1" customWidth="1"/>
    <col min="2322" max="2322" width="14.140625" bestFit="1" customWidth="1"/>
    <col min="2323" max="2323" width="13.5703125" customWidth="1"/>
    <col min="2324" max="2324" width="17.28515625" bestFit="1" customWidth="1"/>
    <col min="2325" max="2325" width="8.28515625" bestFit="1" customWidth="1"/>
    <col min="2561" max="2561" width="7" bestFit="1" customWidth="1"/>
    <col min="2562" max="2562" width="15" bestFit="1" customWidth="1"/>
    <col min="2563" max="2563" width="54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85546875" bestFit="1" customWidth="1"/>
    <col min="2571" max="2571" width="15.28515625" customWidth="1"/>
    <col min="2572" max="2572" width="7" bestFit="1" customWidth="1"/>
    <col min="2573" max="2573" width="33.140625" bestFit="1" customWidth="1"/>
    <col min="2574" max="2574" width="63.7109375" bestFit="1" customWidth="1"/>
    <col min="2575" max="2575" width="15.7109375" bestFit="1" customWidth="1"/>
    <col min="2576" max="2576" width="12.5703125" bestFit="1" customWidth="1"/>
    <col min="2577" max="2577" width="24.28515625" bestFit="1" customWidth="1"/>
    <col min="2578" max="2578" width="14.140625" bestFit="1" customWidth="1"/>
    <col min="2579" max="2579" width="13.5703125" customWidth="1"/>
    <col min="2580" max="2580" width="17.28515625" bestFit="1" customWidth="1"/>
    <col min="2581" max="2581" width="8.28515625" bestFit="1" customWidth="1"/>
    <col min="2817" max="2817" width="7" bestFit="1" customWidth="1"/>
    <col min="2818" max="2818" width="15" bestFit="1" customWidth="1"/>
    <col min="2819" max="2819" width="54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85546875" bestFit="1" customWidth="1"/>
    <col min="2827" max="2827" width="15.28515625" customWidth="1"/>
    <col min="2828" max="2828" width="7" bestFit="1" customWidth="1"/>
    <col min="2829" max="2829" width="33.140625" bestFit="1" customWidth="1"/>
    <col min="2830" max="2830" width="63.7109375" bestFit="1" customWidth="1"/>
    <col min="2831" max="2831" width="15.7109375" bestFit="1" customWidth="1"/>
    <col min="2832" max="2832" width="12.5703125" bestFit="1" customWidth="1"/>
    <col min="2833" max="2833" width="24.28515625" bestFit="1" customWidth="1"/>
    <col min="2834" max="2834" width="14.140625" bestFit="1" customWidth="1"/>
    <col min="2835" max="2835" width="13.5703125" customWidth="1"/>
    <col min="2836" max="2836" width="17.28515625" bestFit="1" customWidth="1"/>
    <col min="2837" max="2837" width="8.28515625" bestFit="1" customWidth="1"/>
    <col min="3073" max="3073" width="7" bestFit="1" customWidth="1"/>
    <col min="3074" max="3074" width="15" bestFit="1" customWidth="1"/>
    <col min="3075" max="3075" width="54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85546875" bestFit="1" customWidth="1"/>
    <col min="3083" max="3083" width="15.28515625" customWidth="1"/>
    <col min="3084" max="3084" width="7" bestFit="1" customWidth="1"/>
    <col min="3085" max="3085" width="33.140625" bestFit="1" customWidth="1"/>
    <col min="3086" max="3086" width="63.7109375" bestFit="1" customWidth="1"/>
    <col min="3087" max="3087" width="15.7109375" bestFit="1" customWidth="1"/>
    <col min="3088" max="3088" width="12.5703125" bestFit="1" customWidth="1"/>
    <col min="3089" max="3089" width="24.28515625" bestFit="1" customWidth="1"/>
    <col min="3090" max="3090" width="14.140625" bestFit="1" customWidth="1"/>
    <col min="3091" max="3091" width="13.5703125" customWidth="1"/>
    <col min="3092" max="3092" width="17.28515625" bestFit="1" customWidth="1"/>
    <col min="3093" max="3093" width="8.28515625" bestFit="1" customWidth="1"/>
    <col min="3329" max="3329" width="7" bestFit="1" customWidth="1"/>
    <col min="3330" max="3330" width="15" bestFit="1" customWidth="1"/>
    <col min="3331" max="3331" width="54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85546875" bestFit="1" customWidth="1"/>
    <col min="3339" max="3339" width="15.28515625" customWidth="1"/>
    <col min="3340" max="3340" width="7" bestFit="1" customWidth="1"/>
    <col min="3341" max="3341" width="33.140625" bestFit="1" customWidth="1"/>
    <col min="3342" max="3342" width="63.7109375" bestFit="1" customWidth="1"/>
    <col min="3343" max="3343" width="15.7109375" bestFit="1" customWidth="1"/>
    <col min="3344" max="3344" width="12.5703125" bestFit="1" customWidth="1"/>
    <col min="3345" max="3345" width="24.28515625" bestFit="1" customWidth="1"/>
    <col min="3346" max="3346" width="14.140625" bestFit="1" customWidth="1"/>
    <col min="3347" max="3347" width="13.5703125" customWidth="1"/>
    <col min="3348" max="3348" width="17.28515625" bestFit="1" customWidth="1"/>
    <col min="3349" max="3349" width="8.28515625" bestFit="1" customWidth="1"/>
    <col min="3585" max="3585" width="7" bestFit="1" customWidth="1"/>
    <col min="3586" max="3586" width="15" bestFit="1" customWidth="1"/>
    <col min="3587" max="3587" width="54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85546875" bestFit="1" customWidth="1"/>
    <col min="3595" max="3595" width="15.28515625" customWidth="1"/>
    <col min="3596" max="3596" width="7" bestFit="1" customWidth="1"/>
    <col min="3597" max="3597" width="33.140625" bestFit="1" customWidth="1"/>
    <col min="3598" max="3598" width="63.7109375" bestFit="1" customWidth="1"/>
    <col min="3599" max="3599" width="15.7109375" bestFit="1" customWidth="1"/>
    <col min="3600" max="3600" width="12.5703125" bestFit="1" customWidth="1"/>
    <col min="3601" max="3601" width="24.28515625" bestFit="1" customWidth="1"/>
    <col min="3602" max="3602" width="14.140625" bestFit="1" customWidth="1"/>
    <col min="3603" max="3603" width="13.5703125" customWidth="1"/>
    <col min="3604" max="3604" width="17.28515625" bestFit="1" customWidth="1"/>
    <col min="3605" max="3605" width="8.28515625" bestFit="1" customWidth="1"/>
    <col min="3841" max="3841" width="7" bestFit="1" customWidth="1"/>
    <col min="3842" max="3842" width="15" bestFit="1" customWidth="1"/>
    <col min="3843" max="3843" width="54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85546875" bestFit="1" customWidth="1"/>
    <col min="3851" max="3851" width="15.28515625" customWidth="1"/>
    <col min="3852" max="3852" width="7" bestFit="1" customWidth="1"/>
    <col min="3853" max="3853" width="33.140625" bestFit="1" customWidth="1"/>
    <col min="3854" max="3854" width="63.7109375" bestFit="1" customWidth="1"/>
    <col min="3855" max="3855" width="15.7109375" bestFit="1" customWidth="1"/>
    <col min="3856" max="3856" width="12.5703125" bestFit="1" customWidth="1"/>
    <col min="3857" max="3857" width="24.28515625" bestFit="1" customWidth="1"/>
    <col min="3858" max="3858" width="14.140625" bestFit="1" customWidth="1"/>
    <col min="3859" max="3859" width="13.5703125" customWidth="1"/>
    <col min="3860" max="3860" width="17.28515625" bestFit="1" customWidth="1"/>
    <col min="3861" max="3861" width="8.28515625" bestFit="1" customWidth="1"/>
    <col min="4097" max="4097" width="7" bestFit="1" customWidth="1"/>
    <col min="4098" max="4098" width="15" bestFit="1" customWidth="1"/>
    <col min="4099" max="4099" width="54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85546875" bestFit="1" customWidth="1"/>
    <col min="4107" max="4107" width="15.28515625" customWidth="1"/>
    <col min="4108" max="4108" width="7" bestFit="1" customWidth="1"/>
    <col min="4109" max="4109" width="33.140625" bestFit="1" customWidth="1"/>
    <col min="4110" max="4110" width="63.7109375" bestFit="1" customWidth="1"/>
    <col min="4111" max="4111" width="15.7109375" bestFit="1" customWidth="1"/>
    <col min="4112" max="4112" width="12.5703125" bestFit="1" customWidth="1"/>
    <col min="4113" max="4113" width="24.28515625" bestFit="1" customWidth="1"/>
    <col min="4114" max="4114" width="14.140625" bestFit="1" customWidth="1"/>
    <col min="4115" max="4115" width="13.5703125" customWidth="1"/>
    <col min="4116" max="4116" width="17.28515625" bestFit="1" customWidth="1"/>
    <col min="4117" max="4117" width="8.28515625" bestFit="1" customWidth="1"/>
    <col min="4353" max="4353" width="7" bestFit="1" customWidth="1"/>
    <col min="4354" max="4354" width="15" bestFit="1" customWidth="1"/>
    <col min="4355" max="4355" width="54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85546875" bestFit="1" customWidth="1"/>
    <col min="4363" max="4363" width="15.28515625" customWidth="1"/>
    <col min="4364" max="4364" width="7" bestFit="1" customWidth="1"/>
    <col min="4365" max="4365" width="33.140625" bestFit="1" customWidth="1"/>
    <col min="4366" max="4366" width="63.7109375" bestFit="1" customWidth="1"/>
    <col min="4367" max="4367" width="15.7109375" bestFit="1" customWidth="1"/>
    <col min="4368" max="4368" width="12.5703125" bestFit="1" customWidth="1"/>
    <col min="4369" max="4369" width="24.28515625" bestFit="1" customWidth="1"/>
    <col min="4370" max="4370" width="14.140625" bestFit="1" customWidth="1"/>
    <col min="4371" max="4371" width="13.5703125" customWidth="1"/>
    <col min="4372" max="4372" width="17.28515625" bestFit="1" customWidth="1"/>
    <col min="4373" max="4373" width="8.28515625" bestFit="1" customWidth="1"/>
    <col min="4609" max="4609" width="7" bestFit="1" customWidth="1"/>
    <col min="4610" max="4610" width="15" bestFit="1" customWidth="1"/>
    <col min="4611" max="4611" width="54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85546875" bestFit="1" customWidth="1"/>
    <col min="4619" max="4619" width="15.28515625" customWidth="1"/>
    <col min="4620" max="4620" width="7" bestFit="1" customWidth="1"/>
    <col min="4621" max="4621" width="33.140625" bestFit="1" customWidth="1"/>
    <col min="4622" max="4622" width="63.7109375" bestFit="1" customWidth="1"/>
    <col min="4623" max="4623" width="15.7109375" bestFit="1" customWidth="1"/>
    <col min="4624" max="4624" width="12.5703125" bestFit="1" customWidth="1"/>
    <col min="4625" max="4625" width="24.28515625" bestFit="1" customWidth="1"/>
    <col min="4626" max="4626" width="14.140625" bestFit="1" customWidth="1"/>
    <col min="4627" max="4627" width="13.5703125" customWidth="1"/>
    <col min="4628" max="4628" width="17.28515625" bestFit="1" customWidth="1"/>
    <col min="4629" max="4629" width="8.28515625" bestFit="1" customWidth="1"/>
    <col min="4865" max="4865" width="7" bestFit="1" customWidth="1"/>
    <col min="4866" max="4866" width="15" bestFit="1" customWidth="1"/>
    <col min="4867" max="4867" width="54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85546875" bestFit="1" customWidth="1"/>
    <col min="4875" max="4875" width="15.28515625" customWidth="1"/>
    <col min="4876" max="4876" width="7" bestFit="1" customWidth="1"/>
    <col min="4877" max="4877" width="33.140625" bestFit="1" customWidth="1"/>
    <col min="4878" max="4878" width="63.7109375" bestFit="1" customWidth="1"/>
    <col min="4879" max="4879" width="15.7109375" bestFit="1" customWidth="1"/>
    <col min="4880" max="4880" width="12.5703125" bestFit="1" customWidth="1"/>
    <col min="4881" max="4881" width="24.28515625" bestFit="1" customWidth="1"/>
    <col min="4882" max="4882" width="14.140625" bestFit="1" customWidth="1"/>
    <col min="4883" max="4883" width="13.5703125" customWidth="1"/>
    <col min="4884" max="4884" width="17.28515625" bestFit="1" customWidth="1"/>
    <col min="4885" max="4885" width="8.28515625" bestFit="1" customWidth="1"/>
    <col min="5121" max="5121" width="7" bestFit="1" customWidth="1"/>
    <col min="5122" max="5122" width="15" bestFit="1" customWidth="1"/>
    <col min="5123" max="5123" width="54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85546875" bestFit="1" customWidth="1"/>
    <col min="5131" max="5131" width="15.28515625" customWidth="1"/>
    <col min="5132" max="5132" width="7" bestFit="1" customWidth="1"/>
    <col min="5133" max="5133" width="33.140625" bestFit="1" customWidth="1"/>
    <col min="5134" max="5134" width="63.7109375" bestFit="1" customWidth="1"/>
    <col min="5135" max="5135" width="15.7109375" bestFit="1" customWidth="1"/>
    <col min="5136" max="5136" width="12.5703125" bestFit="1" customWidth="1"/>
    <col min="5137" max="5137" width="24.28515625" bestFit="1" customWidth="1"/>
    <col min="5138" max="5138" width="14.140625" bestFit="1" customWidth="1"/>
    <col min="5139" max="5139" width="13.5703125" customWidth="1"/>
    <col min="5140" max="5140" width="17.28515625" bestFit="1" customWidth="1"/>
    <col min="5141" max="5141" width="8.28515625" bestFit="1" customWidth="1"/>
    <col min="5377" max="5377" width="7" bestFit="1" customWidth="1"/>
    <col min="5378" max="5378" width="15" bestFit="1" customWidth="1"/>
    <col min="5379" max="5379" width="54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85546875" bestFit="1" customWidth="1"/>
    <col min="5387" max="5387" width="15.28515625" customWidth="1"/>
    <col min="5388" max="5388" width="7" bestFit="1" customWidth="1"/>
    <col min="5389" max="5389" width="33.140625" bestFit="1" customWidth="1"/>
    <col min="5390" max="5390" width="63.7109375" bestFit="1" customWidth="1"/>
    <col min="5391" max="5391" width="15.7109375" bestFit="1" customWidth="1"/>
    <col min="5392" max="5392" width="12.5703125" bestFit="1" customWidth="1"/>
    <col min="5393" max="5393" width="24.28515625" bestFit="1" customWidth="1"/>
    <col min="5394" max="5394" width="14.140625" bestFit="1" customWidth="1"/>
    <col min="5395" max="5395" width="13.5703125" customWidth="1"/>
    <col min="5396" max="5396" width="17.28515625" bestFit="1" customWidth="1"/>
    <col min="5397" max="5397" width="8.28515625" bestFit="1" customWidth="1"/>
    <col min="5633" max="5633" width="7" bestFit="1" customWidth="1"/>
    <col min="5634" max="5634" width="15" bestFit="1" customWidth="1"/>
    <col min="5635" max="5635" width="54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85546875" bestFit="1" customWidth="1"/>
    <col min="5643" max="5643" width="15.28515625" customWidth="1"/>
    <col min="5644" max="5644" width="7" bestFit="1" customWidth="1"/>
    <col min="5645" max="5645" width="33.140625" bestFit="1" customWidth="1"/>
    <col min="5646" max="5646" width="63.7109375" bestFit="1" customWidth="1"/>
    <col min="5647" max="5647" width="15.7109375" bestFit="1" customWidth="1"/>
    <col min="5648" max="5648" width="12.5703125" bestFit="1" customWidth="1"/>
    <col min="5649" max="5649" width="24.28515625" bestFit="1" customWidth="1"/>
    <col min="5650" max="5650" width="14.140625" bestFit="1" customWidth="1"/>
    <col min="5651" max="5651" width="13.5703125" customWidth="1"/>
    <col min="5652" max="5652" width="17.28515625" bestFit="1" customWidth="1"/>
    <col min="5653" max="5653" width="8.28515625" bestFit="1" customWidth="1"/>
    <col min="5889" max="5889" width="7" bestFit="1" customWidth="1"/>
    <col min="5890" max="5890" width="15" bestFit="1" customWidth="1"/>
    <col min="5891" max="5891" width="54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85546875" bestFit="1" customWidth="1"/>
    <col min="5899" max="5899" width="15.28515625" customWidth="1"/>
    <col min="5900" max="5900" width="7" bestFit="1" customWidth="1"/>
    <col min="5901" max="5901" width="33.140625" bestFit="1" customWidth="1"/>
    <col min="5902" max="5902" width="63.7109375" bestFit="1" customWidth="1"/>
    <col min="5903" max="5903" width="15.7109375" bestFit="1" customWidth="1"/>
    <col min="5904" max="5904" width="12.5703125" bestFit="1" customWidth="1"/>
    <col min="5905" max="5905" width="24.28515625" bestFit="1" customWidth="1"/>
    <col min="5906" max="5906" width="14.140625" bestFit="1" customWidth="1"/>
    <col min="5907" max="5907" width="13.5703125" customWidth="1"/>
    <col min="5908" max="5908" width="17.28515625" bestFit="1" customWidth="1"/>
    <col min="5909" max="5909" width="8.28515625" bestFit="1" customWidth="1"/>
    <col min="6145" max="6145" width="7" bestFit="1" customWidth="1"/>
    <col min="6146" max="6146" width="15" bestFit="1" customWidth="1"/>
    <col min="6147" max="6147" width="54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85546875" bestFit="1" customWidth="1"/>
    <col min="6155" max="6155" width="15.28515625" customWidth="1"/>
    <col min="6156" max="6156" width="7" bestFit="1" customWidth="1"/>
    <col min="6157" max="6157" width="33.140625" bestFit="1" customWidth="1"/>
    <col min="6158" max="6158" width="63.7109375" bestFit="1" customWidth="1"/>
    <col min="6159" max="6159" width="15.7109375" bestFit="1" customWidth="1"/>
    <col min="6160" max="6160" width="12.5703125" bestFit="1" customWidth="1"/>
    <col min="6161" max="6161" width="24.28515625" bestFit="1" customWidth="1"/>
    <col min="6162" max="6162" width="14.140625" bestFit="1" customWidth="1"/>
    <col min="6163" max="6163" width="13.5703125" customWidth="1"/>
    <col min="6164" max="6164" width="17.28515625" bestFit="1" customWidth="1"/>
    <col min="6165" max="6165" width="8.28515625" bestFit="1" customWidth="1"/>
    <col min="6401" max="6401" width="7" bestFit="1" customWidth="1"/>
    <col min="6402" max="6402" width="15" bestFit="1" customWidth="1"/>
    <col min="6403" max="6403" width="54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85546875" bestFit="1" customWidth="1"/>
    <col min="6411" max="6411" width="15.28515625" customWidth="1"/>
    <col min="6412" max="6412" width="7" bestFit="1" customWidth="1"/>
    <col min="6413" max="6413" width="33.140625" bestFit="1" customWidth="1"/>
    <col min="6414" max="6414" width="63.7109375" bestFit="1" customWidth="1"/>
    <col min="6415" max="6415" width="15.7109375" bestFit="1" customWidth="1"/>
    <col min="6416" max="6416" width="12.5703125" bestFit="1" customWidth="1"/>
    <col min="6417" max="6417" width="24.28515625" bestFit="1" customWidth="1"/>
    <col min="6418" max="6418" width="14.140625" bestFit="1" customWidth="1"/>
    <col min="6419" max="6419" width="13.5703125" customWidth="1"/>
    <col min="6420" max="6420" width="17.28515625" bestFit="1" customWidth="1"/>
    <col min="6421" max="6421" width="8.28515625" bestFit="1" customWidth="1"/>
    <col min="6657" max="6657" width="7" bestFit="1" customWidth="1"/>
    <col min="6658" max="6658" width="15" bestFit="1" customWidth="1"/>
    <col min="6659" max="6659" width="54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85546875" bestFit="1" customWidth="1"/>
    <col min="6667" max="6667" width="15.28515625" customWidth="1"/>
    <col min="6668" max="6668" width="7" bestFit="1" customWidth="1"/>
    <col min="6669" max="6669" width="33.140625" bestFit="1" customWidth="1"/>
    <col min="6670" max="6670" width="63.7109375" bestFit="1" customWidth="1"/>
    <col min="6671" max="6671" width="15.7109375" bestFit="1" customWidth="1"/>
    <col min="6672" max="6672" width="12.5703125" bestFit="1" customWidth="1"/>
    <col min="6673" max="6673" width="24.28515625" bestFit="1" customWidth="1"/>
    <col min="6674" max="6674" width="14.140625" bestFit="1" customWidth="1"/>
    <col min="6675" max="6675" width="13.5703125" customWidth="1"/>
    <col min="6676" max="6676" width="17.28515625" bestFit="1" customWidth="1"/>
    <col min="6677" max="6677" width="8.28515625" bestFit="1" customWidth="1"/>
    <col min="6913" max="6913" width="7" bestFit="1" customWidth="1"/>
    <col min="6914" max="6914" width="15" bestFit="1" customWidth="1"/>
    <col min="6915" max="6915" width="54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85546875" bestFit="1" customWidth="1"/>
    <col min="6923" max="6923" width="15.28515625" customWidth="1"/>
    <col min="6924" max="6924" width="7" bestFit="1" customWidth="1"/>
    <col min="6925" max="6925" width="33.140625" bestFit="1" customWidth="1"/>
    <col min="6926" max="6926" width="63.7109375" bestFit="1" customWidth="1"/>
    <col min="6927" max="6927" width="15.7109375" bestFit="1" customWidth="1"/>
    <col min="6928" max="6928" width="12.5703125" bestFit="1" customWidth="1"/>
    <col min="6929" max="6929" width="24.28515625" bestFit="1" customWidth="1"/>
    <col min="6930" max="6930" width="14.140625" bestFit="1" customWidth="1"/>
    <col min="6931" max="6931" width="13.5703125" customWidth="1"/>
    <col min="6932" max="6932" width="17.28515625" bestFit="1" customWidth="1"/>
    <col min="6933" max="6933" width="8.28515625" bestFit="1" customWidth="1"/>
    <col min="7169" max="7169" width="7" bestFit="1" customWidth="1"/>
    <col min="7170" max="7170" width="15" bestFit="1" customWidth="1"/>
    <col min="7171" max="7171" width="54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85546875" bestFit="1" customWidth="1"/>
    <col min="7179" max="7179" width="15.28515625" customWidth="1"/>
    <col min="7180" max="7180" width="7" bestFit="1" customWidth="1"/>
    <col min="7181" max="7181" width="33.140625" bestFit="1" customWidth="1"/>
    <col min="7182" max="7182" width="63.7109375" bestFit="1" customWidth="1"/>
    <col min="7183" max="7183" width="15.7109375" bestFit="1" customWidth="1"/>
    <col min="7184" max="7184" width="12.5703125" bestFit="1" customWidth="1"/>
    <col min="7185" max="7185" width="24.28515625" bestFit="1" customWidth="1"/>
    <col min="7186" max="7186" width="14.140625" bestFit="1" customWidth="1"/>
    <col min="7187" max="7187" width="13.5703125" customWidth="1"/>
    <col min="7188" max="7188" width="17.28515625" bestFit="1" customWidth="1"/>
    <col min="7189" max="7189" width="8.28515625" bestFit="1" customWidth="1"/>
    <col min="7425" max="7425" width="7" bestFit="1" customWidth="1"/>
    <col min="7426" max="7426" width="15" bestFit="1" customWidth="1"/>
    <col min="7427" max="7427" width="54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85546875" bestFit="1" customWidth="1"/>
    <col min="7435" max="7435" width="15.28515625" customWidth="1"/>
    <col min="7436" max="7436" width="7" bestFit="1" customWidth="1"/>
    <col min="7437" max="7437" width="33.140625" bestFit="1" customWidth="1"/>
    <col min="7438" max="7438" width="63.7109375" bestFit="1" customWidth="1"/>
    <col min="7439" max="7439" width="15.7109375" bestFit="1" customWidth="1"/>
    <col min="7440" max="7440" width="12.5703125" bestFit="1" customWidth="1"/>
    <col min="7441" max="7441" width="24.28515625" bestFit="1" customWidth="1"/>
    <col min="7442" max="7442" width="14.140625" bestFit="1" customWidth="1"/>
    <col min="7443" max="7443" width="13.5703125" customWidth="1"/>
    <col min="7444" max="7444" width="17.28515625" bestFit="1" customWidth="1"/>
    <col min="7445" max="7445" width="8.28515625" bestFit="1" customWidth="1"/>
    <col min="7681" max="7681" width="7" bestFit="1" customWidth="1"/>
    <col min="7682" max="7682" width="15" bestFit="1" customWidth="1"/>
    <col min="7683" max="7683" width="54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85546875" bestFit="1" customWidth="1"/>
    <col min="7691" max="7691" width="15.28515625" customWidth="1"/>
    <col min="7692" max="7692" width="7" bestFit="1" customWidth="1"/>
    <col min="7693" max="7693" width="33.140625" bestFit="1" customWidth="1"/>
    <col min="7694" max="7694" width="63.7109375" bestFit="1" customWidth="1"/>
    <col min="7695" max="7695" width="15.7109375" bestFit="1" customWidth="1"/>
    <col min="7696" max="7696" width="12.5703125" bestFit="1" customWidth="1"/>
    <col min="7697" max="7697" width="24.28515625" bestFit="1" customWidth="1"/>
    <col min="7698" max="7698" width="14.140625" bestFit="1" customWidth="1"/>
    <col min="7699" max="7699" width="13.5703125" customWidth="1"/>
    <col min="7700" max="7700" width="17.28515625" bestFit="1" customWidth="1"/>
    <col min="7701" max="7701" width="8.28515625" bestFit="1" customWidth="1"/>
    <col min="7937" max="7937" width="7" bestFit="1" customWidth="1"/>
    <col min="7938" max="7938" width="15" bestFit="1" customWidth="1"/>
    <col min="7939" max="7939" width="54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85546875" bestFit="1" customWidth="1"/>
    <col min="7947" max="7947" width="15.28515625" customWidth="1"/>
    <col min="7948" max="7948" width="7" bestFit="1" customWidth="1"/>
    <col min="7949" max="7949" width="33.140625" bestFit="1" customWidth="1"/>
    <col min="7950" max="7950" width="63.7109375" bestFit="1" customWidth="1"/>
    <col min="7951" max="7951" width="15.7109375" bestFit="1" customWidth="1"/>
    <col min="7952" max="7952" width="12.5703125" bestFit="1" customWidth="1"/>
    <col min="7953" max="7953" width="24.28515625" bestFit="1" customWidth="1"/>
    <col min="7954" max="7954" width="14.140625" bestFit="1" customWidth="1"/>
    <col min="7955" max="7955" width="13.5703125" customWidth="1"/>
    <col min="7956" max="7956" width="17.28515625" bestFit="1" customWidth="1"/>
    <col min="7957" max="7957" width="8.28515625" bestFit="1" customWidth="1"/>
    <col min="8193" max="8193" width="7" bestFit="1" customWidth="1"/>
    <col min="8194" max="8194" width="15" bestFit="1" customWidth="1"/>
    <col min="8195" max="8195" width="54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85546875" bestFit="1" customWidth="1"/>
    <col min="8203" max="8203" width="15.28515625" customWidth="1"/>
    <col min="8204" max="8204" width="7" bestFit="1" customWidth="1"/>
    <col min="8205" max="8205" width="33.140625" bestFit="1" customWidth="1"/>
    <col min="8206" max="8206" width="63.7109375" bestFit="1" customWidth="1"/>
    <col min="8207" max="8207" width="15.7109375" bestFit="1" customWidth="1"/>
    <col min="8208" max="8208" width="12.5703125" bestFit="1" customWidth="1"/>
    <col min="8209" max="8209" width="24.28515625" bestFit="1" customWidth="1"/>
    <col min="8210" max="8210" width="14.140625" bestFit="1" customWidth="1"/>
    <col min="8211" max="8211" width="13.5703125" customWidth="1"/>
    <col min="8212" max="8212" width="17.28515625" bestFit="1" customWidth="1"/>
    <col min="8213" max="8213" width="8.28515625" bestFit="1" customWidth="1"/>
    <col min="8449" max="8449" width="7" bestFit="1" customWidth="1"/>
    <col min="8450" max="8450" width="15" bestFit="1" customWidth="1"/>
    <col min="8451" max="8451" width="54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85546875" bestFit="1" customWidth="1"/>
    <col min="8459" max="8459" width="15.28515625" customWidth="1"/>
    <col min="8460" max="8460" width="7" bestFit="1" customWidth="1"/>
    <col min="8461" max="8461" width="33.140625" bestFit="1" customWidth="1"/>
    <col min="8462" max="8462" width="63.7109375" bestFit="1" customWidth="1"/>
    <col min="8463" max="8463" width="15.7109375" bestFit="1" customWidth="1"/>
    <col min="8464" max="8464" width="12.5703125" bestFit="1" customWidth="1"/>
    <col min="8465" max="8465" width="24.28515625" bestFit="1" customWidth="1"/>
    <col min="8466" max="8466" width="14.140625" bestFit="1" customWidth="1"/>
    <col min="8467" max="8467" width="13.5703125" customWidth="1"/>
    <col min="8468" max="8468" width="17.28515625" bestFit="1" customWidth="1"/>
    <col min="8469" max="8469" width="8.28515625" bestFit="1" customWidth="1"/>
    <col min="8705" max="8705" width="7" bestFit="1" customWidth="1"/>
    <col min="8706" max="8706" width="15" bestFit="1" customWidth="1"/>
    <col min="8707" max="8707" width="54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85546875" bestFit="1" customWidth="1"/>
    <col min="8715" max="8715" width="15.28515625" customWidth="1"/>
    <col min="8716" max="8716" width="7" bestFit="1" customWidth="1"/>
    <col min="8717" max="8717" width="33.140625" bestFit="1" customWidth="1"/>
    <col min="8718" max="8718" width="63.7109375" bestFit="1" customWidth="1"/>
    <col min="8719" max="8719" width="15.7109375" bestFit="1" customWidth="1"/>
    <col min="8720" max="8720" width="12.5703125" bestFit="1" customWidth="1"/>
    <col min="8721" max="8721" width="24.28515625" bestFit="1" customWidth="1"/>
    <col min="8722" max="8722" width="14.140625" bestFit="1" customWidth="1"/>
    <col min="8723" max="8723" width="13.5703125" customWidth="1"/>
    <col min="8724" max="8724" width="17.28515625" bestFit="1" customWidth="1"/>
    <col min="8725" max="8725" width="8.28515625" bestFit="1" customWidth="1"/>
    <col min="8961" max="8961" width="7" bestFit="1" customWidth="1"/>
    <col min="8962" max="8962" width="15" bestFit="1" customWidth="1"/>
    <col min="8963" max="8963" width="54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85546875" bestFit="1" customWidth="1"/>
    <col min="8971" max="8971" width="15.28515625" customWidth="1"/>
    <col min="8972" max="8972" width="7" bestFit="1" customWidth="1"/>
    <col min="8973" max="8973" width="33.140625" bestFit="1" customWidth="1"/>
    <col min="8974" max="8974" width="63.7109375" bestFit="1" customWidth="1"/>
    <col min="8975" max="8975" width="15.7109375" bestFit="1" customWidth="1"/>
    <col min="8976" max="8976" width="12.5703125" bestFit="1" customWidth="1"/>
    <col min="8977" max="8977" width="24.28515625" bestFit="1" customWidth="1"/>
    <col min="8978" max="8978" width="14.140625" bestFit="1" customWidth="1"/>
    <col min="8979" max="8979" width="13.5703125" customWidth="1"/>
    <col min="8980" max="8980" width="17.28515625" bestFit="1" customWidth="1"/>
    <col min="8981" max="8981" width="8.28515625" bestFit="1" customWidth="1"/>
    <col min="9217" max="9217" width="7" bestFit="1" customWidth="1"/>
    <col min="9218" max="9218" width="15" bestFit="1" customWidth="1"/>
    <col min="9219" max="9219" width="54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85546875" bestFit="1" customWidth="1"/>
    <col min="9227" max="9227" width="15.28515625" customWidth="1"/>
    <col min="9228" max="9228" width="7" bestFit="1" customWidth="1"/>
    <col min="9229" max="9229" width="33.140625" bestFit="1" customWidth="1"/>
    <col min="9230" max="9230" width="63.7109375" bestFit="1" customWidth="1"/>
    <col min="9231" max="9231" width="15.7109375" bestFit="1" customWidth="1"/>
    <col min="9232" max="9232" width="12.5703125" bestFit="1" customWidth="1"/>
    <col min="9233" max="9233" width="24.28515625" bestFit="1" customWidth="1"/>
    <col min="9234" max="9234" width="14.140625" bestFit="1" customWidth="1"/>
    <col min="9235" max="9235" width="13.5703125" customWidth="1"/>
    <col min="9236" max="9236" width="17.28515625" bestFit="1" customWidth="1"/>
    <col min="9237" max="9237" width="8.28515625" bestFit="1" customWidth="1"/>
    <col min="9473" max="9473" width="7" bestFit="1" customWidth="1"/>
    <col min="9474" max="9474" width="15" bestFit="1" customWidth="1"/>
    <col min="9475" max="9475" width="54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85546875" bestFit="1" customWidth="1"/>
    <col min="9483" max="9483" width="15.28515625" customWidth="1"/>
    <col min="9484" max="9484" width="7" bestFit="1" customWidth="1"/>
    <col min="9485" max="9485" width="33.140625" bestFit="1" customWidth="1"/>
    <col min="9486" max="9486" width="63.7109375" bestFit="1" customWidth="1"/>
    <col min="9487" max="9487" width="15.7109375" bestFit="1" customWidth="1"/>
    <col min="9488" max="9488" width="12.5703125" bestFit="1" customWidth="1"/>
    <col min="9489" max="9489" width="24.28515625" bestFit="1" customWidth="1"/>
    <col min="9490" max="9490" width="14.140625" bestFit="1" customWidth="1"/>
    <col min="9491" max="9491" width="13.5703125" customWidth="1"/>
    <col min="9492" max="9492" width="17.28515625" bestFit="1" customWidth="1"/>
    <col min="9493" max="9493" width="8.28515625" bestFit="1" customWidth="1"/>
    <col min="9729" max="9729" width="7" bestFit="1" customWidth="1"/>
    <col min="9730" max="9730" width="15" bestFit="1" customWidth="1"/>
    <col min="9731" max="9731" width="54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85546875" bestFit="1" customWidth="1"/>
    <col min="9739" max="9739" width="15.28515625" customWidth="1"/>
    <col min="9740" max="9740" width="7" bestFit="1" customWidth="1"/>
    <col min="9741" max="9741" width="33.140625" bestFit="1" customWidth="1"/>
    <col min="9742" max="9742" width="63.7109375" bestFit="1" customWidth="1"/>
    <col min="9743" max="9743" width="15.7109375" bestFit="1" customWidth="1"/>
    <col min="9744" max="9744" width="12.5703125" bestFit="1" customWidth="1"/>
    <col min="9745" max="9745" width="24.28515625" bestFit="1" customWidth="1"/>
    <col min="9746" max="9746" width="14.140625" bestFit="1" customWidth="1"/>
    <col min="9747" max="9747" width="13.5703125" customWidth="1"/>
    <col min="9748" max="9748" width="17.28515625" bestFit="1" customWidth="1"/>
    <col min="9749" max="9749" width="8.28515625" bestFit="1" customWidth="1"/>
    <col min="9985" max="9985" width="7" bestFit="1" customWidth="1"/>
    <col min="9986" max="9986" width="15" bestFit="1" customWidth="1"/>
    <col min="9987" max="9987" width="54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85546875" bestFit="1" customWidth="1"/>
    <col min="9995" max="9995" width="15.28515625" customWidth="1"/>
    <col min="9996" max="9996" width="7" bestFit="1" customWidth="1"/>
    <col min="9997" max="9997" width="33.140625" bestFit="1" customWidth="1"/>
    <col min="9998" max="9998" width="63.7109375" bestFit="1" customWidth="1"/>
    <col min="9999" max="9999" width="15.7109375" bestFit="1" customWidth="1"/>
    <col min="10000" max="10000" width="12.5703125" bestFit="1" customWidth="1"/>
    <col min="10001" max="10001" width="24.28515625" bestFit="1" customWidth="1"/>
    <col min="10002" max="10002" width="14.140625" bestFit="1" customWidth="1"/>
    <col min="10003" max="10003" width="13.5703125" customWidth="1"/>
    <col min="10004" max="10004" width="17.28515625" bestFit="1" customWidth="1"/>
    <col min="10005" max="10005" width="8.28515625" bestFit="1" customWidth="1"/>
    <col min="10241" max="10241" width="7" bestFit="1" customWidth="1"/>
    <col min="10242" max="10242" width="15" bestFit="1" customWidth="1"/>
    <col min="10243" max="10243" width="54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85546875" bestFit="1" customWidth="1"/>
    <col min="10251" max="10251" width="15.28515625" customWidth="1"/>
    <col min="10252" max="10252" width="7" bestFit="1" customWidth="1"/>
    <col min="10253" max="10253" width="33.140625" bestFit="1" customWidth="1"/>
    <col min="10254" max="10254" width="63.7109375" bestFit="1" customWidth="1"/>
    <col min="10255" max="10255" width="15.7109375" bestFit="1" customWidth="1"/>
    <col min="10256" max="10256" width="12.5703125" bestFit="1" customWidth="1"/>
    <col min="10257" max="10257" width="24.28515625" bestFit="1" customWidth="1"/>
    <col min="10258" max="10258" width="14.140625" bestFit="1" customWidth="1"/>
    <col min="10259" max="10259" width="13.5703125" customWidth="1"/>
    <col min="10260" max="10260" width="17.28515625" bestFit="1" customWidth="1"/>
    <col min="10261" max="10261" width="8.28515625" bestFit="1" customWidth="1"/>
    <col min="10497" max="10497" width="7" bestFit="1" customWidth="1"/>
    <col min="10498" max="10498" width="15" bestFit="1" customWidth="1"/>
    <col min="10499" max="10499" width="54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85546875" bestFit="1" customWidth="1"/>
    <col min="10507" max="10507" width="15.28515625" customWidth="1"/>
    <col min="10508" max="10508" width="7" bestFit="1" customWidth="1"/>
    <col min="10509" max="10509" width="33.140625" bestFit="1" customWidth="1"/>
    <col min="10510" max="10510" width="63.7109375" bestFit="1" customWidth="1"/>
    <col min="10511" max="10511" width="15.7109375" bestFit="1" customWidth="1"/>
    <col min="10512" max="10512" width="12.5703125" bestFit="1" customWidth="1"/>
    <col min="10513" max="10513" width="24.28515625" bestFit="1" customWidth="1"/>
    <col min="10514" max="10514" width="14.140625" bestFit="1" customWidth="1"/>
    <col min="10515" max="10515" width="13.5703125" customWidth="1"/>
    <col min="10516" max="10516" width="17.28515625" bestFit="1" customWidth="1"/>
    <col min="10517" max="10517" width="8.28515625" bestFit="1" customWidth="1"/>
    <col min="10753" max="10753" width="7" bestFit="1" customWidth="1"/>
    <col min="10754" max="10754" width="15" bestFit="1" customWidth="1"/>
    <col min="10755" max="10755" width="54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85546875" bestFit="1" customWidth="1"/>
    <col min="10763" max="10763" width="15.28515625" customWidth="1"/>
    <col min="10764" max="10764" width="7" bestFit="1" customWidth="1"/>
    <col min="10765" max="10765" width="33.140625" bestFit="1" customWidth="1"/>
    <col min="10766" max="10766" width="63.7109375" bestFit="1" customWidth="1"/>
    <col min="10767" max="10767" width="15.7109375" bestFit="1" customWidth="1"/>
    <col min="10768" max="10768" width="12.5703125" bestFit="1" customWidth="1"/>
    <col min="10769" max="10769" width="24.28515625" bestFit="1" customWidth="1"/>
    <col min="10770" max="10770" width="14.140625" bestFit="1" customWidth="1"/>
    <col min="10771" max="10771" width="13.5703125" customWidth="1"/>
    <col min="10772" max="10772" width="17.28515625" bestFit="1" customWidth="1"/>
    <col min="10773" max="10773" width="8.28515625" bestFit="1" customWidth="1"/>
    <col min="11009" max="11009" width="7" bestFit="1" customWidth="1"/>
    <col min="11010" max="11010" width="15" bestFit="1" customWidth="1"/>
    <col min="11011" max="11011" width="54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85546875" bestFit="1" customWidth="1"/>
    <col min="11019" max="11019" width="15.28515625" customWidth="1"/>
    <col min="11020" max="11020" width="7" bestFit="1" customWidth="1"/>
    <col min="11021" max="11021" width="33.140625" bestFit="1" customWidth="1"/>
    <col min="11022" max="11022" width="63.7109375" bestFit="1" customWidth="1"/>
    <col min="11023" max="11023" width="15.7109375" bestFit="1" customWidth="1"/>
    <col min="11024" max="11024" width="12.5703125" bestFit="1" customWidth="1"/>
    <col min="11025" max="11025" width="24.28515625" bestFit="1" customWidth="1"/>
    <col min="11026" max="11026" width="14.140625" bestFit="1" customWidth="1"/>
    <col min="11027" max="11027" width="13.5703125" customWidth="1"/>
    <col min="11028" max="11028" width="17.28515625" bestFit="1" customWidth="1"/>
    <col min="11029" max="11029" width="8.28515625" bestFit="1" customWidth="1"/>
    <col min="11265" max="11265" width="7" bestFit="1" customWidth="1"/>
    <col min="11266" max="11266" width="15" bestFit="1" customWidth="1"/>
    <col min="11267" max="11267" width="54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85546875" bestFit="1" customWidth="1"/>
    <col min="11275" max="11275" width="15.28515625" customWidth="1"/>
    <col min="11276" max="11276" width="7" bestFit="1" customWidth="1"/>
    <col min="11277" max="11277" width="33.140625" bestFit="1" customWidth="1"/>
    <col min="11278" max="11278" width="63.7109375" bestFit="1" customWidth="1"/>
    <col min="11279" max="11279" width="15.7109375" bestFit="1" customWidth="1"/>
    <col min="11280" max="11280" width="12.5703125" bestFit="1" customWidth="1"/>
    <col min="11281" max="11281" width="24.28515625" bestFit="1" customWidth="1"/>
    <col min="11282" max="11282" width="14.140625" bestFit="1" customWidth="1"/>
    <col min="11283" max="11283" width="13.5703125" customWidth="1"/>
    <col min="11284" max="11284" width="17.28515625" bestFit="1" customWidth="1"/>
    <col min="11285" max="11285" width="8.28515625" bestFit="1" customWidth="1"/>
    <col min="11521" max="11521" width="7" bestFit="1" customWidth="1"/>
    <col min="11522" max="11522" width="15" bestFit="1" customWidth="1"/>
    <col min="11523" max="11523" width="54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85546875" bestFit="1" customWidth="1"/>
    <col min="11531" max="11531" width="15.28515625" customWidth="1"/>
    <col min="11532" max="11532" width="7" bestFit="1" customWidth="1"/>
    <col min="11533" max="11533" width="33.140625" bestFit="1" customWidth="1"/>
    <col min="11534" max="11534" width="63.7109375" bestFit="1" customWidth="1"/>
    <col min="11535" max="11535" width="15.7109375" bestFit="1" customWidth="1"/>
    <col min="11536" max="11536" width="12.5703125" bestFit="1" customWidth="1"/>
    <col min="11537" max="11537" width="24.28515625" bestFit="1" customWidth="1"/>
    <col min="11538" max="11538" width="14.140625" bestFit="1" customWidth="1"/>
    <col min="11539" max="11539" width="13.5703125" customWidth="1"/>
    <col min="11540" max="11540" width="17.28515625" bestFit="1" customWidth="1"/>
    <col min="11541" max="11541" width="8.28515625" bestFit="1" customWidth="1"/>
    <col min="11777" max="11777" width="7" bestFit="1" customWidth="1"/>
    <col min="11778" max="11778" width="15" bestFit="1" customWidth="1"/>
    <col min="11779" max="11779" width="54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85546875" bestFit="1" customWidth="1"/>
    <col min="11787" max="11787" width="15.28515625" customWidth="1"/>
    <col min="11788" max="11788" width="7" bestFit="1" customWidth="1"/>
    <col min="11789" max="11789" width="33.140625" bestFit="1" customWidth="1"/>
    <col min="11790" max="11790" width="63.7109375" bestFit="1" customWidth="1"/>
    <col min="11791" max="11791" width="15.7109375" bestFit="1" customWidth="1"/>
    <col min="11792" max="11792" width="12.5703125" bestFit="1" customWidth="1"/>
    <col min="11793" max="11793" width="24.28515625" bestFit="1" customWidth="1"/>
    <col min="11794" max="11794" width="14.140625" bestFit="1" customWidth="1"/>
    <col min="11795" max="11795" width="13.5703125" customWidth="1"/>
    <col min="11796" max="11796" width="17.28515625" bestFit="1" customWidth="1"/>
    <col min="11797" max="11797" width="8.28515625" bestFit="1" customWidth="1"/>
    <col min="12033" max="12033" width="7" bestFit="1" customWidth="1"/>
    <col min="12034" max="12034" width="15" bestFit="1" customWidth="1"/>
    <col min="12035" max="12035" width="54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85546875" bestFit="1" customWidth="1"/>
    <col min="12043" max="12043" width="15.28515625" customWidth="1"/>
    <col min="12044" max="12044" width="7" bestFit="1" customWidth="1"/>
    <col min="12045" max="12045" width="33.140625" bestFit="1" customWidth="1"/>
    <col min="12046" max="12046" width="63.7109375" bestFit="1" customWidth="1"/>
    <col min="12047" max="12047" width="15.7109375" bestFit="1" customWidth="1"/>
    <col min="12048" max="12048" width="12.5703125" bestFit="1" customWidth="1"/>
    <col min="12049" max="12049" width="24.28515625" bestFit="1" customWidth="1"/>
    <col min="12050" max="12050" width="14.140625" bestFit="1" customWidth="1"/>
    <col min="12051" max="12051" width="13.5703125" customWidth="1"/>
    <col min="12052" max="12052" width="17.28515625" bestFit="1" customWidth="1"/>
    <col min="12053" max="12053" width="8.28515625" bestFit="1" customWidth="1"/>
    <col min="12289" max="12289" width="7" bestFit="1" customWidth="1"/>
    <col min="12290" max="12290" width="15" bestFit="1" customWidth="1"/>
    <col min="12291" max="12291" width="54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85546875" bestFit="1" customWidth="1"/>
    <col min="12299" max="12299" width="15.28515625" customWidth="1"/>
    <col min="12300" max="12300" width="7" bestFit="1" customWidth="1"/>
    <col min="12301" max="12301" width="33.140625" bestFit="1" customWidth="1"/>
    <col min="12302" max="12302" width="63.7109375" bestFit="1" customWidth="1"/>
    <col min="12303" max="12303" width="15.7109375" bestFit="1" customWidth="1"/>
    <col min="12304" max="12304" width="12.5703125" bestFit="1" customWidth="1"/>
    <col min="12305" max="12305" width="24.28515625" bestFit="1" customWidth="1"/>
    <col min="12306" max="12306" width="14.140625" bestFit="1" customWidth="1"/>
    <col min="12307" max="12307" width="13.5703125" customWidth="1"/>
    <col min="12308" max="12308" width="17.28515625" bestFit="1" customWidth="1"/>
    <col min="12309" max="12309" width="8.28515625" bestFit="1" customWidth="1"/>
    <col min="12545" max="12545" width="7" bestFit="1" customWidth="1"/>
    <col min="12546" max="12546" width="15" bestFit="1" customWidth="1"/>
    <col min="12547" max="12547" width="54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85546875" bestFit="1" customWidth="1"/>
    <col min="12555" max="12555" width="15.28515625" customWidth="1"/>
    <col min="12556" max="12556" width="7" bestFit="1" customWidth="1"/>
    <col min="12557" max="12557" width="33.140625" bestFit="1" customWidth="1"/>
    <col min="12558" max="12558" width="63.7109375" bestFit="1" customWidth="1"/>
    <col min="12559" max="12559" width="15.7109375" bestFit="1" customWidth="1"/>
    <col min="12560" max="12560" width="12.5703125" bestFit="1" customWidth="1"/>
    <col min="12561" max="12561" width="24.28515625" bestFit="1" customWidth="1"/>
    <col min="12562" max="12562" width="14.140625" bestFit="1" customWidth="1"/>
    <col min="12563" max="12563" width="13.5703125" customWidth="1"/>
    <col min="12564" max="12564" width="17.28515625" bestFit="1" customWidth="1"/>
    <col min="12565" max="12565" width="8.28515625" bestFit="1" customWidth="1"/>
    <col min="12801" max="12801" width="7" bestFit="1" customWidth="1"/>
    <col min="12802" max="12802" width="15" bestFit="1" customWidth="1"/>
    <col min="12803" max="12803" width="54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85546875" bestFit="1" customWidth="1"/>
    <col min="12811" max="12811" width="15.28515625" customWidth="1"/>
    <col min="12812" max="12812" width="7" bestFit="1" customWidth="1"/>
    <col min="12813" max="12813" width="33.140625" bestFit="1" customWidth="1"/>
    <col min="12814" max="12814" width="63.7109375" bestFit="1" customWidth="1"/>
    <col min="12815" max="12815" width="15.7109375" bestFit="1" customWidth="1"/>
    <col min="12816" max="12816" width="12.5703125" bestFit="1" customWidth="1"/>
    <col min="12817" max="12817" width="24.28515625" bestFit="1" customWidth="1"/>
    <col min="12818" max="12818" width="14.140625" bestFit="1" customWidth="1"/>
    <col min="12819" max="12819" width="13.5703125" customWidth="1"/>
    <col min="12820" max="12820" width="17.28515625" bestFit="1" customWidth="1"/>
    <col min="12821" max="12821" width="8.28515625" bestFit="1" customWidth="1"/>
    <col min="13057" max="13057" width="7" bestFit="1" customWidth="1"/>
    <col min="13058" max="13058" width="15" bestFit="1" customWidth="1"/>
    <col min="13059" max="13059" width="54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85546875" bestFit="1" customWidth="1"/>
    <col min="13067" max="13067" width="15.28515625" customWidth="1"/>
    <col min="13068" max="13068" width="7" bestFit="1" customWidth="1"/>
    <col min="13069" max="13069" width="33.140625" bestFit="1" customWidth="1"/>
    <col min="13070" max="13070" width="63.7109375" bestFit="1" customWidth="1"/>
    <col min="13071" max="13071" width="15.7109375" bestFit="1" customWidth="1"/>
    <col min="13072" max="13072" width="12.5703125" bestFit="1" customWidth="1"/>
    <col min="13073" max="13073" width="24.28515625" bestFit="1" customWidth="1"/>
    <col min="13074" max="13074" width="14.140625" bestFit="1" customWidth="1"/>
    <col min="13075" max="13075" width="13.5703125" customWidth="1"/>
    <col min="13076" max="13076" width="17.28515625" bestFit="1" customWidth="1"/>
    <col min="13077" max="13077" width="8.28515625" bestFit="1" customWidth="1"/>
    <col min="13313" max="13313" width="7" bestFit="1" customWidth="1"/>
    <col min="13314" max="13314" width="15" bestFit="1" customWidth="1"/>
    <col min="13315" max="13315" width="54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85546875" bestFit="1" customWidth="1"/>
    <col min="13323" max="13323" width="15.28515625" customWidth="1"/>
    <col min="13324" max="13324" width="7" bestFit="1" customWidth="1"/>
    <col min="13325" max="13325" width="33.140625" bestFit="1" customWidth="1"/>
    <col min="13326" max="13326" width="63.7109375" bestFit="1" customWidth="1"/>
    <col min="13327" max="13327" width="15.7109375" bestFit="1" customWidth="1"/>
    <col min="13328" max="13328" width="12.5703125" bestFit="1" customWidth="1"/>
    <col min="13329" max="13329" width="24.28515625" bestFit="1" customWidth="1"/>
    <col min="13330" max="13330" width="14.140625" bestFit="1" customWidth="1"/>
    <col min="13331" max="13331" width="13.5703125" customWidth="1"/>
    <col min="13332" max="13332" width="17.28515625" bestFit="1" customWidth="1"/>
    <col min="13333" max="13333" width="8.28515625" bestFit="1" customWidth="1"/>
    <col min="13569" max="13569" width="7" bestFit="1" customWidth="1"/>
    <col min="13570" max="13570" width="15" bestFit="1" customWidth="1"/>
    <col min="13571" max="13571" width="54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85546875" bestFit="1" customWidth="1"/>
    <col min="13579" max="13579" width="15.28515625" customWidth="1"/>
    <col min="13580" max="13580" width="7" bestFit="1" customWidth="1"/>
    <col min="13581" max="13581" width="33.140625" bestFit="1" customWidth="1"/>
    <col min="13582" max="13582" width="63.7109375" bestFit="1" customWidth="1"/>
    <col min="13583" max="13583" width="15.7109375" bestFit="1" customWidth="1"/>
    <col min="13584" max="13584" width="12.5703125" bestFit="1" customWidth="1"/>
    <col min="13585" max="13585" width="24.28515625" bestFit="1" customWidth="1"/>
    <col min="13586" max="13586" width="14.140625" bestFit="1" customWidth="1"/>
    <col min="13587" max="13587" width="13.5703125" customWidth="1"/>
    <col min="13588" max="13588" width="17.28515625" bestFit="1" customWidth="1"/>
    <col min="13589" max="13589" width="8.28515625" bestFit="1" customWidth="1"/>
    <col min="13825" max="13825" width="7" bestFit="1" customWidth="1"/>
    <col min="13826" max="13826" width="15" bestFit="1" customWidth="1"/>
    <col min="13827" max="13827" width="54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85546875" bestFit="1" customWidth="1"/>
    <col min="13835" max="13835" width="15.28515625" customWidth="1"/>
    <col min="13836" max="13836" width="7" bestFit="1" customWidth="1"/>
    <col min="13837" max="13837" width="33.140625" bestFit="1" customWidth="1"/>
    <col min="13838" max="13838" width="63.7109375" bestFit="1" customWidth="1"/>
    <col min="13839" max="13839" width="15.7109375" bestFit="1" customWidth="1"/>
    <col min="13840" max="13840" width="12.5703125" bestFit="1" customWidth="1"/>
    <col min="13841" max="13841" width="24.28515625" bestFit="1" customWidth="1"/>
    <col min="13842" max="13842" width="14.140625" bestFit="1" customWidth="1"/>
    <col min="13843" max="13843" width="13.5703125" customWidth="1"/>
    <col min="13844" max="13844" width="17.28515625" bestFit="1" customWidth="1"/>
    <col min="13845" max="13845" width="8.28515625" bestFit="1" customWidth="1"/>
    <col min="14081" max="14081" width="7" bestFit="1" customWidth="1"/>
    <col min="14082" max="14082" width="15" bestFit="1" customWidth="1"/>
    <col min="14083" max="14083" width="54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85546875" bestFit="1" customWidth="1"/>
    <col min="14091" max="14091" width="15.28515625" customWidth="1"/>
    <col min="14092" max="14092" width="7" bestFit="1" customWidth="1"/>
    <col min="14093" max="14093" width="33.140625" bestFit="1" customWidth="1"/>
    <col min="14094" max="14094" width="63.7109375" bestFit="1" customWidth="1"/>
    <col min="14095" max="14095" width="15.7109375" bestFit="1" customWidth="1"/>
    <col min="14096" max="14096" width="12.5703125" bestFit="1" customWidth="1"/>
    <col min="14097" max="14097" width="24.28515625" bestFit="1" customWidth="1"/>
    <col min="14098" max="14098" width="14.140625" bestFit="1" customWidth="1"/>
    <col min="14099" max="14099" width="13.5703125" customWidth="1"/>
    <col min="14100" max="14100" width="17.28515625" bestFit="1" customWidth="1"/>
    <col min="14101" max="14101" width="8.28515625" bestFit="1" customWidth="1"/>
    <col min="14337" max="14337" width="7" bestFit="1" customWidth="1"/>
    <col min="14338" max="14338" width="15" bestFit="1" customWidth="1"/>
    <col min="14339" max="14339" width="54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85546875" bestFit="1" customWidth="1"/>
    <col min="14347" max="14347" width="15.28515625" customWidth="1"/>
    <col min="14348" max="14348" width="7" bestFit="1" customWidth="1"/>
    <col min="14349" max="14349" width="33.140625" bestFit="1" customWidth="1"/>
    <col min="14350" max="14350" width="63.7109375" bestFit="1" customWidth="1"/>
    <col min="14351" max="14351" width="15.7109375" bestFit="1" customWidth="1"/>
    <col min="14352" max="14352" width="12.5703125" bestFit="1" customWidth="1"/>
    <col min="14353" max="14353" width="24.28515625" bestFit="1" customWidth="1"/>
    <col min="14354" max="14354" width="14.140625" bestFit="1" customWidth="1"/>
    <col min="14355" max="14355" width="13.5703125" customWidth="1"/>
    <col min="14356" max="14356" width="17.28515625" bestFit="1" customWidth="1"/>
    <col min="14357" max="14357" width="8.28515625" bestFit="1" customWidth="1"/>
    <col min="14593" max="14593" width="7" bestFit="1" customWidth="1"/>
    <col min="14594" max="14594" width="15" bestFit="1" customWidth="1"/>
    <col min="14595" max="14595" width="54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85546875" bestFit="1" customWidth="1"/>
    <col min="14603" max="14603" width="15.28515625" customWidth="1"/>
    <col min="14604" max="14604" width="7" bestFit="1" customWidth="1"/>
    <col min="14605" max="14605" width="33.140625" bestFit="1" customWidth="1"/>
    <col min="14606" max="14606" width="63.7109375" bestFit="1" customWidth="1"/>
    <col min="14607" max="14607" width="15.7109375" bestFit="1" customWidth="1"/>
    <col min="14608" max="14608" width="12.5703125" bestFit="1" customWidth="1"/>
    <col min="14609" max="14609" width="24.28515625" bestFit="1" customWidth="1"/>
    <col min="14610" max="14610" width="14.140625" bestFit="1" customWidth="1"/>
    <col min="14611" max="14611" width="13.5703125" customWidth="1"/>
    <col min="14612" max="14612" width="17.28515625" bestFit="1" customWidth="1"/>
    <col min="14613" max="14613" width="8.28515625" bestFit="1" customWidth="1"/>
    <col min="14849" max="14849" width="7" bestFit="1" customWidth="1"/>
    <col min="14850" max="14850" width="15" bestFit="1" customWidth="1"/>
    <col min="14851" max="14851" width="54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85546875" bestFit="1" customWidth="1"/>
    <col min="14859" max="14859" width="15.28515625" customWidth="1"/>
    <col min="14860" max="14860" width="7" bestFit="1" customWidth="1"/>
    <col min="14861" max="14861" width="33.140625" bestFit="1" customWidth="1"/>
    <col min="14862" max="14862" width="63.7109375" bestFit="1" customWidth="1"/>
    <col min="14863" max="14863" width="15.7109375" bestFit="1" customWidth="1"/>
    <col min="14864" max="14864" width="12.5703125" bestFit="1" customWidth="1"/>
    <col min="14865" max="14865" width="24.28515625" bestFit="1" customWidth="1"/>
    <col min="14866" max="14866" width="14.140625" bestFit="1" customWidth="1"/>
    <col min="14867" max="14867" width="13.5703125" customWidth="1"/>
    <col min="14868" max="14868" width="17.28515625" bestFit="1" customWidth="1"/>
    <col min="14869" max="14869" width="8.28515625" bestFit="1" customWidth="1"/>
    <col min="15105" max="15105" width="7" bestFit="1" customWidth="1"/>
    <col min="15106" max="15106" width="15" bestFit="1" customWidth="1"/>
    <col min="15107" max="15107" width="54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85546875" bestFit="1" customWidth="1"/>
    <col min="15115" max="15115" width="15.28515625" customWidth="1"/>
    <col min="15116" max="15116" width="7" bestFit="1" customWidth="1"/>
    <col min="15117" max="15117" width="33.140625" bestFit="1" customWidth="1"/>
    <col min="15118" max="15118" width="63.7109375" bestFit="1" customWidth="1"/>
    <col min="15119" max="15119" width="15.7109375" bestFit="1" customWidth="1"/>
    <col min="15120" max="15120" width="12.5703125" bestFit="1" customWidth="1"/>
    <col min="15121" max="15121" width="24.28515625" bestFit="1" customWidth="1"/>
    <col min="15122" max="15122" width="14.140625" bestFit="1" customWidth="1"/>
    <col min="15123" max="15123" width="13.5703125" customWidth="1"/>
    <col min="15124" max="15124" width="17.28515625" bestFit="1" customWidth="1"/>
    <col min="15125" max="15125" width="8.28515625" bestFit="1" customWidth="1"/>
    <col min="15361" max="15361" width="7" bestFit="1" customWidth="1"/>
    <col min="15362" max="15362" width="15" bestFit="1" customWidth="1"/>
    <col min="15363" max="15363" width="54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85546875" bestFit="1" customWidth="1"/>
    <col min="15371" max="15371" width="15.28515625" customWidth="1"/>
    <col min="15372" max="15372" width="7" bestFit="1" customWidth="1"/>
    <col min="15373" max="15373" width="33.140625" bestFit="1" customWidth="1"/>
    <col min="15374" max="15374" width="63.7109375" bestFit="1" customWidth="1"/>
    <col min="15375" max="15375" width="15.7109375" bestFit="1" customWidth="1"/>
    <col min="15376" max="15376" width="12.5703125" bestFit="1" customWidth="1"/>
    <col min="15377" max="15377" width="24.28515625" bestFit="1" customWidth="1"/>
    <col min="15378" max="15378" width="14.140625" bestFit="1" customWidth="1"/>
    <col min="15379" max="15379" width="13.5703125" customWidth="1"/>
    <col min="15380" max="15380" width="17.28515625" bestFit="1" customWidth="1"/>
    <col min="15381" max="15381" width="8.28515625" bestFit="1" customWidth="1"/>
    <col min="15617" max="15617" width="7" bestFit="1" customWidth="1"/>
    <col min="15618" max="15618" width="15" bestFit="1" customWidth="1"/>
    <col min="15619" max="15619" width="54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85546875" bestFit="1" customWidth="1"/>
    <col min="15627" max="15627" width="15.28515625" customWidth="1"/>
    <col min="15628" max="15628" width="7" bestFit="1" customWidth="1"/>
    <col min="15629" max="15629" width="33.140625" bestFit="1" customWidth="1"/>
    <col min="15630" max="15630" width="63.7109375" bestFit="1" customWidth="1"/>
    <col min="15631" max="15631" width="15.7109375" bestFit="1" customWidth="1"/>
    <col min="15632" max="15632" width="12.5703125" bestFit="1" customWidth="1"/>
    <col min="15633" max="15633" width="24.28515625" bestFit="1" customWidth="1"/>
    <col min="15634" max="15634" width="14.140625" bestFit="1" customWidth="1"/>
    <col min="15635" max="15635" width="13.5703125" customWidth="1"/>
    <col min="15636" max="15636" width="17.28515625" bestFit="1" customWidth="1"/>
    <col min="15637" max="15637" width="8.28515625" bestFit="1" customWidth="1"/>
    <col min="15873" max="15873" width="7" bestFit="1" customWidth="1"/>
    <col min="15874" max="15874" width="15" bestFit="1" customWidth="1"/>
    <col min="15875" max="15875" width="54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85546875" bestFit="1" customWidth="1"/>
    <col min="15883" max="15883" width="15.28515625" customWidth="1"/>
    <col min="15884" max="15884" width="7" bestFit="1" customWidth="1"/>
    <col min="15885" max="15885" width="33.140625" bestFit="1" customWidth="1"/>
    <col min="15886" max="15886" width="63.7109375" bestFit="1" customWidth="1"/>
    <col min="15887" max="15887" width="15.7109375" bestFit="1" customWidth="1"/>
    <col min="15888" max="15888" width="12.5703125" bestFit="1" customWidth="1"/>
    <col min="15889" max="15889" width="24.28515625" bestFit="1" customWidth="1"/>
    <col min="15890" max="15890" width="14.140625" bestFit="1" customWidth="1"/>
    <col min="15891" max="15891" width="13.5703125" customWidth="1"/>
    <col min="15892" max="15892" width="17.28515625" bestFit="1" customWidth="1"/>
    <col min="15893" max="15893" width="8.28515625" bestFit="1" customWidth="1"/>
    <col min="16129" max="16129" width="7" bestFit="1" customWidth="1"/>
    <col min="16130" max="16130" width="15" bestFit="1" customWidth="1"/>
    <col min="16131" max="16131" width="54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85546875" bestFit="1" customWidth="1"/>
    <col min="16139" max="16139" width="15.28515625" customWidth="1"/>
    <col min="16140" max="16140" width="7" bestFit="1" customWidth="1"/>
    <col min="16141" max="16141" width="33.140625" bestFit="1" customWidth="1"/>
    <col min="16142" max="16142" width="63.7109375" bestFit="1" customWidth="1"/>
    <col min="16143" max="16143" width="15.7109375" bestFit="1" customWidth="1"/>
    <col min="16144" max="16144" width="12.5703125" bestFit="1" customWidth="1"/>
    <col min="16145" max="16145" width="24.28515625" bestFit="1" customWidth="1"/>
    <col min="16146" max="16146" width="14.140625" bestFit="1" customWidth="1"/>
    <col min="16147" max="16147" width="13.5703125" customWidth="1"/>
    <col min="16148" max="16148" width="17.28515625" bestFit="1" customWidth="1"/>
    <col min="16149" max="16149" width="8.28515625" bestFit="1" customWidth="1"/>
  </cols>
  <sheetData>
    <row r="1" spans="1:21" ht="18.75">
      <c r="A1" s="1"/>
      <c r="B1" s="1"/>
      <c r="C1" s="109" t="s">
        <v>325</v>
      </c>
      <c r="D1" s="109"/>
      <c r="E1" s="109"/>
      <c r="F1" s="109"/>
      <c r="G1" s="109"/>
      <c r="L1" s="3"/>
      <c r="M1" s="3"/>
      <c r="N1" s="110"/>
      <c r="O1" s="110"/>
      <c r="P1" s="110"/>
      <c r="Q1" s="110"/>
      <c r="R1" s="110"/>
    </row>
    <row r="2" spans="1:21">
      <c r="A2" s="4" t="s">
        <v>1</v>
      </c>
      <c r="B2" s="4"/>
      <c r="C2" s="5" t="s">
        <v>554</v>
      </c>
      <c r="D2" s="6"/>
      <c r="E2" s="7"/>
      <c r="F2" s="8"/>
      <c r="G2" s="9"/>
      <c r="L2" s="10"/>
      <c r="M2" s="10"/>
      <c r="N2" s="11"/>
      <c r="O2" s="12"/>
      <c r="P2" s="13"/>
      <c r="Q2" s="14"/>
      <c r="R2" s="15"/>
    </row>
    <row r="3" spans="1:21" ht="15.75" customHeight="1">
      <c r="A3" s="16"/>
      <c r="B3" s="16"/>
      <c r="C3" s="17"/>
      <c r="D3" s="4"/>
      <c r="E3" s="7"/>
      <c r="F3" s="8"/>
      <c r="G3" s="9"/>
      <c r="L3" s="18"/>
      <c r="M3" s="18"/>
      <c r="N3" s="19"/>
      <c r="O3" s="10"/>
      <c r="P3" s="13"/>
      <c r="Q3" s="14"/>
      <c r="R3" s="15"/>
    </row>
    <row r="4" spans="1:21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24" t="s">
        <v>8</v>
      </c>
      <c r="H4" s="25"/>
      <c r="K4" s="26"/>
      <c r="L4" s="27"/>
      <c r="M4" s="27"/>
      <c r="N4" s="28"/>
      <c r="O4" s="28"/>
      <c r="P4" s="29"/>
      <c r="Q4" s="30"/>
      <c r="R4" s="31"/>
      <c r="S4" s="25"/>
    </row>
    <row r="5" spans="1:21" ht="12.75" customHeight="1">
      <c r="F5" s="33"/>
      <c r="G5" s="34"/>
      <c r="H5" s="35"/>
      <c r="Q5" s="37"/>
      <c r="R5" s="38"/>
      <c r="S5" s="35"/>
    </row>
    <row r="6" spans="1:21" ht="12.75" customHeight="1">
      <c r="F6" s="33"/>
      <c r="G6" s="34"/>
      <c r="H6" s="35"/>
      <c r="I6" s="42"/>
      <c r="J6" s="42"/>
      <c r="Q6" s="37"/>
      <c r="R6" s="38"/>
      <c r="S6" s="35"/>
    </row>
    <row r="7" spans="1:21" ht="12.75" customHeight="1">
      <c r="C7" s="39" t="s">
        <v>127</v>
      </c>
      <c r="F7" s="33">
        <v>11252.533536700001</v>
      </c>
      <c r="G7" s="34">
        <f>ROUND((F7/$F$13),4)</f>
        <v>0.97040000000000004</v>
      </c>
      <c r="H7" s="35"/>
      <c r="I7" s="42" t="s">
        <v>419</v>
      </c>
      <c r="J7" s="42" t="s">
        <v>17</v>
      </c>
      <c r="L7" s="76"/>
      <c r="M7" s="76"/>
      <c r="N7" s="40"/>
      <c r="Q7" s="37"/>
      <c r="R7" s="38"/>
      <c r="S7" s="35"/>
    </row>
    <row r="8" spans="1:21" ht="12.75" customHeight="1">
      <c r="C8" s="47" t="s">
        <v>126</v>
      </c>
      <c r="D8" s="47"/>
      <c r="E8" s="48"/>
      <c r="F8" s="49">
        <f>SUM(F7)</f>
        <v>11252.533536700001</v>
      </c>
      <c r="G8" s="50">
        <f>SUM(G7)</f>
        <v>0.97040000000000004</v>
      </c>
      <c r="H8" s="35"/>
      <c r="I8" s="34" t="s">
        <v>75</v>
      </c>
      <c r="J8" s="46">
        <f>+SUMIFS($G:$G,$C:$C,"Net Receivable/Payable")+SUMIFS($G:$G,$C:$C,"CBLO / Reverse Repo Investments")</f>
        <v>1</v>
      </c>
      <c r="M8" s="38"/>
      <c r="N8" s="40"/>
      <c r="Q8" s="37"/>
      <c r="R8" s="38"/>
      <c r="S8" s="35"/>
    </row>
    <row r="9" spans="1:21" ht="12.75" customHeight="1">
      <c r="F9" s="33"/>
      <c r="G9" s="34"/>
      <c r="H9" s="60"/>
      <c r="I9" s="34"/>
      <c r="J9" s="34"/>
      <c r="M9" s="38"/>
      <c r="N9" s="45"/>
      <c r="Q9" s="37"/>
      <c r="R9" s="38"/>
      <c r="S9" s="60"/>
      <c r="T9" s="43"/>
      <c r="U9" s="43"/>
    </row>
    <row r="10" spans="1:21" ht="12.75" customHeight="1">
      <c r="C10" s="39" t="s">
        <v>128</v>
      </c>
      <c r="F10" s="33"/>
      <c r="G10" s="34"/>
      <c r="H10" s="60"/>
      <c r="Q10" s="37"/>
      <c r="R10" s="38"/>
      <c r="S10" s="35"/>
      <c r="T10" s="38"/>
      <c r="U10" s="38"/>
    </row>
    <row r="11" spans="1:21" ht="12.75" customHeight="1">
      <c r="C11" s="39" t="s">
        <v>129</v>
      </c>
      <c r="F11" s="78">
        <v>343.66853789999914</v>
      </c>
      <c r="G11" s="34">
        <f>(100%-SUMIFS($G$1:$G$10,$C$1:$C$10,"Total"))</f>
        <v>2.959999999999996E-2</v>
      </c>
      <c r="H11" s="60"/>
      <c r="N11" s="54"/>
      <c r="O11" s="54"/>
      <c r="P11" s="55"/>
      <c r="Q11" s="56"/>
      <c r="R11" s="57"/>
      <c r="S11" s="51"/>
    </row>
    <row r="12" spans="1:21" ht="12.75" customHeight="1">
      <c r="C12" s="47" t="s">
        <v>126</v>
      </c>
      <c r="D12" s="47"/>
      <c r="E12" s="48"/>
      <c r="F12" s="49">
        <f>SUM(F11)</f>
        <v>343.66853789999914</v>
      </c>
      <c r="G12" s="50">
        <f>SUM(G11)</f>
        <v>2.959999999999996E-2</v>
      </c>
      <c r="H12" s="60"/>
      <c r="Q12" s="37"/>
      <c r="R12" s="38"/>
      <c r="S12" s="35"/>
    </row>
    <row r="13" spans="1:21" ht="12.75" customHeight="1">
      <c r="C13" s="64" t="s">
        <v>130</v>
      </c>
      <c r="D13" s="64"/>
      <c r="E13" s="65"/>
      <c r="F13" s="66">
        <f>SUMIFS($F$1:$F$159,$C$1:$C$159,"Total")</f>
        <v>11596.2020746</v>
      </c>
      <c r="G13" s="67">
        <f>SUMIFS($G$1:$G$159,$C$1:$C$159,"Total")</f>
        <v>1</v>
      </c>
      <c r="H13" s="60"/>
      <c r="J13" s="34"/>
      <c r="N13" s="40"/>
      <c r="Q13" s="37"/>
      <c r="R13" s="38"/>
      <c r="S13" s="35"/>
      <c r="T13" s="43"/>
      <c r="U13" s="43"/>
    </row>
    <row r="14" spans="1:21" ht="12.75" customHeight="1">
      <c r="H14" s="51"/>
      <c r="N14" s="54"/>
      <c r="O14" s="54"/>
      <c r="P14" s="55"/>
      <c r="Q14" s="56"/>
      <c r="R14" s="57"/>
      <c r="S14" s="51"/>
    </row>
    <row r="15" spans="1:21" ht="12.75" customHeight="1">
      <c r="C15" s="39" t="s">
        <v>160</v>
      </c>
      <c r="H15" s="35"/>
      <c r="Q15" s="37"/>
      <c r="R15" s="38"/>
      <c r="S15" s="35"/>
    </row>
    <row r="16" spans="1:21" ht="12.75" customHeight="1">
      <c r="C16" s="39" t="s">
        <v>161</v>
      </c>
      <c r="F16" s="73"/>
      <c r="G16" s="73"/>
      <c r="H16" s="35"/>
      <c r="N16" s="40"/>
      <c r="Q16" s="37"/>
      <c r="R16" s="38"/>
      <c r="S16" s="35"/>
    </row>
    <row r="17" spans="2:59" ht="12.75" customHeight="1">
      <c r="C17" s="39"/>
      <c r="H17" s="35"/>
      <c r="N17" s="40"/>
      <c r="Q17" s="37"/>
      <c r="R17" s="38"/>
      <c r="S17" s="35"/>
      <c r="AB17" s="37"/>
      <c r="AC17" s="38"/>
    </row>
    <row r="18" spans="2:59" ht="12.75" customHeight="1">
      <c r="B18" s="107" t="s">
        <v>131</v>
      </c>
      <c r="C18" s="107"/>
      <c r="D18" s="107"/>
      <c r="E18" s="107"/>
      <c r="F18" s="107"/>
      <c r="G18" s="107"/>
      <c r="H18"/>
      <c r="J18" s="2"/>
      <c r="M18" s="40"/>
      <c r="O18" s="36"/>
      <c r="P18" s="2"/>
      <c r="BG18"/>
    </row>
    <row r="19" spans="2:59" ht="12.75" customHeight="1">
      <c r="B19" s="107"/>
      <c r="C19" s="107"/>
      <c r="D19" s="107"/>
      <c r="E19" s="107"/>
      <c r="F19" s="107"/>
      <c r="G19" s="107"/>
      <c r="H19"/>
      <c r="J19" s="2"/>
      <c r="M19" s="40"/>
      <c r="O19" s="36"/>
      <c r="P19" s="2"/>
      <c r="BG19"/>
    </row>
    <row r="20" spans="2:59" ht="12.75" customHeight="1">
      <c r="B20" s="107"/>
      <c r="C20" s="107"/>
      <c r="D20" s="107"/>
      <c r="E20" s="107"/>
      <c r="F20" s="107"/>
      <c r="G20" s="107"/>
      <c r="H20"/>
      <c r="J20" s="2"/>
      <c r="O20" s="36"/>
      <c r="P20" s="2"/>
      <c r="BG20"/>
    </row>
    <row r="21" spans="2:59" ht="12.75" customHeight="1">
      <c r="B21" s="107"/>
      <c r="C21" s="107"/>
      <c r="D21" s="107"/>
      <c r="E21" s="107"/>
      <c r="F21" s="107"/>
      <c r="G21" s="107"/>
      <c r="H21"/>
      <c r="J21" s="2"/>
      <c r="O21" s="36"/>
      <c r="P21" s="2"/>
      <c r="BG21"/>
    </row>
    <row r="22" spans="2:59" ht="12.75" customHeight="1">
      <c r="B22" s="107"/>
      <c r="C22" s="107"/>
      <c r="D22" s="107"/>
      <c r="E22" s="107"/>
      <c r="F22" s="107"/>
      <c r="G22" s="107"/>
      <c r="H22"/>
      <c r="J22" s="2"/>
      <c r="O22" s="36"/>
      <c r="P22" s="2"/>
      <c r="BG22"/>
    </row>
    <row r="23" spans="2:59" ht="12.75" customHeight="1">
      <c r="B23" s="107"/>
      <c r="C23" s="107"/>
      <c r="D23" s="107"/>
      <c r="E23" s="107"/>
      <c r="F23" s="107"/>
      <c r="G23" s="107"/>
      <c r="H23"/>
      <c r="J23" s="2"/>
      <c r="O23" s="36"/>
      <c r="P23" s="2"/>
      <c r="BG23"/>
    </row>
    <row r="24" spans="2:59" ht="12.75" customHeight="1">
      <c r="B24" s="107"/>
      <c r="C24" s="107"/>
      <c r="D24" s="107"/>
      <c r="E24" s="107"/>
      <c r="F24" s="107"/>
      <c r="G24" s="107"/>
      <c r="H24"/>
      <c r="J24" s="2"/>
      <c r="O24" s="36"/>
      <c r="P24" s="2"/>
      <c r="BG24"/>
    </row>
    <row r="25" spans="2:59" ht="29.25" customHeight="1">
      <c r="B25" s="107"/>
      <c r="C25" s="107"/>
      <c r="D25" s="107"/>
      <c r="E25" s="107"/>
      <c r="F25" s="107"/>
      <c r="G25" s="107"/>
      <c r="H25"/>
      <c r="J25" s="2"/>
      <c r="O25" s="36"/>
      <c r="P25" s="2"/>
      <c r="BG25"/>
    </row>
    <row r="26" spans="2:59" ht="12.75" customHeight="1">
      <c r="B26" s="74"/>
      <c r="C26" s="74"/>
      <c r="D26" s="74"/>
      <c r="E26" s="74"/>
      <c r="F26" s="74"/>
      <c r="G26" s="74"/>
      <c r="H26"/>
      <c r="J26" s="2"/>
      <c r="O26" s="36"/>
      <c r="P26" s="2"/>
      <c r="BG26"/>
    </row>
    <row r="27" spans="2:59" ht="27" customHeight="1">
      <c r="B27" s="108" t="s">
        <v>455</v>
      </c>
      <c r="C27" s="108"/>
      <c r="D27" s="108"/>
      <c r="E27" s="108"/>
      <c r="F27" s="108"/>
      <c r="G27" s="108"/>
      <c r="H27"/>
      <c r="J27" s="2"/>
      <c r="O27" s="36"/>
      <c r="P27" s="2"/>
      <c r="BG27"/>
    </row>
    <row r="28" spans="2:59" ht="12.75" customHeight="1">
      <c r="H28"/>
      <c r="J28" s="2"/>
      <c r="O28" s="36"/>
      <c r="P28" s="2"/>
      <c r="BG28"/>
    </row>
    <row r="29" spans="2:59" ht="12.75" customHeight="1">
      <c r="B29" s="75" t="s">
        <v>132</v>
      </c>
      <c r="H29"/>
      <c r="J29" s="2"/>
      <c r="O29" s="36"/>
      <c r="P29" s="2"/>
      <c r="BG29"/>
    </row>
    <row r="30" spans="2:59" ht="12.75" customHeight="1">
      <c r="E30"/>
      <c r="G30" s="2"/>
      <c r="H30"/>
      <c r="J30" s="2"/>
      <c r="O30" s="36"/>
      <c r="P30" s="2"/>
      <c r="BG30"/>
    </row>
    <row r="31" spans="2:59" ht="12.75" customHeight="1"/>
    <row r="32" spans="2:5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4">
    <mergeCell ref="B27:G27"/>
    <mergeCell ref="C1:G1"/>
    <mergeCell ref="N1:R1"/>
    <mergeCell ref="B18:G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zoomScale="85" zoomScaleNormal="85" workbookViewId="0"/>
  </sheetViews>
  <sheetFormatPr defaultRowHeight="15"/>
  <cols>
    <col min="1" max="1" width="7" bestFit="1" customWidth="1"/>
    <col min="2" max="2" width="33.140625" bestFit="1" customWidth="1"/>
    <col min="3" max="3" width="49.7109375" customWidth="1"/>
    <col min="4" max="4" width="15.7109375" bestFit="1" customWidth="1"/>
    <col min="5" max="5" width="12.5703125" style="32" bestFit="1" customWidth="1"/>
    <col min="6" max="6" width="22.7109375" bestFit="1" customWidth="1"/>
    <col min="7" max="7" width="14.140625" bestFit="1" customWidth="1"/>
    <col min="8" max="8" width="4.140625" style="2" customWidth="1"/>
    <col min="9" max="9" width="17.28515625" bestFit="1" customWidth="1"/>
    <col min="10" max="10" width="8.42578125" customWidth="1"/>
    <col min="11" max="11" width="8.85546875" customWidth="1"/>
    <col min="12" max="12" width="19.42578125" bestFit="1" customWidth="1"/>
    <col min="13" max="13" width="12.42578125" bestFit="1" customWidth="1"/>
    <col min="15" max="15" width="14.85546875" bestFit="1" customWidth="1"/>
    <col min="16" max="16" width="9.28515625" bestFit="1" customWidth="1"/>
    <col min="257" max="257" width="7" bestFit="1" customWidth="1"/>
    <col min="258" max="258" width="33.140625" bestFit="1" customWidth="1"/>
    <col min="259" max="259" width="49.7109375" customWidth="1"/>
    <col min="260" max="260" width="15.7109375" bestFit="1" customWidth="1"/>
    <col min="261" max="261" width="12.5703125" bestFit="1" customWidth="1"/>
    <col min="262" max="262" width="24.28515625" bestFit="1" customWidth="1"/>
    <col min="263" max="263" width="14.140625" bestFit="1" customWidth="1"/>
    <col min="264" max="264" width="13.5703125" customWidth="1"/>
    <col min="265" max="265" width="17.28515625" bestFit="1" customWidth="1"/>
    <col min="266" max="266" width="8.42578125" customWidth="1"/>
    <col min="267" max="267" width="8.85546875" customWidth="1"/>
    <col min="268" max="268" width="12.140625" bestFit="1" customWidth="1"/>
    <col min="271" max="271" width="14.85546875" bestFit="1" customWidth="1"/>
    <col min="272" max="272" width="9.28515625" bestFit="1" customWidth="1"/>
    <col min="513" max="513" width="7" bestFit="1" customWidth="1"/>
    <col min="514" max="514" width="33.140625" bestFit="1" customWidth="1"/>
    <col min="515" max="515" width="49.7109375" customWidth="1"/>
    <col min="516" max="516" width="15.7109375" bestFit="1" customWidth="1"/>
    <col min="517" max="517" width="12.5703125" bestFit="1" customWidth="1"/>
    <col min="518" max="518" width="24.28515625" bestFit="1" customWidth="1"/>
    <col min="519" max="519" width="14.140625" bestFit="1" customWidth="1"/>
    <col min="520" max="520" width="13.5703125" customWidth="1"/>
    <col min="521" max="521" width="17.28515625" bestFit="1" customWidth="1"/>
    <col min="522" max="522" width="8.42578125" customWidth="1"/>
    <col min="523" max="523" width="8.85546875" customWidth="1"/>
    <col min="524" max="524" width="12.140625" bestFit="1" customWidth="1"/>
    <col min="527" max="527" width="14.85546875" bestFit="1" customWidth="1"/>
    <col min="528" max="528" width="9.28515625" bestFit="1" customWidth="1"/>
    <col min="769" max="769" width="7" bestFit="1" customWidth="1"/>
    <col min="770" max="770" width="33.140625" bestFit="1" customWidth="1"/>
    <col min="771" max="771" width="49.7109375" customWidth="1"/>
    <col min="772" max="772" width="15.7109375" bestFit="1" customWidth="1"/>
    <col min="773" max="773" width="12.5703125" bestFit="1" customWidth="1"/>
    <col min="774" max="774" width="24.28515625" bestFit="1" customWidth="1"/>
    <col min="775" max="775" width="14.140625" bestFit="1" customWidth="1"/>
    <col min="776" max="776" width="13.5703125" customWidth="1"/>
    <col min="777" max="777" width="17.28515625" bestFit="1" customWidth="1"/>
    <col min="778" max="778" width="8.42578125" customWidth="1"/>
    <col min="779" max="779" width="8.85546875" customWidth="1"/>
    <col min="780" max="780" width="12.140625" bestFit="1" customWidth="1"/>
    <col min="783" max="783" width="14.85546875" bestFit="1" customWidth="1"/>
    <col min="784" max="784" width="9.28515625" bestFit="1" customWidth="1"/>
    <col min="1025" max="1025" width="7" bestFit="1" customWidth="1"/>
    <col min="1026" max="1026" width="33.140625" bestFit="1" customWidth="1"/>
    <col min="1027" max="1027" width="49.7109375" customWidth="1"/>
    <col min="1028" max="1028" width="15.7109375" bestFit="1" customWidth="1"/>
    <col min="1029" max="1029" width="12.5703125" bestFit="1" customWidth="1"/>
    <col min="1030" max="1030" width="24.28515625" bestFit="1" customWidth="1"/>
    <col min="1031" max="1031" width="14.140625" bestFit="1" customWidth="1"/>
    <col min="1032" max="1032" width="13.5703125" customWidth="1"/>
    <col min="1033" max="1033" width="17.28515625" bestFit="1" customWidth="1"/>
    <col min="1034" max="1034" width="8.42578125" customWidth="1"/>
    <col min="1035" max="1035" width="8.85546875" customWidth="1"/>
    <col min="1036" max="1036" width="12.140625" bestFit="1" customWidth="1"/>
    <col min="1039" max="1039" width="14.85546875" bestFit="1" customWidth="1"/>
    <col min="1040" max="1040" width="9.28515625" bestFit="1" customWidth="1"/>
    <col min="1281" max="1281" width="7" bestFit="1" customWidth="1"/>
    <col min="1282" max="1282" width="33.140625" bestFit="1" customWidth="1"/>
    <col min="1283" max="1283" width="49.7109375" customWidth="1"/>
    <col min="1284" max="1284" width="15.7109375" bestFit="1" customWidth="1"/>
    <col min="1285" max="1285" width="12.5703125" bestFit="1" customWidth="1"/>
    <col min="1286" max="1286" width="24.28515625" bestFit="1" customWidth="1"/>
    <col min="1287" max="1287" width="14.140625" bestFit="1" customWidth="1"/>
    <col min="1288" max="1288" width="13.5703125" customWidth="1"/>
    <col min="1289" max="1289" width="17.28515625" bestFit="1" customWidth="1"/>
    <col min="1290" max="1290" width="8.42578125" customWidth="1"/>
    <col min="1291" max="1291" width="8.85546875" customWidth="1"/>
    <col min="1292" max="1292" width="12.140625" bestFit="1" customWidth="1"/>
    <col min="1295" max="1295" width="14.85546875" bestFit="1" customWidth="1"/>
    <col min="1296" max="1296" width="9.28515625" bestFit="1" customWidth="1"/>
    <col min="1537" max="1537" width="7" bestFit="1" customWidth="1"/>
    <col min="1538" max="1538" width="33.140625" bestFit="1" customWidth="1"/>
    <col min="1539" max="1539" width="49.7109375" customWidth="1"/>
    <col min="1540" max="1540" width="15.7109375" bestFit="1" customWidth="1"/>
    <col min="1541" max="1541" width="12.5703125" bestFit="1" customWidth="1"/>
    <col min="1542" max="1542" width="24.28515625" bestFit="1" customWidth="1"/>
    <col min="1543" max="1543" width="14.140625" bestFit="1" customWidth="1"/>
    <col min="1544" max="1544" width="13.5703125" customWidth="1"/>
    <col min="1545" max="1545" width="17.28515625" bestFit="1" customWidth="1"/>
    <col min="1546" max="1546" width="8.42578125" customWidth="1"/>
    <col min="1547" max="1547" width="8.85546875" customWidth="1"/>
    <col min="1548" max="1548" width="12.140625" bestFit="1" customWidth="1"/>
    <col min="1551" max="1551" width="14.85546875" bestFit="1" customWidth="1"/>
    <col min="1552" max="1552" width="9.28515625" bestFit="1" customWidth="1"/>
    <col min="1793" max="1793" width="7" bestFit="1" customWidth="1"/>
    <col min="1794" max="1794" width="33.140625" bestFit="1" customWidth="1"/>
    <col min="1795" max="1795" width="49.7109375" customWidth="1"/>
    <col min="1796" max="1796" width="15.7109375" bestFit="1" customWidth="1"/>
    <col min="1797" max="1797" width="12.5703125" bestFit="1" customWidth="1"/>
    <col min="1798" max="1798" width="24.28515625" bestFit="1" customWidth="1"/>
    <col min="1799" max="1799" width="14.140625" bestFit="1" customWidth="1"/>
    <col min="1800" max="1800" width="13.5703125" customWidth="1"/>
    <col min="1801" max="1801" width="17.28515625" bestFit="1" customWidth="1"/>
    <col min="1802" max="1802" width="8.42578125" customWidth="1"/>
    <col min="1803" max="1803" width="8.85546875" customWidth="1"/>
    <col min="1804" max="1804" width="12.140625" bestFit="1" customWidth="1"/>
    <col min="1807" max="1807" width="14.85546875" bestFit="1" customWidth="1"/>
    <col min="1808" max="1808" width="9.28515625" bestFit="1" customWidth="1"/>
    <col min="2049" max="2049" width="7" bestFit="1" customWidth="1"/>
    <col min="2050" max="2050" width="33.140625" bestFit="1" customWidth="1"/>
    <col min="2051" max="2051" width="49.7109375" customWidth="1"/>
    <col min="2052" max="2052" width="15.7109375" bestFit="1" customWidth="1"/>
    <col min="2053" max="2053" width="12.5703125" bestFit="1" customWidth="1"/>
    <col min="2054" max="2054" width="24.28515625" bestFit="1" customWidth="1"/>
    <col min="2055" max="2055" width="14.140625" bestFit="1" customWidth="1"/>
    <col min="2056" max="2056" width="13.5703125" customWidth="1"/>
    <col min="2057" max="2057" width="17.28515625" bestFit="1" customWidth="1"/>
    <col min="2058" max="2058" width="8.42578125" customWidth="1"/>
    <col min="2059" max="2059" width="8.85546875" customWidth="1"/>
    <col min="2060" max="2060" width="12.140625" bestFit="1" customWidth="1"/>
    <col min="2063" max="2063" width="14.85546875" bestFit="1" customWidth="1"/>
    <col min="2064" max="2064" width="9.28515625" bestFit="1" customWidth="1"/>
    <col min="2305" max="2305" width="7" bestFit="1" customWidth="1"/>
    <col min="2306" max="2306" width="33.140625" bestFit="1" customWidth="1"/>
    <col min="2307" max="2307" width="49.7109375" customWidth="1"/>
    <col min="2308" max="2308" width="15.7109375" bestFit="1" customWidth="1"/>
    <col min="2309" max="2309" width="12.5703125" bestFit="1" customWidth="1"/>
    <col min="2310" max="2310" width="24.28515625" bestFit="1" customWidth="1"/>
    <col min="2311" max="2311" width="14.140625" bestFit="1" customWidth="1"/>
    <col min="2312" max="2312" width="13.5703125" customWidth="1"/>
    <col min="2313" max="2313" width="17.28515625" bestFit="1" customWidth="1"/>
    <col min="2314" max="2314" width="8.42578125" customWidth="1"/>
    <col min="2315" max="2315" width="8.85546875" customWidth="1"/>
    <col min="2316" max="2316" width="12.140625" bestFit="1" customWidth="1"/>
    <col min="2319" max="2319" width="14.85546875" bestFit="1" customWidth="1"/>
    <col min="2320" max="2320" width="9.28515625" bestFit="1" customWidth="1"/>
    <col min="2561" max="2561" width="7" bestFit="1" customWidth="1"/>
    <col min="2562" max="2562" width="33.140625" bestFit="1" customWidth="1"/>
    <col min="2563" max="2563" width="49.7109375" customWidth="1"/>
    <col min="2564" max="2564" width="15.7109375" bestFit="1" customWidth="1"/>
    <col min="2565" max="2565" width="12.5703125" bestFit="1" customWidth="1"/>
    <col min="2566" max="2566" width="24.28515625" bestFit="1" customWidth="1"/>
    <col min="2567" max="2567" width="14.140625" bestFit="1" customWidth="1"/>
    <col min="2568" max="2568" width="13.5703125" customWidth="1"/>
    <col min="2569" max="2569" width="17.28515625" bestFit="1" customWidth="1"/>
    <col min="2570" max="2570" width="8.42578125" customWidth="1"/>
    <col min="2571" max="2571" width="8.85546875" customWidth="1"/>
    <col min="2572" max="2572" width="12.140625" bestFit="1" customWidth="1"/>
    <col min="2575" max="2575" width="14.85546875" bestFit="1" customWidth="1"/>
    <col min="2576" max="2576" width="9.28515625" bestFit="1" customWidth="1"/>
    <col min="2817" max="2817" width="7" bestFit="1" customWidth="1"/>
    <col min="2818" max="2818" width="33.140625" bestFit="1" customWidth="1"/>
    <col min="2819" max="2819" width="49.7109375" customWidth="1"/>
    <col min="2820" max="2820" width="15.7109375" bestFit="1" customWidth="1"/>
    <col min="2821" max="2821" width="12.5703125" bestFit="1" customWidth="1"/>
    <col min="2822" max="2822" width="24.28515625" bestFit="1" customWidth="1"/>
    <col min="2823" max="2823" width="14.140625" bestFit="1" customWidth="1"/>
    <col min="2824" max="2824" width="13.5703125" customWidth="1"/>
    <col min="2825" max="2825" width="17.28515625" bestFit="1" customWidth="1"/>
    <col min="2826" max="2826" width="8.42578125" customWidth="1"/>
    <col min="2827" max="2827" width="8.85546875" customWidth="1"/>
    <col min="2828" max="2828" width="12.140625" bestFit="1" customWidth="1"/>
    <col min="2831" max="2831" width="14.85546875" bestFit="1" customWidth="1"/>
    <col min="2832" max="2832" width="9.28515625" bestFit="1" customWidth="1"/>
    <col min="3073" max="3073" width="7" bestFit="1" customWidth="1"/>
    <col min="3074" max="3074" width="33.140625" bestFit="1" customWidth="1"/>
    <col min="3075" max="3075" width="49.7109375" customWidth="1"/>
    <col min="3076" max="3076" width="15.7109375" bestFit="1" customWidth="1"/>
    <col min="3077" max="3077" width="12.5703125" bestFit="1" customWidth="1"/>
    <col min="3078" max="3078" width="24.28515625" bestFit="1" customWidth="1"/>
    <col min="3079" max="3079" width="14.140625" bestFit="1" customWidth="1"/>
    <col min="3080" max="3080" width="13.5703125" customWidth="1"/>
    <col min="3081" max="3081" width="17.28515625" bestFit="1" customWidth="1"/>
    <col min="3082" max="3082" width="8.42578125" customWidth="1"/>
    <col min="3083" max="3083" width="8.85546875" customWidth="1"/>
    <col min="3084" max="3084" width="12.140625" bestFit="1" customWidth="1"/>
    <col min="3087" max="3087" width="14.85546875" bestFit="1" customWidth="1"/>
    <col min="3088" max="3088" width="9.28515625" bestFit="1" customWidth="1"/>
    <col min="3329" max="3329" width="7" bestFit="1" customWidth="1"/>
    <col min="3330" max="3330" width="33.140625" bestFit="1" customWidth="1"/>
    <col min="3331" max="3331" width="49.7109375" customWidth="1"/>
    <col min="3332" max="3332" width="15.7109375" bestFit="1" customWidth="1"/>
    <col min="3333" max="3333" width="12.5703125" bestFit="1" customWidth="1"/>
    <col min="3334" max="3334" width="24.28515625" bestFit="1" customWidth="1"/>
    <col min="3335" max="3335" width="14.140625" bestFit="1" customWidth="1"/>
    <col min="3336" max="3336" width="13.5703125" customWidth="1"/>
    <col min="3337" max="3337" width="17.28515625" bestFit="1" customWidth="1"/>
    <col min="3338" max="3338" width="8.42578125" customWidth="1"/>
    <col min="3339" max="3339" width="8.85546875" customWidth="1"/>
    <col min="3340" max="3340" width="12.140625" bestFit="1" customWidth="1"/>
    <col min="3343" max="3343" width="14.85546875" bestFit="1" customWidth="1"/>
    <col min="3344" max="3344" width="9.28515625" bestFit="1" customWidth="1"/>
    <col min="3585" max="3585" width="7" bestFit="1" customWidth="1"/>
    <col min="3586" max="3586" width="33.140625" bestFit="1" customWidth="1"/>
    <col min="3587" max="3587" width="49.7109375" customWidth="1"/>
    <col min="3588" max="3588" width="15.7109375" bestFit="1" customWidth="1"/>
    <col min="3589" max="3589" width="12.5703125" bestFit="1" customWidth="1"/>
    <col min="3590" max="3590" width="24.28515625" bestFit="1" customWidth="1"/>
    <col min="3591" max="3591" width="14.140625" bestFit="1" customWidth="1"/>
    <col min="3592" max="3592" width="13.5703125" customWidth="1"/>
    <col min="3593" max="3593" width="17.28515625" bestFit="1" customWidth="1"/>
    <col min="3594" max="3594" width="8.42578125" customWidth="1"/>
    <col min="3595" max="3595" width="8.85546875" customWidth="1"/>
    <col min="3596" max="3596" width="12.140625" bestFit="1" customWidth="1"/>
    <col min="3599" max="3599" width="14.85546875" bestFit="1" customWidth="1"/>
    <col min="3600" max="3600" width="9.28515625" bestFit="1" customWidth="1"/>
    <col min="3841" max="3841" width="7" bestFit="1" customWidth="1"/>
    <col min="3842" max="3842" width="33.140625" bestFit="1" customWidth="1"/>
    <col min="3843" max="3843" width="49.7109375" customWidth="1"/>
    <col min="3844" max="3844" width="15.7109375" bestFit="1" customWidth="1"/>
    <col min="3845" max="3845" width="12.5703125" bestFit="1" customWidth="1"/>
    <col min="3846" max="3846" width="24.28515625" bestFit="1" customWidth="1"/>
    <col min="3847" max="3847" width="14.140625" bestFit="1" customWidth="1"/>
    <col min="3848" max="3848" width="13.5703125" customWidth="1"/>
    <col min="3849" max="3849" width="17.28515625" bestFit="1" customWidth="1"/>
    <col min="3850" max="3850" width="8.42578125" customWidth="1"/>
    <col min="3851" max="3851" width="8.85546875" customWidth="1"/>
    <col min="3852" max="3852" width="12.140625" bestFit="1" customWidth="1"/>
    <col min="3855" max="3855" width="14.85546875" bestFit="1" customWidth="1"/>
    <col min="3856" max="3856" width="9.28515625" bestFit="1" customWidth="1"/>
    <col min="4097" max="4097" width="7" bestFit="1" customWidth="1"/>
    <col min="4098" max="4098" width="33.140625" bestFit="1" customWidth="1"/>
    <col min="4099" max="4099" width="49.7109375" customWidth="1"/>
    <col min="4100" max="4100" width="15.7109375" bestFit="1" customWidth="1"/>
    <col min="4101" max="4101" width="12.5703125" bestFit="1" customWidth="1"/>
    <col min="4102" max="4102" width="24.28515625" bestFit="1" customWidth="1"/>
    <col min="4103" max="4103" width="14.140625" bestFit="1" customWidth="1"/>
    <col min="4104" max="4104" width="13.5703125" customWidth="1"/>
    <col min="4105" max="4105" width="17.28515625" bestFit="1" customWidth="1"/>
    <col min="4106" max="4106" width="8.42578125" customWidth="1"/>
    <col min="4107" max="4107" width="8.85546875" customWidth="1"/>
    <col min="4108" max="4108" width="12.140625" bestFit="1" customWidth="1"/>
    <col min="4111" max="4111" width="14.85546875" bestFit="1" customWidth="1"/>
    <col min="4112" max="4112" width="9.28515625" bestFit="1" customWidth="1"/>
    <col min="4353" max="4353" width="7" bestFit="1" customWidth="1"/>
    <col min="4354" max="4354" width="33.140625" bestFit="1" customWidth="1"/>
    <col min="4355" max="4355" width="49.7109375" customWidth="1"/>
    <col min="4356" max="4356" width="15.7109375" bestFit="1" customWidth="1"/>
    <col min="4357" max="4357" width="12.5703125" bestFit="1" customWidth="1"/>
    <col min="4358" max="4358" width="24.28515625" bestFit="1" customWidth="1"/>
    <col min="4359" max="4359" width="14.140625" bestFit="1" customWidth="1"/>
    <col min="4360" max="4360" width="13.5703125" customWidth="1"/>
    <col min="4361" max="4361" width="17.28515625" bestFit="1" customWidth="1"/>
    <col min="4362" max="4362" width="8.42578125" customWidth="1"/>
    <col min="4363" max="4363" width="8.85546875" customWidth="1"/>
    <col min="4364" max="4364" width="12.140625" bestFit="1" customWidth="1"/>
    <col min="4367" max="4367" width="14.85546875" bestFit="1" customWidth="1"/>
    <col min="4368" max="4368" width="9.28515625" bestFit="1" customWidth="1"/>
    <col min="4609" max="4609" width="7" bestFit="1" customWidth="1"/>
    <col min="4610" max="4610" width="33.140625" bestFit="1" customWidth="1"/>
    <col min="4611" max="4611" width="49.7109375" customWidth="1"/>
    <col min="4612" max="4612" width="15.7109375" bestFit="1" customWidth="1"/>
    <col min="4613" max="4613" width="12.5703125" bestFit="1" customWidth="1"/>
    <col min="4614" max="4614" width="24.28515625" bestFit="1" customWidth="1"/>
    <col min="4615" max="4615" width="14.140625" bestFit="1" customWidth="1"/>
    <col min="4616" max="4616" width="13.5703125" customWidth="1"/>
    <col min="4617" max="4617" width="17.28515625" bestFit="1" customWidth="1"/>
    <col min="4618" max="4618" width="8.42578125" customWidth="1"/>
    <col min="4619" max="4619" width="8.85546875" customWidth="1"/>
    <col min="4620" max="4620" width="12.140625" bestFit="1" customWidth="1"/>
    <col min="4623" max="4623" width="14.85546875" bestFit="1" customWidth="1"/>
    <col min="4624" max="4624" width="9.28515625" bestFit="1" customWidth="1"/>
    <col min="4865" max="4865" width="7" bestFit="1" customWidth="1"/>
    <col min="4866" max="4866" width="33.140625" bestFit="1" customWidth="1"/>
    <col min="4867" max="4867" width="49.7109375" customWidth="1"/>
    <col min="4868" max="4868" width="15.7109375" bestFit="1" customWidth="1"/>
    <col min="4869" max="4869" width="12.5703125" bestFit="1" customWidth="1"/>
    <col min="4870" max="4870" width="24.28515625" bestFit="1" customWidth="1"/>
    <col min="4871" max="4871" width="14.140625" bestFit="1" customWidth="1"/>
    <col min="4872" max="4872" width="13.5703125" customWidth="1"/>
    <col min="4873" max="4873" width="17.28515625" bestFit="1" customWidth="1"/>
    <col min="4874" max="4874" width="8.42578125" customWidth="1"/>
    <col min="4875" max="4875" width="8.85546875" customWidth="1"/>
    <col min="4876" max="4876" width="12.140625" bestFit="1" customWidth="1"/>
    <col min="4879" max="4879" width="14.85546875" bestFit="1" customWidth="1"/>
    <col min="4880" max="4880" width="9.28515625" bestFit="1" customWidth="1"/>
    <col min="5121" max="5121" width="7" bestFit="1" customWidth="1"/>
    <col min="5122" max="5122" width="33.140625" bestFit="1" customWidth="1"/>
    <col min="5123" max="5123" width="49.7109375" customWidth="1"/>
    <col min="5124" max="5124" width="15.7109375" bestFit="1" customWidth="1"/>
    <col min="5125" max="5125" width="12.5703125" bestFit="1" customWidth="1"/>
    <col min="5126" max="5126" width="24.28515625" bestFit="1" customWidth="1"/>
    <col min="5127" max="5127" width="14.140625" bestFit="1" customWidth="1"/>
    <col min="5128" max="5128" width="13.5703125" customWidth="1"/>
    <col min="5129" max="5129" width="17.28515625" bestFit="1" customWidth="1"/>
    <col min="5130" max="5130" width="8.42578125" customWidth="1"/>
    <col min="5131" max="5131" width="8.85546875" customWidth="1"/>
    <col min="5132" max="5132" width="12.140625" bestFit="1" customWidth="1"/>
    <col min="5135" max="5135" width="14.85546875" bestFit="1" customWidth="1"/>
    <col min="5136" max="5136" width="9.28515625" bestFit="1" customWidth="1"/>
    <col min="5377" max="5377" width="7" bestFit="1" customWidth="1"/>
    <col min="5378" max="5378" width="33.140625" bestFit="1" customWidth="1"/>
    <col min="5379" max="5379" width="49.7109375" customWidth="1"/>
    <col min="5380" max="5380" width="15.7109375" bestFit="1" customWidth="1"/>
    <col min="5381" max="5381" width="12.5703125" bestFit="1" customWidth="1"/>
    <col min="5382" max="5382" width="24.28515625" bestFit="1" customWidth="1"/>
    <col min="5383" max="5383" width="14.140625" bestFit="1" customWidth="1"/>
    <col min="5384" max="5384" width="13.5703125" customWidth="1"/>
    <col min="5385" max="5385" width="17.28515625" bestFit="1" customWidth="1"/>
    <col min="5386" max="5386" width="8.42578125" customWidth="1"/>
    <col min="5387" max="5387" width="8.85546875" customWidth="1"/>
    <col min="5388" max="5388" width="12.140625" bestFit="1" customWidth="1"/>
    <col min="5391" max="5391" width="14.85546875" bestFit="1" customWidth="1"/>
    <col min="5392" max="5392" width="9.28515625" bestFit="1" customWidth="1"/>
    <col min="5633" max="5633" width="7" bestFit="1" customWidth="1"/>
    <col min="5634" max="5634" width="33.140625" bestFit="1" customWidth="1"/>
    <col min="5635" max="5635" width="49.7109375" customWidth="1"/>
    <col min="5636" max="5636" width="15.7109375" bestFit="1" customWidth="1"/>
    <col min="5637" max="5637" width="12.5703125" bestFit="1" customWidth="1"/>
    <col min="5638" max="5638" width="24.28515625" bestFit="1" customWidth="1"/>
    <col min="5639" max="5639" width="14.140625" bestFit="1" customWidth="1"/>
    <col min="5640" max="5640" width="13.5703125" customWidth="1"/>
    <col min="5641" max="5641" width="17.28515625" bestFit="1" customWidth="1"/>
    <col min="5642" max="5642" width="8.42578125" customWidth="1"/>
    <col min="5643" max="5643" width="8.85546875" customWidth="1"/>
    <col min="5644" max="5644" width="12.140625" bestFit="1" customWidth="1"/>
    <col min="5647" max="5647" width="14.85546875" bestFit="1" customWidth="1"/>
    <col min="5648" max="5648" width="9.28515625" bestFit="1" customWidth="1"/>
    <col min="5889" max="5889" width="7" bestFit="1" customWidth="1"/>
    <col min="5890" max="5890" width="33.140625" bestFit="1" customWidth="1"/>
    <col min="5891" max="5891" width="49.7109375" customWidth="1"/>
    <col min="5892" max="5892" width="15.7109375" bestFit="1" customWidth="1"/>
    <col min="5893" max="5893" width="12.5703125" bestFit="1" customWidth="1"/>
    <col min="5894" max="5894" width="24.28515625" bestFit="1" customWidth="1"/>
    <col min="5895" max="5895" width="14.140625" bestFit="1" customWidth="1"/>
    <col min="5896" max="5896" width="13.5703125" customWidth="1"/>
    <col min="5897" max="5897" width="17.28515625" bestFit="1" customWidth="1"/>
    <col min="5898" max="5898" width="8.42578125" customWidth="1"/>
    <col min="5899" max="5899" width="8.85546875" customWidth="1"/>
    <col min="5900" max="5900" width="12.140625" bestFit="1" customWidth="1"/>
    <col min="5903" max="5903" width="14.85546875" bestFit="1" customWidth="1"/>
    <col min="5904" max="5904" width="9.28515625" bestFit="1" customWidth="1"/>
    <col min="6145" max="6145" width="7" bestFit="1" customWidth="1"/>
    <col min="6146" max="6146" width="33.140625" bestFit="1" customWidth="1"/>
    <col min="6147" max="6147" width="49.7109375" customWidth="1"/>
    <col min="6148" max="6148" width="15.7109375" bestFit="1" customWidth="1"/>
    <col min="6149" max="6149" width="12.5703125" bestFit="1" customWidth="1"/>
    <col min="6150" max="6150" width="24.28515625" bestFit="1" customWidth="1"/>
    <col min="6151" max="6151" width="14.140625" bestFit="1" customWidth="1"/>
    <col min="6152" max="6152" width="13.5703125" customWidth="1"/>
    <col min="6153" max="6153" width="17.28515625" bestFit="1" customWidth="1"/>
    <col min="6154" max="6154" width="8.42578125" customWidth="1"/>
    <col min="6155" max="6155" width="8.85546875" customWidth="1"/>
    <col min="6156" max="6156" width="12.140625" bestFit="1" customWidth="1"/>
    <col min="6159" max="6159" width="14.85546875" bestFit="1" customWidth="1"/>
    <col min="6160" max="6160" width="9.28515625" bestFit="1" customWidth="1"/>
    <col min="6401" max="6401" width="7" bestFit="1" customWidth="1"/>
    <col min="6402" max="6402" width="33.140625" bestFit="1" customWidth="1"/>
    <col min="6403" max="6403" width="49.7109375" customWidth="1"/>
    <col min="6404" max="6404" width="15.7109375" bestFit="1" customWidth="1"/>
    <col min="6405" max="6405" width="12.5703125" bestFit="1" customWidth="1"/>
    <col min="6406" max="6406" width="24.28515625" bestFit="1" customWidth="1"/>
    <col min="6407" max="6407" width="14.140625" bestFit="1" customWidth="1"/>
    <col min="6408" max="6408" width="13.5703125" customWidth="1"/>
    <col min="6409" max="6409" width="17.28515625" bestFit="1" customWidth="1"/>
    <col min="6410" max="6410" width="8.42578125" customWidth="1"/>
    <col min="6411" max="6411" width="8.85546875" customWidth="1"/>
    <col min="6412" max="6412" width="12.140625" bestFit="1" customWidth="1"/>
    <col min="6415" max="6415" width="14.85546875" bestFit="1" customWidth="1"/>
    <col min="6416" max="6416" width="9.28515625" bestFit="1" customWidth="1"/>
    <col min="6657" max="6657" width="7" bestFit="1" customWidth="1"/>
    <col min="6658" max="6658" width="33.140625" bestFit="1" customWidth="1"/>
    <col min="6659" max="6659" width="49.7109375" customWidth="1"/>
    <col min="6660" max="6660" width="15.7109375" bestFit="1" customWidth="1"/>
    <col min="6661" max="6661" width="12.5703125" bestFit="1" customWidth="1"/>
    <col min="6662" max="6662" width="24.28515625" bestFit="1" customWidth="1"/>
    <col min="6663" max="6663" width="14.140625" bestFit="1" customWidth="1"/>
    <col min="6664" max="6664" width="13.5703125" customWidth="1"/>
    <col min="6665" max="6665" width="17.28515625" bestFit="1" customWidth="1"/>
    <col min="6666" max="6666" width="8.42578125" customWidth="1"/>
    <col min="6667" max="6667" width="8.85546875" customWidth="1"/>
    <col min="6668" max="6668" width="12.140625" bestFit="1" customWidth="1"/>
    <col min="6671" max="6671" width="14.85546875" bestFit="1" customWidth="1"/>
    <col min="6672" max="6672" width="9.28515625" bestFit="1" customWidth="1"/>
    <col min="6913" max="6913" width="7" bestFit="1" customWidth="1"/>
    <col min="6914" max="6914" width="33.140625" bestFit="1" customWidth="1"/>
    <col min="6915" max="6915" width="49.7109375" customWidth="1"/>
    <col min="6916" max="6916" width="15.7109375" bestFit="1" customWidth="1"/>
    <col min="6917" max="6917" width="12.5703125" bestFit="1" customWidth="1"/>
    <col min="6918" max="6918" width="24.28515625" bestFit="1" customWidth="1"/>
    <col min="6919" max="6919" width="14.140625" bestFit="1" customWidth="1"/>
    <col min="6920" max="6920" width="13.5703125" customWidth="1"/>
    <col min="6921" max="6921" width="17.28515625" bestFit="1" customWidth="1"/>
    <col min="6922" max="6922" width="8.42578125" customWidth="1"/>
    <col min="6923" max="6923" width="8.85546875" customWidth="1"/>
    <col min="6924" max="6924" width="12.140625" bestFit="1" customWidth="1"/>
    <col min="6927" max="6927" width="14.85546875" bestFit="1" customWidth="1"/>
    <col min="6928" max="6928" width="9.28515625" bestFit="1" customWidth="1"/>
    <col min="7169" max="7169" width="7" bestFit="1" customWidth="1"/>
    <col min="7170" max="7170" width="33.140625" bestFit="1" customWidth="1"/>
    <col min="7171" max="7171" width="49.7109375" customWidth="1"/>
    <col min="7172" max="7172" width="15.7109375" bestFit="1" customWidth="1"/>
    <col min="7173" max="7173" width="12.5703125" bestFit="1" customWidth="1"/>
    <col min="7174" max="7174" width="24.28515625" bestFit="1" customWidth="1"/>
    <col min="7175" max="7175" width="14.140625" bestFit="1" customWidth="1"/>
    <col min="7176" max="7176" width="13.5703125" customWidth="1"/>
    <col min="7177" max="7177" width="17.28515625" bestFit="1" customWidth="1"/>
    <col min="7178" max="7178" width="8.42578125" customWidth="1"/>
    <col min="7179" max="7179" width="8.85546875" customWidth="1"/>
    <col min="7180" max="7180" width="12.140625" bestFit="1" customWidth="1"/>
    <col min="7183" max="7183" width="14.85546875" bestFit="1" customWidth="1"/>
    <col min="7184" max="7184" width="9.28515625" bestFit="1" customWidth="1"/>
    <col min="7425" max="7425" width="7" bestFit="1" customWidth="1"/>
    <col min="7426" max="7426" width="33.140625" bestFit="1" customWidth="1"/>
    <col min="7427" max="7427" width="49.7109375" customWidth="1"/>
    <col min="7428" max="7428" width="15.7109375" bestFit="1" customWidth="1"/>
    <col min="7429" max="7429" width="12.5703125" bestFit="1" customWidth="1"/>
    <col min="7430" max="7430" width="24.28515625" bestFit="1" customWidth="1"/>
    <col min="7431" max="7431" width="14.140625" bestFit="1" customWidth="1"/>
    <col min="7432" max="7432" width="13.5703125" customWidth="1"/>
    <col min="7433" max="7433" width="17.28515625" bestFit="1" customWidth="1"/>
    <col min="7434" max="7434" width="8.42578125" customWidth="1"/>
    <col min="7435" max="7435" width="8.85546875" customWidth="1"/>
    <col min="7436" max="7436" width="12.140625" bestFit="1" customWidth="1"/>
    <col min="7439" max="7439" width="14.85546875" bestFit="1" customWidth="1"/>
    <col min="7440" max="7440" width="9.28515625" bestFit="1" customWidth="1"/>
    <col min="7681" max="7681" width="7" bestFit="1" customWidth="1"/>
    <col min="7682" max="7682" width="33.140625" bestFit="1" customWidth="1"/>
    <col min="7683" max="7683" width="49.7109375" customWidth="1"/>
    <col min="7684" max="7684" width="15.7109375" bestFit="1" customWidth="1"/>
    <col min="7685" max="7685" width="12.5703125" bestFit="1" customWidth="1"/>
    <col min="7686" max="7686" width="24.28515625" bestFit="1" customWidth="1"/>
    <col min="7687" max="7687" width="14.140625" bestFit="1" customWidth="1"/>
    <col min="7688" max="7688" width="13.5703125" customWidth="1"/>
    <col min="7689" max="7689" width="17.28515625" bestFit="1" customWidth="1"/>
    <col min="7690" max="7690" width="8.42578125" customWidth="1"/>
    <col min="7691" max="7691" width="8.85546875" customWidth="1"/>
    <col min="7692" max="7692" width="12.140625" bestFit="1" customWidth="1"/>
    <col min="7695" max="7695" width="14.85546875" bestFit="1" customWidth="1"/>
    <col min="7696" max="7696" width="9.28515625" bestFit="1" customWidth="1"/>
    <col min="7937" max="7937" width="7" bestFit="1" customWidth="1"/>
    <col min="7938" max="7938" width="33.140625" bestFit="1" customWidth="1"/>
    <col min="7939" max="7939" width="49.7109375" customWidth="1"/>
    <col min="7940" max="7940" width="15.7109375" bestFit="1" customWidth="1"/>
    <col min="7941" max="7941" width="12.5703125" bestFit="1" customWidth="1"/>
    <col min="7942" max="7942" width="24.28515625" bestFit="1" customWidth="1"/>
    <col min="7943" max="7943" width="14.140625" bestFit="1" customWidth="1"/>
    <col min="7944" max="7944" width="13.5703125" customWidth="1"/>
    <col min="7945" max="7945" width="17.28515625" bestFit="1" customWidth="1"/>
    <col min="7946" max="7946" width="8.42578125" customWidth="1"/>
    <col min="7947" max="7947" width="8.85546875" customWidth="1"/>
    <col min="7948" max="7948" width="12.140625" bestFit="1" customWidth="1"/>
    <col min="7951" max="7951" width="14.85546875" bestFit="1" customWidth="1"/>
    <col min="7952" max="7952" width="9.28515625" bestFit="1" customWidth="1"/>
    <col min="8193" max="8193" width="7" bestFit="1" customWidth="1"/>
    <col min="8194" max="8194" width="33.140625" bestFit="1" customWidth="1"/>
    <col min="8195" max="8195" width="49.7109375" customWidth="1"/>
    <col min="8196" max="8196" width="15.7109375" bestFit="1" customWidth="1"/>
    <col min="8197" max="8197" width="12.5703125" bestFit="1" customWidth="1"/>
    <col min="8198" max="8198" width="24.28515625" bestFit="1" customWidth="1"/>
    <col min="8199" max="8199" width="14.140625" bestFit="1" customWidth="1"/>
    <col min="8200" max="8200" width="13.5703125" customWidth="1"/>
    <col min="8201" max="8201" width="17.28515625" bestFit="1" customWidth="1"/>
    <col min="8202" max="8202" width="8.42578125" customWidth="1"/>
    <col min="8203" max="8203" width="8.85546875" customWidth="1"/>
    <col min="8204" max="8204" width="12.140625" bestFit="1" customWidth="1"/>
    <col min="8207" max="8207" width="14.85546875" bestFit="1" customWidth="1"/>
    <col min="8208" max="8208" width="9.28515625" bestFit="1" customWidth="1"/>
    <col min="8449" max="8449" width="7" bestFit="1" customWidth="1"/>
    <col min="8450" max="8450" width="33.140625" bestFit="1" customWidth="1"/>
    <col min="8451" max="8451" width="49.7109375" customWidth="1"/>
    <col min="8452" max="8452" width="15.7109375" bestFit="1" customWidth="1"/>
    <col min="8453" max="8453" width="12.5703125" bestFit="1" customWidth="1"/>
    <col min="8454" max="8454" width="24.28515625" bestFit="1" customWidth="1"/>
    <col min="8455" max="8455" width="14.140625" bestFit="1" customWidth="1"/>
    <col min="8456" max="8456" width="13.5703125" customWidth="1"/>
    <col min="8457" max="8457" width="17.28515625" bestFit="1" customWidth="1"/>
    <col min="8458" max="8458" width="8.42578125" customWidth="1"/>
    <col min="8459" max="8459" width="8.85546875" customWidth="1"/>
    <col min="8460" max="8460" width="12.140625" bestFit="1" customWidth="1"/>
    <col min="8463" max="8463" width="14.85546875" bestFit="1" customWidth="1"/>
    <col min="8464" max="8464" width="9.28515625" bestFit="1" customWidth="1"/>
    <col min="8705" max="8705" width="7" bestFit="1" customWidth="1"/>
    <col min="8706" max="8706" width="33.140625" bestFit="1" customWidth="1"/>
    <col min="8707" max="8707" width="49.7109375" customWidth="1"/>
    <col min="8708" max="8708" width="15.7109375" bestFit="1" customWidth="1"/>
    <col min="8709" max="8709" width="12.5703125" bestFit="1" customWidth="1"/>
    <col min="8710" max="8710" width="24.28515625" bestFit="1" customWidth="1"/>
    <col min="8711" max="8711" width="14.140625" bestFit="1" customWidth="1"/>
    <col min="8712" max="8712" width="13.5703125" customWidth="1"/>
    <col min="8713" max="8713" width="17.28515625" bestFit="1" customWidth="1"/>
    <col min="8714" max="8714" width="8.42578125" customWidth="1"/>
    <col min="8715" max="8715" width="8.85546875" customWidth="1"/>
    <col min="8716" max="8716" width="12.140625" bestFit="1" customWidth="1"/>
    <col min="8719" max="8719" width="14.85546875" bestFit="1" customWidth="1"/>
    <col min="8720" max="8720" width="9.28515625" bestFit="1" customWidth="1"/>
    <col min="8961" max="8961" width="7" bestFit="1" customWidth="1"/>
    <col min="8962" max="8962" width="33.140625" bestFit="1" customWidth="1"/>
    <col min="8963" max="8963" width="49.7109375" customWidth="1"/>
    <col min="8964" max="8964" width="15.7109375" bestFit="1" customWidth="1"/>
    <col min="8965" max="8965" width="12.5703125" bestFit="1" customWidth="1"/>
    <col min="8966" max="8966" width="24.28515625" bestFit="1" customWidth="1"/>
    <col min="8967" max="8967" width="14.140625" bestFit="1" customWidth="1"/>
    <col min="8968" max="8968" width="13.5703125" customWidth="1"/>
    <col min="8969" max="8969" width="17.28515625" bestFit="1" customWidth="1"/>
    <col min="8970" max="8970" width="8.42578125" customWidth="1"/>
    <col min="8971" max="8971" width="8.85546875" customWidth="1"/>
    <col min="8972" max="8972" width="12.140625" bestFit="1" customWidth="1"/>
    <col min="8975" max="8975" width="14.85546875" bestFit="1" customWidth="1"/>
    <col min="8976" max="8976" width="9.28515625" bestFit="1" customWidth="1"/>
    <col min="9217" max="9217" width="7" bestFit="1" customWidth="1"/>
    <col min="9218" max="9218" width="33.140625" bestFit="1" customWidth="1"/>
    <col min="9219" max="9219" width="49.7109375" customWidth="1"/>
    <col min="9220" max="9220" width="15.7109375" bestFit="1" customWidth="1"/>
    <col min="9221" max="9221" width="12.5703125" bestFit="1" customWidth="1"/>
    <col min="9222" max="9222" width="24.28515625" bestFit="1" customWidth="1"/>
    <col min="9223" max="9223" width="14.140625" bestFit="1" customWidth="1"/>
    <col min="9224" max="9224" width="13.5703125" customWidth="1"/>
    <col min="9225" max="9225" width="17.28515625" bestFit="1" customWidth="1"/>
    <col min="9226" max="9226" width="8.42578125" customWidth="1"/>
    <col min="9227" max="9227" width="8.85546875" customWidth="1"/>
    <col min="9228" max="9228" width="12.140625" bestFit="1" customWidth="1"/>
    <col min="9231" max="9231" width="14.85546875" bestFit="1" customWidth="1"/>
    <col min="9232" max="9232" width="9.28515625" bestFit="1" customWidth="1"/>
    <col min="9473" max="9473" width="7" bestFit="1" customWidth="1"/>
    <col min="9474" max="9474" width="33.140625" bestFit="1" customWidth="1"/>
    <col min="9475" max="9475" width="49.7109375" customWidth="1"/>
    <col min="9476" max="9476" width="15.7109375" bestFit="1" customWidth="1"/>
    <col min="9477" max="9477" width="12.5703125" bestFit="1" customWidth="1"/>
    <col min="9478" max="9478" width="24.28515625" bestFit="1" customWidth="1"/>
    <col min="9479" max="9479" width="14.140625" bestFit="1" customWidth="1"/>
    <col min="9480" max="9480" width="13.5703125" customWidth="1"/>
    <col min="9481" max="9481" width="17.28515625" bestFit="1" customWidth="1"/>
    <col min="9482" max="9482" width="8.42578125" customWidth="1"/>
    <col min="9483" max="9483" width="8.85546875" customWidth="1"/>
    <col min="9484" max="9484" width="12.140625" bestFit="1" customWidth="1"/>
    <col min="9487" max="9487" width="14.85546875" bestFit="1" customWidth="1"/>
    <col min="9488" max="9488" width="9.28515625" bestFit="1" customWidth="1"/>
    <col min="9729" max="9729" width="7" bestFit="1" customWidth="1"/>
    <col min="9730" max="9730" width="33.140625" bestFit="1" customWidth="1"/>
    <col min="9731" max="9731" width="49.7109375" customWidth="1"/>
    <col min="9732" max="9732" width="15.7109375" bestFit="1" customWidth="1"/>
    <col min="9733" max="9733" width="12.5703125" bestFit="1" customWidth="1"/>
    <col min="9734" max="9734" width="24.28515625" bestFit="1" customWidth="1"/>
    <col min="9735" max="9735" width="14.140625" bestFit="1" customWidth="1"/>
    <col min="9736" max="9736" width="13.5703125" customWidth="1"/>
    <col min="9737" max="9737" width="17.28515625" bestFit="1" customWidth="1"/>
    <col min="9738" max="9738" width="8.42578125" customWidth="1"/>
    <col min="9739" max="9739" width="8.85546875" customWidth="1"/>
    <col min="9740" max="9740" width="12.140625" bestFit="1" customWidth="1"/>
    <col min="9743" max="9743" width="14.85546875" bestFit="1" customWidth="1"/>
    <col min="9744" max="9744" width="9.28515625" bestFit="1" customWidth="1"/>
    <col min="9985" max="9985" width="7" bestFit="1" customWidth="1"/>
    <col min="9986" max="9986" width="33.140625" bestFit="1" customWidth="1"/>
    <col min="9987" max="9987" width="49.7109375" customWidth="1"/>
    <col min="9988" max="9988" width="15.7109375" bestFit="1" customWidth="1"/>
    <col min="9989" max="9989" width="12.5703125" bestFit="1" customWidth="1"/>
    <col min="9990" max="9990" width="24.28515625" bestFit="1" customWidth="1"/>
    <col min="9991" max="9991" width="14.140625" bestFit="1" customWidth="1"/>
    <col min="9992" max="9992" width="13.5703125" customWidth="1"/>
    <col min="9993" max="9993" width="17.28515625" bestFit="1" customWidth="1"/>
    <col min="9994" max="9994" width="8.42578125" customWidth="1"/>
    <col min="9995" max="9995" width="8.85546875" customWidth="1"/>
    <col min="9996" max="9996" width="12.140625" bestFit="1" customWidth="1"/>
    <col min="9999" max="9999" width="14.85546875" bestFit="1" customWidth="1"/>
    <col min="10000" max="10000" width="9.28515625" bestFit="1" customWidth="1"/>
    <col min="10241" max="10241" width="7" bestFit="1" customWidth="1"/>
    <col min="10242" max="10242" width="33.140625" bestFit="1" customWidth="1"/>
    <col min="10243" max="10243" width="49.7109375" customWidth="1"/>
    <col min="10244" max="10244" width="15.7109375" bestFit="1" customWidth="1"/>
    <col min="10245" max="10245" width="12.5703125" bestFit="1" customWidth="1"/>
    <col min="10246" max="10246" width="24.28515625" bestFit="1" customWidth="1"/>
    <col min="10247" max="10247" width="14.140625" bestFit="1" customWidth="1"/>
    <col min="10248" max="10248" width="13.5703125" customWidth="1"/>
    <col min="10249" max="10249" width="17.28515625" bestFit="1" customWidth="1"/>
    <col min="10250" max="10250" width="8.42578125" customWidth="1"/>
    <col min="10251" max="10251" width="8.85546875" customWidth="1"/>
    <col min="10252" max="10252" width="12.140625" bestFit="1" customWidth="1"/>
    <col min="10255" max="10255" width="14.85546875" bestFit="1" customWidth="1"/>
    <col min="10256" max="10256" width="9.28515625" bestFit="1" customWidth="1"/>
    <col min="10497" max="10497" width="7" bestFit="1" customWidth="1"/>
    <col min="10498" max="10498" width="33.140625" bestFit="1" customWidth="1"/>
    <col min="10499" max="10499" width="49.7109375" customWidth="1"/>
    <col min="10500" max="10500" width="15.7109375" bestFit="1" customWidth="1"/>
    <col min="10501" max="10501" width="12.5703125" bestFit="1" customWidth="1"/>
    <col min="10502" max="10502" width="24.28515625" bestFit="1" customWidth="1"/>
    <col min="10503" max="10503" width="14.140625" bestFit="1" customWidth="1"/>
    <col min="10504" max="10504" width="13.5703125" customWidth="1"/>
    <col min="10505" max="10505" width="17.28515625" bestFit="1" customWidth="1"/>
    <col min="10506" max="10506" width="8.42578125" customWidth="1"/>
    <col min="10507" max="10507" width="8.85546875" customWidth="1"/>
    <col min="10508" max="10508" width="12.140625" bestFit="1" customWidth="1"/>
    <col min="10511" max="10511" width="14.85546875" bestFit="1" customWidth="1"/>
    <col min="10512" max="10512" width="9.28515625" bestFit="1" customWidth="1"/>
    <col min="10753" max="10753" width="7" bestFit="1" customWidth="1"/>
    <col min="10754" max="10754" width="33.140625" bestFit="1" customWidth="1"/>
    <col min="10755" max="10755" width="49.7109375" customWidth="1"/>
    <col min="10756" max="10756" width="15.7109375" bestFit="1" customWidth="1"/>
    <col min="10757" max="10757" width="12.5703125" bestFit="1" customWidth="1"/>
    <col min="10758" max="10758" width="24.28515625" bestFit="1" customWidth="1"/>
    <col min="10759" max="10759" width="14.140625" bestFit="1" customWidth="1"/>
    <col min="10760" max="10760" width="13.5703125" customWidth="1"/>
    <col min="10761" max="10761" width="17.28515625" bestFit="1" customWidth="1"/>
    <col min="10762" max="10762" width="8.42578125" customWidth="1"/>
    <col min="10763" max="10763" width="8.85546875" customWidth="1"/>
    <col min="10764" max="10764" width="12.140625" bestFit="1" customWidth="1"/>
    <col min="10767" max="10767" width="14.85546875" bestFit="1" customWidth="1"/>
    <col min="10768" max="10768" width="9.28515625" bestFit="1" customWidth="1"/>
    <col min="11009" max="11009" width="7" bestFit="1" customWidth="1"/>
    <col min="11010" max="11010" width="33.140625" bestFit="1" customWidth="1"/>
    <col min="11011" max="11011" width="49.7109375" customWidth="1"/>
    <col min="11012" max="11012" width="15.7109375" bestFit="1" customWidth="1"/>
    <col min="11013" max="11013" width="12.5703125" bestFit="1" customWidth="1"/>
    <col min="11014" max="11014" width="24.28515625" bestFit="1" customWidth="1"/>
    <col min="11015" max="11015" width="14.140625" bestFit="1" customWidth="1"/>
    <col min="11016" max="11016" width="13.5703125" customWidth="1"/>
    <col min="11017" max="11017" width="17.28515625" bestFit="1" customWidth="1"/>
    <col min="11018" max="11018" width="8.42578125" customWidth="1"/>
    <col min="11019" max="11019" width="8.85546875" customWidth="1"/>
    <col min="11020" max="11020" width="12.140625" bestFit="1" customWidth="1"/>
    <col min="11023" max="11023" width="14.85546875" bestFit="1" customWidth="1"/>
    <col min="11024" max="11024" width="9.28515625" bestFit="1" customWidth="1"/>
    <col min="11265" max="11265" width="7" bestFit="1" customWidth="1"/>
    <col min="11266" max="11266" width="33.140625" bestFit="1" customWidth="1"/>
    <col min="11267" max="11267" width="49.7109375" customWidth="1"/>
    <col min="11268" max="11268" width="15.7109375" bestFit="1" customWidth="1"/>
    <col min="11269" max="11269" width="12.5703125" bestFit="1" customWidth="1"/>
    <col min="11270" max="11270" width="24.28515625" bestFit="1" customWidth="1"/>
    <col min="11271" max="11271" width="14.140625" bestFit="1" customWidth="1"/>
    <col min="11272" max="11272" width="13.5703125" customWidth="1"/>
    <col min="11273" max="11273" width="17.28515625" bestFit="1" customWidth="1"/>
    <col min="11274" max="11274" width="8.42578125" customWidth="1"/>
    <col min="11275" max="11275" width="8.85546875" customWidth="1"/>
    <col min="11276" max="11276" width="12.140625" bestFit="1" customWidth="1"/>
    <col min="11279" max="11279" width="14.85546875" bestFit="1" customWidth="1"/>
    <col min="11280" max="11280" width="9.28515625" bestFit="1" customWidth="1"/>
    <col min="11521" max="11521" width="7" bestFit="1" customWidth="1"/>
    <col min="11522" max="11522" width="33.140625" bestFit="1" customWidth="1"/>
    <col min="11523" max="11523" width="49.7109375" customWidth="1"/>
    <col min="11524" max="11524" width="15.7109375" bestFit="1" customWidth="1"/>
    <col min="11525" max="11525" width="12.5703125" bestFit="1" customWidth="1"/>
    <col min="11526" max="11526" width="24.28515625" bestFit="1" customWidth="1"/>
    <col min="11527" max="11527" width="14.140625" bestFit="1" customWidth="1"/>
    <col min="11528" max="11528" width="13.5703125" customWidth="1"/>
    <col min="11529" max="11529" width="17.28515625" bestFit="1" customWidth="1"/>
    <col min="11530" max="11530" width="8.42578125" customWidth="1"/>
    <col min="11531" max="11531" width="8.85546875" customWidth="1"/>
    <col min="11532" max="11532" width="12.140625" bestFit="1" customWidth="1"/>
    <col min="11535" max="11535" width="14.85546875" bestFit="1" customWidth="1"/>
    <col min="11536" max="11536" width="9.28515625" bestFit="1" customWidth="1"/>
    <col min="11777" max="11777" width="7" bestFit="1" customWidth="1"/>
    <col min="11778" max="11778" width="33.140625" bestFit="1" customWidth="1"/>
    <col min="11779" max="11779" width="49.7109375" customWidth="1"/>
    <col min="11780" max="11780" width="15.7109375" bestFit="1" customWidth="1"/>
    <col min="11781" max="11781" width="12.5703125" bestFit="1" customWidth="1"/>
    <col min="11782" max="11782" width="24.28515625" bestFit="1" customWidth="1"/>
    <col min="11783" max="11783" width="14.140625" bestFit="1" customWidth="1"/>
    <col min="11784" max="11784" width="13.5703125" customWidth="1"/>
    <col min="11785" max="11785" width="17.28515625" bestFit="1" customWidth="1"/>
    <col min="11786" max="11786" width="8.42578125" customWidth="1"/>
    <col min="11787" max="11787" width="8.85546875" customWidth="1"/>
    <col min="11788" max="11788" width="12.140625" bestFit="1" customWidth="1"/>
    <col min="11791" max="11791" width="14.85546875" bestFit="1" customWidth="1"/>
    <col min="11792" max="11792" width="9.28515625" bestFit="1" customWidth="1"/>
    <col min="12033" max="12033" width="7" bestFit="1" customWidth="1"/>
    <col min="12034" max="12034" width="33.140625" bestFit="1" customWidth="1"/>
    <col min="12035" max="12035" width="49.7109375" customWidth="1"/>
    <col min="12036" max="12036" width="15.7109375" bestFit="1" customWidth="1"/>
    <col min="12037" max="12037" width="12.5703125" bestFit="1" customWidth="1"/>
    <col min="12038" max="12038" width="24.28515625" bestFit="1" customWidth="1"/>
    <col min="12039" max="12039" width="14.140625" bestFit="1" customWidth="1"/>
    <col min="12040" max="12040" width="13.5703125" customWidth="1"/>
    <col min="12041" max="12041" width="17.28515625" bestFit="1" customWidth="1"/>
    <col min="12042" max="12042" width="8.42578125" customWidth="1"/>
    <col min="12043" max="12043" width="8.85546875" customWidth="1"/>
    <col min="12044" max="12044" width="12.140625" bestFit="1" customWidth="1"/>
    <col min="12047" max="12047" width="14.85546875" bestFit="1" customWidth="1"/>
    <col min="12048" max="12048" width="9.28515625" bestFit="1" customWidth="1"/>
    <col min="12289" max="12289" width="7" bestFit="1" customWidth="1"/>
    <col min="12290" max="12290" width="33.140625" bestFit="1" customWidth="1"/>
    <col min="12291" max="12291" width="49.7109375" customWidth="1"/>
    <col min="12292" max="12292" width="15.7109375" bestFit="1" customWidth="1"/>
    <col min="12293" max="12293" width="12.5703125" bestFit="1" customWidth="1"/>
    <col min="12294" max="12294" width="24.28515625" bestFit="1" customWidth="1"/>
    <col min="12295" max="12295" width="14.140625" bestFit="1" customWidth="1"/>
    <col min="12296" max="12296" width="13.5703125" customWidth="1"/>
    <col min="12297" max="12297" width="17.28515625" bestFit="1" customWidth="1"/>
    <col min="12298" max="12298" width="8.42578125" customWidth="1"/>
    <col min="12299" max="12299" width="8.85546875" customWidth="1"/>
    <col min="12300" max="12300" width="12.140625" bestFit="1" customWidth="1"/>
    <col min="12303" max="12303" width="14.85546875" bestFit="1" customWidth="1"/>
    <col min="12304" max="12304" width="9.28515625" bestFit="1" customWidth="1"/>
    <col min="12545" max="12545" width="7" bestFit="1" customWidth="1"/>
    <col min="12546" max="12546" width="33.140625" bestFit="1" customWidth="1"/>
    <col min="12547" max="12547" width="49.7109375" customWidth="1"/>
    <col min="12548" max="12548" width="15.7109375" bestFit="1" customWidth="1"/>
    <col min="12549" max="12549" width="12.5703125" bestFit="1" customWidth="1"/>
    <col min="12550" max="12550" width="24.28515625" bestFit="1" customWidth="1"/>
    <col min="12551" max="12551" width="14.140625" bestFit="1" customWidth="1"/>
    <col min="12552" max="12552" width="13.5703125" customWidth="1"/>
    <col min="12553" max="12553" width="17.28515625" bestFit="1" customWidth="1"/>
    <col min="12554" max="12554" width="8.42578125" customWidth="1"/>
    <col min="12555" max="12555" width="8.85546875" customWidth="1"/>
    <col min="12556" max="12556" width="12.140625" bestFit="1" customWidth="1"/>
    <col min="12559" max="12559" width="14.85546875" bestFit="1" customWidth="1"/>
    <col min="12560" max="12560" width="9.28515625" bestFit="1" customWidth="1"/>
    <col min="12801" max="12801" width="7" bestFit="1" customWidth="1"/>
    <col min="12802" max="12802" width="33.140625" bestFit="1" customWidth="1"/>
    <col min="12803" max="12803" width="49.7109375" customWidth="1"/>
    <col min="12804" max="12804" width="15.7109375" bestFit="1" customWidth="1"/>
    <col min="12805" max="12805" width="12.5703125" bestFit="1" customWidth="1"/>
    <col min="12806" max="12806" width="24.28515625" bestFit="1" customWidth="1"/>
    <col min="12807" max="12807" width="14.140625" bestFit="1" customWidth="1"/>
    <col min="12808" max="12808" width="13.5703125" customWidth="1"/>
    <col min="12809" max="12809" width="17.28515625" bestFit="1" customWidth="1"/>
    <col min="12810" max="12810" width="8.42578125" customWidth="1"/>
    <col min="12811" max="12811" width="8.85546875" customWidth="1"/>
    <col min="12812" max="12812" width="12.140625" bestFit="1" customWidth="1"/>
    <col min="12815" max="12815" width="14.85546875" bestFit="1" customWidth="1"/>
    <col min="12816" max="12816" width="9.28515625" bestFit="1" customWidth="1"/>
    <col min="13057" max="13057" width="7" bestFit="1" customWidth="1"/>
    <col min="13058" max="13058" width="33.140625" bestFit="1" customWidth="1"/>
    <col min="13059" max="13059" width="49.7109375" customWidth="1"/>
    <col min="13060" max="13060" width="15.7109375" bestFit="1" customWidth="1"/>
    <col min="13061" max="13061" width="12.5703125" bestFit="1" customWidth="1"/>
    <col min="13062" max="13062" width="24.28515625" bestFit="1" customWidth="1"/>
    <col min="13063" max="13063" width="14.140625" bestFit="1" customWidth="1"/>
    <col min="13064" max="13064" width="13.5703125" customWidth="1"/>
    <col min="13065" max="13065" width="17.28515625" bestFit="1" customWidth="1"/>
    <col min="13066" max="13066" width="8.42578125" customWidth="1"/>
    <col min="13067" max="13067" width="8.85546875" customWidth="1"/>
    <col min="13068" max="13068" width="12.140625" bestFit="1" customWidth="1"/>
    <col min="13071" max="13071" width="14.85546875" bestFit="1" customWidth="1"/>
    <col min="13072" max="13072" width="9.28515625" bestFit="1" customWidth="1"/>
    <col min="13313" max="13313" width="7" bestFit="1" customWidth="1"/>
    <col min="13314" max="13314" width="33.140625" bestFit="1" customWidth="1"/>
    <col min="13315" max="13315" width="49.7109375" customWidth="1"/>
    <col min="13316" max="13316" width="15.7109375" bestFit="1" customWidth="1"/>
    <col min="13317" max="13317" width="12.5703125" bestFit="1" customWidth="1"/>
    <col min="13318" max="13318" width="24.28515625" bestFit="1" customWidth="1"/>
    <col min="13319" max="13319" width="14.140625" bestFit="1" customWidth="1"/>
    <col min="13320" max="13320" width="13.5703125" customWidth="1"/>
    <col min="13321" max="13321" width="17.28515625" bestFit="1" customWidth="1"/>
    <col min="13322" max="13322" width="8.42578125" customWidth="1"/>
    <col min="13323" max="13323" width="8.85546875" customWidth="1"/>
    <col min="13324" max="13324" width="12.140625" bestFit="1" customWidth="1"/>
    <col min="13327" max="13327" width="14.85546875" bestFit="1" customWidth="1"/>
    <col min="13328" max="13328" width="9.28515625" bestFit="1" customWidth="1"/>
    <col min="13569" max="13569" width="7" bestFit="1" customWidth="1"/>
    <col min="13570" max="13570" width="33.140625" bestFit="1" customWidth="1"/>
    <col min="13571" max="13571" width="49.7109375" customWidth="1"/>
    <col min="13572" max="13572" width="15.7109375" bestFit="1" customWidth="1"/>
    <col min="13573" max="13573" width="12.5703125" bestFit="1" customWidth="1"/>
    <col min="13574" max="13574" width="24.28515625" bestFit="1" customWidth="1"/>
    <col min="13575" max="13575" width="14.140625" bestFit="1" customWidth="1"/>
    <col min="13576" max="13576" width="13.5703125" customWidth="1"/>
    <col min="13577" max="13577" width="17.28515625" bestFit="1" customWidth="1"/>
    <col min="13578" max="13578" width="8.42578125" customWidth="1"/>
    <col min="13579" max="13579" width="8.85546875" customWidth="1"/>
    <col min="13580" max="13580" width="12.140625" bestFit="1" customWidth="1"/>
    <col min="13583" max="13583" width="14.85546875" bestFit="1" customWidth="1"/>
    <col min="13584" max="13584" width="9.28515625" bestFit="1" customWidth="1"/>
    <col min="13825" max="13825" width="7" bestFit="1" customWidth="1"/>
    <col min="13826" max="13826" width="33.140625" bestFit="1" customWidth="1"/>
    <col min="13827" max="13827" width="49.7109375" customWidth="1"/>
    <col min="13828" max="13828" width="15.7109375" bestFit="1" customWidth="1"/>
    <col min="13829" max="13829" width="12.5703125" bestFit="1" customWidth="1"/>
    <col min="13830" max="13830" width="24.28515625" bestFit="1" customWidth="1"/>
    <col min="13831" max="13831" width="14.140625" bestFit="1" customWidth="1"/>
    <col min="13832" max="13832" width="13.5703125" customWidth="1"/>
    <col min="13833" max="13833" width="17.28515625" bestFit="1" customWidth="1"/>
    <col min="13834" max="13834" width="8.42578125" customWidth="1"/>
    <col min="13835" max="13835" width="8.85546875" customWidth="1"/>
    <col min="13836" max="13836" width="12.140625" bestFit="1" customWidth="1"/>
    <col min="13839" max="13839" width="14.85546875" bestFit="1" customWidth="1"/>
    <col min="13840" max="13840" width="9.28515625" bestFit="1" customWidth="1"/>
    <col min="14081" max="14081" width="7" bestFit="1" customWidth="1"/>
    <col min="14082" max="14082" width="33.140625" bestFit="1" customWidth="1"/>
    <col min="14083" max="14083" width="49.7109375" customWidth="1"/>
    <col min="14084" max="14084" width="15.7109375" bestFit="1" customWidth="1"/>
    <col min="14085" max="14085" width="12.5703125" bestFit="1" customWidth="1"/>
    <col min="14086" max="14086" width="24.28515625" bestFit="1" customWidth="1"/>
    <col min="14087" max="14087" width="14.140625" bestFit="1" customWidth="1"/>
    <col min="14088" max="14088" width="13.5703125" customWidth="1"/>
    <col min="14089" max="14089" width="17.28515625" bestFit="1" customWidth="1"/>
    <col min="14090" max="14090" width="8.42578125" customWidth="1"/>
    <col min="14091" max="14091" width="8.85546875" customWidth="1"/>
    <col min="14092" max="14092" width="12.140625" bestFit="1" customWidth="1"/>
    <col min="14095" max="14095" width="14.85546875" bestFit="1" customWidth="1"/>
    <col min="14096" max="14096" width="9.28515625" bestFit="1" customWidth="1"/>
    <col min="14337" max="14337" width="7" bestFit="1" customWidth="1"/>
    <col min="14338" max="14338" width="33.140625" bestFit="1" customWidth="1"/>
    <col min="14339" max="14339" width="49.7109375" customWidth="1"/>
    <col min="14340" max="14340" width="15.7109375" bestFit="1" customWidth="1"/>
    <col min="14341" max="14341" width="12.5703125" bestFit="1" customWidth="1"/>
    <col min="14342" max="14342" width="24.28515625" bestFit="1" customWidth="1"/>
    <col min="14343" max="14343" width="14.140625" bestFit="1" customWidth="1"/>
    <col min="14344" max="14344" width="13.5703125" customWidth="1"/>
    <col min="14345" max="14345" width="17.28515625" bestFit="1" customWidth="1"/>
    <col min="14346" max="14346" width="8.42578125" customWidth="1"/>
    <col min="14347" max="14347" width="8.85546875" customWidth="1"/>
    <col min="14348" max="14348" width="12.140625" bestFit="1" customWidth="1"/>
    <col min="14351" max="14351" width="14.85546875" bestFit="1" customWidth="1"/>
    <col min="14352" max="14352" width="9.28515625" bestFit="1" customWidth="1"/>
    <col min="14593" max="14593" width="7" bestFit="1" customWidth="1"/>
    <col min="14594" max="14594" width="33.140625" bestFit="1" customWidth="1"/>
    <col min="14595" max="14595" width="49.7109375" customWidth="1"/>
    <col min="14596" max="14596" width="15.7109375" bestFit="1" customWidth="1"/>
    <col min="14597" max="14597" width="12.5703125" bestFit="1" customWidth="1"/>
    <col min="14598" max="14598" width="24.28515625" bestFit="1" customWidth="1"/>
    <col min="14599" max="14599" width="14.140625" bestFit="1" customWidth="1"/>
    <col min="14600" max="14600" width="13.5703125" customWidth="1"/>
    <col min="14601" max="14601" width="17.28515625" bestFit="1" customWidth="1"/>
    <col min="14602" max="14602" width="8.42578125" customWidth="1"/>
    <col min="14603" max="14603" width="8.85546875" customWidth="1"/>
    <col min="14604" max="14604" width="12.140625" bestFit="1" customWidth="1"/>
    <col min="14607" max="14607" width="14.85546875" bestFit="1" customWidth="1"/>
    <col min="14608" max="14608" width="9.28515625" bestFit="1" customWidth="1"/>
    <col min="14849" max="14849" width="7" bestFit="1" customWidth="1"/>
    <col min="14850" max="14850" width="33.140625" bestFit="1" customWidth="1"/>
    <col min="14851" max="14851" width="49.7109375" customWidth="1"/>
    <col min="14852" max="14852" width="15.7109375" bestFit="1" customWidth="1"/>
    <col min="14853" max="14853" width="12.5703125" bestFit="1" customWidth="1"/>
    <col min="14854" max="14854" width="24.28515625" bestFit="1" customWidth="1"/>
    <col min="14855" max="14855" width="14.140625" bestFit="1" customWidth="1"/>
    <col min="14856" max="14856" width="13.5703125" customWidth="1"/>
    <col min="14857" max="14857" width="17.28515625" bestFit="1" customWidth="1"/>
    <col min="14858" max="14858" width="8.42578125" customWidth="1"/>
    <col min="14859" max="14859" width="8.85546875" customWidth="1"/>
    <col min="14860" max="14860" width="12.140625" bestFit="1" customWidth="1"/>
    <col min="14863" max="14863" width="14.85546875" bestFit="1" customWidth="1"/>
    <col min="14864" max="14864" width="9.28515625" bestFit="1" customWidth="1"/>
    <col min="15105" max="15105" width="7" bestFit="1" customWidth="1"/>
    <col min="15106" max="15106" width="33.140625" bestFit="1" customWidth="1"/>
    <col min="15107" max="15107" width="49.7109375" customWidth="1"/>
    <col min="15108" max="15108" width="15.7109375" bestFit="1" customWidth="1"/>
    <col min="15109" max="15109" width="12.5703125" bestFit="1" customWidth="1"/>
    <col min="15110" max="15110" width="24.28515625" bestFit="1" customWidth="1"/>
    <col min="15111" max="15111" width="14.140625" bestFit="1" customWidth="1"/>
    <col min="15112" max="15112" width="13.5703125" customWidth="1"/>
    <col min="15113" max="15113" width="17.28515625" bestFit="1" customWidth="1"/>
    <col min="15114" max="15114" width="8.42578125" customWidth="1"/>
    <col min="15115" max="15115" width="8.85546875" customWidth="1"/>
    <col min="15116" max="15116" width="12.140625" bestFit="1" customWidth="1"/>
    <col min="15119" max="15119" width="14.85546875" bestFit="1" customWidth="1"/>
    <col min="15120" max="15120" width="9.28515625" bestFit="1" customWidth="1"/>
    <col min="15361" max="15361" width="7" bestFit="1" customWidth="1"/>
    <col min="15362" max="15362" width="33.140625" bestFit="1" customWidth="1"/>
    <col min="15363" max="15363" width="49.7109375" customWidth="1"/>
    <col min="15364" max="15364" width="15.7109375" bestFit="1" customWidth="1"/>
    <col min="15365" max="15365" width="12.5703125" bestFit="1" customWidth="1"/>
    <col min="15366" max="15366" width="24.28515625" bestFit="1" customWidth="1"/>
    <col min="15367" max="15367" width="14.140625" bestFit="1" customWidth="1"/>
    <col min="15368" max="15368" width="13.5703125" customWidth="1"/>
    <col min="15369" max="15369" width="17.28515625" bestFit="1" customWidth="1"/>
    <col min="15370" max="15370" width="8.42578125" customWidth="1"/>
    <col min="15371" max="15371" width="8.85546875" customWidth="1"/>
    <col min="15372" max="15372" width="12.140625" bestFit="1" customWidth="1"/>
    <col min="15375" max="15375" width="14.85546875" bestFit="1" customWidth="1"/>
    <col min="15376" max="15376" width="9.28515625" bestFit="1" customWidth="1"/>
    <col min="15617" max="15617" width="7" bestFit="1" customWidth="1"/>
    <col min="15618" max="15618" width="33.140625" bestFit="1" customWidth="1"/>
    <col min="15619" max="15619" width="49.7109375" customWidth="1"/>
    <col min="15620" max="15620" width="15.7109375" bestFit="1" customWidth="1"/>
    <col min="15621" max="15621" width="12.5703125" bestFit="1" customWidth="1"/>
    <col min="15622" max="15622" width="24.28515625" bestFit="1" customWidth="1"/>
    <col min="15623" max="15623" width="14.140625" bestFit="1" customWidth="1"/>
    <col min="15624" max="15624" width="13.5703125" customWidth="1"/>
    <col min="15625" max="15625" width="17.28515625" bestFit="1" customWidth="1"/>
    <col min="15626" max="15626" width="8.42578125" customWidth="1"/>
    <col min="15627" max="15627" width="8.85546875" customWidth="1"/>
    <col min="15628" max="15628" width="12.140625" bestFit="1" customWidth="1"/>
    <col min="15631" max="15631" width="14.85546875" bestFit="1" customWidth="1"/>
    <col min="15632" max="15632" width="9.28515625" bestFit="1" customWidth="1"/>
    <col min="15873" max="15873" width="7" bestFit="1" customWidth="1"/>
    <col min="15874" max="15874" width="33.140625" bestFit="1" customWidth="1"/>
    <col min="15875" max="15875" width="49.7109375" customWidth="1"/>
    <col min="15876" max="15876" width="15.7109375" bestFit="1" customWidth="1"/>
    <col min="15877" max="15877" width="12.5703125" bestFit="1" customWidth="1"/>
    <col min="15878" max="15878" width="24.28515625" bestFit="1" customWidth="1"/>
    <col min="15879" max="15879" width="14.140625" bestFit="1" customWidth="1"/>
    <col min="15880" max="15880" width="13.5703125" customWidth="1"/>
    <col min="15881" max="15881" width="17.28515625" bestFit="1" customWidth="1"/>
    <col min="15882" max="15882" width="8.42578125" customWidth="1"/>
    <col min="15883" max="15883" width="8.85546875" customWidth="1"/>
    <col min="15884" max="15884" width="12.140625" bestFit="1" customWidth="1"/>
    <col min="15887" max="15887" width="14.85546875" bestFit="1" customWidth="1"/>
    <col min="15888" max="15888" width="9.28515625" bestFit="1" customWidth="1"/>
    <col min="16129" max="16129" width="7" bestFit="1" customWidth="1"/>
    <col min="16130" max="16130" width="33.140625" bestFit="1" customWidth="1"/>
    <col min="16131" max="16131" width="49.7109375" customWidth="1"/>
    <col min="16132" max="16132" width="15.7109375" bestFit="1" customWidth="1"/>
    <col min="16133" max="16133" width="12.5703125" bestFit="1" customWidth="1"/>
    <col min="16134" max="16134" width="24.28515625" bestFit="1" customWidth="1"/>
    <col min="16135" max="16135" width="14.140625" bestFit="1" customWidth="1"/>
    <col min="16136" max="16136" width="13.5703125" customWidth="1"/>
    <col min="16137" max="16137" width="17.28515625" bestFit="1" customWidth="1"/>
    <col min="16138" max="16138" width="8.42578125" customWidth="1"/>
    <col min="16139" max="16139" width="8.85546875" customWidth="1"/>
    <col min="16140" max="16140" width="12.140625" bestFit="1" customWidth="1"/>
    <col min="16143" max="16143" width="14.85546875" bestFit="1" customWidth="1"/>
    <col min="16144" max="16144" width="9.28515625" bestFit="1" customWidth="1"/>
  </cols>
  <sheetData>
    <row r="1" spans="1:16" ht="18.75">
      <c r="A1" s="1"/>
      <c r="B1" s="1"/>
      <c r="C1" s="109" t="s">
        <v>329</v>
      </c>
      <c r="D1" s="109"/>
      <c r="E1" s="109"/>
      <c r="F1" s="109"/>
      <c r="G1" s="109"/>
    </row>
    <row r="2" spans="1:16">
      <c r="A2" s="4" t="s">
        <v>1</v>
      </c>
      <c r="B2" s="4"/>
      <c r="C2" s="5" t="s">
        <v>554</v>
      </c>
      <c r="D2" s="6"/>
      <c r="E2" s="7"/>
      <c r="F2" s="8"/>
      <c r="G2" s="9"/>
    </row>
    <row r="3" spans="1:16">
      <c r="A3" s="16"/>
      <c r="B3" s="16"/>
      <c r="C3" s="17"/>
      <c r="D3" s="4"/>
      <c r="E3" s="7"/>
      <c r="F3" s="8"/>
      <c r="G3" s="9"/>
    </row>
    <row r="4" spans="1:16">
      <c r="A4" s="20" t="s">
        <v>2</v>
      </c>
      <c r="B4" s="20" t="s">
        <v>3</v>
      </c>
      <c r="C4" s="21" t="s">
        <v>4</v>
      </c>
      <c r="D4" s="21" t="s">
        <v>5</v>
      </c>
      <c r="E4" s="22" t="s">
        <v>6</v>
      </c>
      <c r="F4" s="23" t="s">
        <v>7</v>
      </c>
      <c r="G4" s="96" t="s">
        <v>8</v>
      </c>
      <c r="H4" s="25"/>
    </row>
    <row r="5" spans="1:16">
      <c r="F5" s="33"/>
      <c r="G5" s="34"/>
      <c r="H5" s="35"/>
    </row>
    <row r="6" spans="1:16">
      <c r="F6" s="33"/>
      <c r="G6" s="34"/>
      <c r="H6" s="35"/>
      <c r="I6" s="42"/>
      <c r="J6" s="42"/>
    </row>
    <row r="7" spans="1:16">
      <c r="C7" s="39" t="s">
        <v>330</v>
      </c>
      <c r="F7" s="33"/>
      <c r="G7" s="34"/>
      <c r="H7" s="35"/>
      <c r="I7" s="42" t="s">
        <v>419</v>
      </c>
      <c r="J7" s="42" t="s">
        <v>17</v>
      </c>
      <c r="L7" s="76" t="s">
        <v>133</v>
      </c>
      <c r="M7" s="76" t="s">
        <v>134</v>
      </c>
    </row>
    <row r="8" spans="1:16">
      <c r="A8">
        <v>1</v>
      </c>
      <c r="B8" t="s">
        <v>331</v>
      </c>
      <c r="C8" s="75" t="s">
        <v>332</v>
      </c>
      <c r="D8" t="s">
        <v>333</v>
      </c>
      <c r="E8" s="32">
        <v>90000</v>
      </c>
      <c r="F8" s="33">
        <v>2168.91</v>
      </c>
      <c r="G8" s="34">
        <v>6.4199999999999993E-2</v>
      </c>
      <c r="H8" s="35"/>
      <c r="I8" s="34" t="s">
        <v>213</v>
      </c>
      <c r="J8" s="34">
        <f>SUMIFS($G$4:$G$199,$D$4:$D$199,I8)</f>
        <v>0.77770000000000006</v>
      </c>
      <c r="L8" s="83" t="s">
        <v>135</v>
      </c>
      <c r="M8" s="34">
        <v>0.61260000000000003</v>
      </c>
    </row>
    <row r="9" spans="1:16">
      <c r="F9" s="33"/>
      <c r="G9" s="34"/>
      <c r="H9" s="35"/>
      <c r="I9" s="34" t="s">
        <v>333</v>
      </c>
      <c r="J9" s="34">
        <f>SUMIFS($G$4:$G$199,$D$4:$D$199,I9)</f>
        <v>6.4199999999999993E-2</v>
      </c>
      <c r="L9" s="83" t="s">
        <v>136</v>
      </c>
      <c r="M9" s="34">
        <v>0.22520000000000001</v>
      </c>
    </row>
    <row r="10" spans="1:16">
      <c r="C10" s="47" t="s">
        <v>126</v>
      </c>
      <c r="D10" s="47"/>
      <c r="E10" s="48"/>
      <c r="F10" s="49">
        <v>2168.91</v>
      </c>
      <c r="G10" s="50">
        <v>6.4199999999999993E-2</v>
      </c>
      <c r="H10" s="51"/>
      <c r="I10" s="34" t="s">
        <v>334</v>
      </c>
      <c r="J10" s="34">
        <f>SUMIFS($G$4:$G$199,$D$4:$D$199,I10)</f>
        <v>6.0100000000000001E-2</v>
      </c>
      <c r="L10" s="83" t="s">
        <v>130</v>
      </c>
      <c r="M10" s="34">
        <f>SUM(M8:M9)</f>
        <v>0.8378000000000001</v>
      </c>
    </row>
    <row r="11" spans="1:16">
      <c r="F11" s="33"/>
      <c r="G11" s="34"/>
      <c r="H11" s="35"/>
      <c r="I11" s="34" t="s">
        <v>75</v>
      </c>
      <c r="J11" s="46">
        <f>+SUMIFS($G:$G,$C:$C,"Net Receivable/Payable")+SUMIFS($G:$G,$C:$C,"CBLO / Reverse Repo Investments")</f>
        <v>9.7999999999999851E-2</v>
      </c>
    </row>
    <row r="12" spans="1:16">
      <c r="C12" s="39" t="s">
        <v>226</v>
      </c>
      <c r="F12" s="33"/>
      <c r="G12" s="34"/>
      <c r="H12" s="35"/>
      <c r="I12" s="34"/>
      <c r="J12" s="34"/>
    </row>
    <row r="13" spans="1:16">
      <c r="C13" s="39" t="s">
        <v>242</v>
      </c>
      <c r="F13" s="33"/>
      <c r="G13" s="34"/>
      <c r="H13" s="35"/>
      <c r="J13" s="34"/>
    </row>
    <row r="14" spans="1:16">
      <c r="A14">
        <v>2</v>
      </c>
      <c r="B14" t="s">
        <v>335</v>
      </c>
      <c r="C14" s="75" t="s">
        <v>234</v>
      </c>
      <c r="D14" t="s">
        <v>213</v>
      </c>
      <c r="E14" s="32">
        <v>300000000</v>
      </c>
      <c r="F14" s="33">
        <v>3039.9270000000001</v>
      </c>
      <c r="G14" s="34">
        <v>0.09</v>
      </c>
      <c r="H14" s="60"/>
      <c r="M14" s="41"/>
      <c r="N14" s="90"/>
      <c r="O14" s="41"/>
      <c r="P14" s="41"/>
    </row>
    <row r="15" spans="1:16">
      <c r="A15">
        <v>3</v>
      </c>
      <c r="B15" t="s">
        <v>336</v>
      </c>
      <c r="C15" s="75" t="s">
        <v>230</v>
      </c>
      <c r="D15" t="s">
        <v>213</v>
      </c>
      <c r="E15" s="32">
        <v>300000000</v>
      </c>
      <c r="F15" s="33">
        <v>3035.5740000000001</v>
      </c>
      <c r="G15" s="34">
        <v>8.9800000000000005E-2</v>
      </c>
      <c r="H15" s="60"/>
      <c r="M15" s="41"/>
      <c r="N15" s="90"/>
      <c r="O15" s="41"/>
      <c r="P15" s="41"/>
    </row>
    <row r="16" spans="1:16">
      <c r="A16">
        <v>4</v>
      </c>
      <c r="B16" t="s">
        <v>337</v>
      </c>
      <c r="C16" s="75" t="s">
        <v>245</v>
      </c>
      <c r="D16" t="s">
        <v>213</v>
      </c>
      <c r="E16" s="32">
        <v>300000000</v>
      </c>
      <c r="F16" s="33">
        <v>3003.933</v>
      </c>
      <c r="G16" s="34">
        <v>8.8900000000000007E-2</v>
      </c>
      <c r="H16" s="60"/>
      <c r="M16" s="41"/>
      <c r="N16" s="90"/>
      <c r="O16" s="41"/>
      <c r="P16" s="41"/>
    </row>
    <row r="17" spans="1:16">
      <c r="A17">
        <v>5</v>
      </c>
      <c r="B17" t="s">
        <v>338</v>
      </c>
      <c r="C17" s="75" t="s">
        <v>326</v>
      </c>
      <c r="D17" t="s">
        <v>213</v>
      </c>
      <c r="E17" s="32">
        <v>300000000</v>
      </c>
      <c r="F17" s="33">
        <v>2980.5120000000002</v>
      </c>
      <c r="G17" s="34">
        <v>8.8200000000000001E-2</v>
      </c>
      <c r="H17" s="60"/>
      <c r="M17" s="41"/>
      <c r="N17" s="90"/>
      <c r="O17" s="41"/>
      <c r="P17" s="41"/>
    </row>
    <row r="18" spans="1:16">
      <c r="A18" s="75">
        <v>6</v>
      </c>
      <c r="B18" t="s">
        <v>339</v>
      </c>
      <c r="C18" s="75" t="s">
        <v>340</v>
      </c>
      <c r="D18" t="s">
        <v>213</v>
      </c>
      <c r="E18" s="32">
        <v>250000000</v>
      </c>
      <c r="F18" s="33">
        <v>2545.2800000000002</v>
      </c>
      <c r="G18" s="34">
        <v>7.5300000000000006E-2</v>
      </c>
      <c r="H18" s="60"/>
      <c r="M18" s="41"/>
      <c r="N18" s="90"/>
      <c r="O18" s="41"/>
      <c r="P18" s="41"/>
    </row>
    <row r="19" spans="1:16">
      <c r="A19">
        <v>7</v>
      </c>
      <c r="B19" t="s">
        <v>341</v>
      </c>
      <c r="C19" s="75" t="s">
        <v>328</v>
      </c>
      <c r="D19" t="s">
        <v>213</v>
      </c>
      <c r="E19" s="32">
        <v>250000000</v>
      </c>
      <c r="F19" s="33">
        <v>2537.79</v>
      </c>
      <c r="G19" s="34">
        <v>7.51E-2</v>
      </c>
      <c r="H19" s="60"/>
      <c r="I19" s="34"/>
      <c r="J19" s="46"/>
      <c r="M19" s="41"/>
      <c r="N19" s="90"/>
      <c r="O19" s="41"/>
      <c r="P19" s="41"/>
    </row>
    <row r="20" spans="1:16">
      <c r="A20">
        <v>8</v>
      </c>
      <c r="B20" t="s">
        <v>342</v>
      </c>
      <c r="C20" s="75" t="s">
        <v>327</v>
      </c>
      <c r="D20" t="s">
        <v>213</v>
      </c>
      <c r="E20" s="32">
        <v>250000000</v>
      </c>
      <c r="F20" s="33">
        <v>2530.7449999999999</v>
      </c>
      <c r="G20" s="34">
        <v>7.4899999999999994E-2</v>
      </c>
      <c r="H20" s="60"/>
      <c r="J20" s="34"/>
      <c r="M20" s="41"/>
      <c r="N20" s="90"/>
      <c r="O20" s="41"/>
      <c r="P20" s="41"/>
    </row>
    <row r="21" spans="1:16">
      <c r="A21">
        <v>9</v>
      </c>
      <c r="B21" t="s">
        <v>343</v>
      </c>
      <c r="C21" s="75" t="s">
        <v>344</v>
      </c>
      <c r="D21" t="s">
        <v>213</v>
      </c>
      <c r="E21" s="32">
        <v>250000000</v>
      </c>
      <c r="F21" s="33">
        <v>2498.4924999999998</v>
      </c>
      <c r="G21" s="34">
        <v>7.3899999999999993E-2</v>
      </c>
      <c r="H21" s="60"/>
      <c r="M21" s="41"/>
      <c r="N21" s="90"/>
      <c r="O21" s="41"/>
      <c r="P21" s="41"/>
    </row>
    <row r="22" spans="1:16">
      <c r="A22">
        <v>10</v>
      </c>
      <c r="B22" t="s">
        <v>345</v>
      </c>
      <c r="C22" s="75" t="s">
        <v>346</v>
      </c>
      <c r="D22" t="s">
        <v>334</v>
      </c>
      <c r="E22" s="32">
        <v>200000000</v>
      </c>
      <c r="F22" s="33">
        <v>2031.9059999999999</v>
      </c>
      <c r="G22" s="34">
        <v>6.0100000000000001E-2</v>
      </c>
      <c r="H22" s="60"/>
      <c r="M22" s="41"/>
      <c r="N22" s="90"/>
      <c r="O22" s="41"/>
      <c r="P22" s="41"/>
    </row>
    <row r="23" spans="1:16">
      <c r="A23">
        <v>11</v>
      </c>
      <c r="B23" t="s">
        <v>347</v>
      </c>
      <c r="C23" s="75" t="s">
        <v>25</v>
      </c>
      <c r="D23" t="s">
        <v>213</v>
      </c>
      <c r="E23" s="32">
        <v>150000000</v>
      </c>
      <c r="F23" s="33">
        <v>1571.0129999999999</v>
      </c>
      <c r="G23" s="34">
        <v>4.65E-2</v>
      </c>
      <c r="H23" s="60"/>
      <c r="M23" s="41"/>
      <c r="N23" s="90"/>
      <c r="O23" s="41"/>
      <c r="P23" s="41"/>
    </row>
    <row r="24" spans="1:16">
      <c r="A24">
        <v>12</v>
      </c>
      <c r="B24" t="s">
        <v>348</v>
      </c>
      <c r="C24" s="75" t="s">
        <v>25</v>
      </c>
      <c r="D24" t="s">
        <v>213</v>
      </c>
      <c r="E24" s="32">
        <v>150000000</v>
      </c>
      <c r="F24" s="33">
        <v>1519.8285000000001</v>
      </c>
      <c r="G24" s="34">
        <v>4.4999999999999998E-2</v>
      </c>
      <c r="H24" s="60"/>
      <c r="M24" s="41"/>
      <c r="N24" s="90"/>
      <c r="O24" s="41"/>
      <c r="P24" s="41"/>
    </row>
    <row r="25" spans="1:16">
      <c r="A25">
        <v>13</v>
      </c>
      <c r="B25" t="s">
        <v>349</v>
      </c>
      <c r="C25" s="75" t="s">
        <v>328</v>
      </c>
      <c r="D25" t="s">
        <v>213</v>
      </c>
      <c r="E25" s="32">
        <v>50000000</v>
      </c>
      <c r="F25" s="33">
        <v>511.04300000000001</v>
      </c>
      <c r="G25" s="34">
        <v>1.5100000000000001E-2</v>
      </c>
      <c r="H25" s="60"/>
      <c r="M25" s="41"/>
      <c r="N25" s="90"/>
      <c r="O25" s="41"/>
      <c r="P25" s="41"/>
    </row>
    <row r="26" spans="1:16">
      <c r="A26">
        <v>14</v>
      </c>
      <c r="B26" t="s">
        <v>350</v>
      </c>
      <c r="C26" s="75" t="s">
        <v>327</v>
      </c>
      <c r="D26" t="s">
        <v>213</v>
      </c>
      <c r="E26" s="32">
        <v>50000000</v>
      </c>
      <c r="F26" s="33">
        <v>505.72050000000002</v>
      </c>
      <c r="G26" s="34">
        <v>1.4999999999999999E-2</v>
      </c>
      <c r="H26" s="60"/>
      <c r="M26" s="41"/>
      <c r="N26" s="90"/>
      <c r="O26" s="41"/>
      <c r="P26" s="41"/>
    </row>
    <row r="27" spans="1:16">
      <c r="F27" s="33"/>
      <c r="G27" s="34"/>
      <c r="H27" s="35"/>
    </row>
    <row r="28" spans="1:16">
      <c r="C28" s="47" t="s">
        <v>126</v>
      </c>
      <c r="D28" s="47"/>
      <c r="E28" s="48"/>
      <c r="F28" s="49">
        <v>28311.764500000001</v>
      </c>
      <c r="G28" s="50">
        <v>0.8378000000000001</v>
      </c>
      <c r="H28" s="35"/>
    </row>
    <row r="29" spans="1:16">
      <c r="F29" s="33"/>
      <c r="G29" s="34"/>
      <c r="H29" s="35"/>
    </row>
    <row r="30" spans="1:16">
      <c r="C30" s="39" t="s">
        <v>127</v>
      </c>
      <c r="F30" s="33">
        <v>2821.2327648999999</v>
      </c>
      <c r="G30" s="34">
        <v>8.3500000000000005E-2</v>
      </c>
      <c r="H30" s="35"/>
    </row>
    <row r="31" spans="1:16">
      <c r="C31" s="47" t="s">
        <v>126</v>
      </c>
      <c r="D31" s="47"/>
      <c r="E31" s="48"/>
      <c r="F31" s="49">
        <v>2821.2327648999999</v>
      </c>
      <c r="G31" s="50">
        <v>8.3500000000000005E-2</v>
      </c>
      <c r="H31" s="35"/>
    </row>
    <row r="32" spans="1:16">
      <c r="F32" s="33"/>
      <c r="G32" s="34"/>
      <c r="H32" s="35"/>
    </row>
    <row r="33" spans="2:58">
      <c r="C33" s="39" t="s">
        <v>128</v>
      </c>
      <c r="F33" s="33"/>
      <c r="G33" s="34"/>
      <c r="H33" s="35"/>
    </row>
    <row r="34" spans="2:58">
      <c r="C34" s="39" t="s">
        <v>129</v>
      </c>
      <c r="F34" s="78">
        <v>484.36553760000243</v>
      </c>
      <c r="G34" s="34">
        <v>1.4499999999999846E-2</v>
      </c>
      <c r="H34" s="51"/>
    </row>
    <row r="35" spans="2:58">
      <c r="C35" s="47" t="s">
        <v>126</v>
      </c>
      <c r="D35" s="47"/>
      <c r="E35" s="48"/>
      <c r="F35" s="49">
        <v>484.36553760000243</v>
      </c>
      <c r="G35" s="50">
        <v>1.4499999999999846E-2</v>
      </c>
      <c r="H35" s="35"/>
    </row>
    <row r="36" spans="2:58">
      <c r="C36" s="64" t="s">
        <v>130</v>
      </c>
      <c r="D36" s="64"/>
      <c r="E36" s="65"/>
      <c r="F36" s="66">
        <v>33786.272802500003</v>
      </c>
      <c r="G36" s="67">
        <v>1</v>
      </c>
      <c r="H36" s="35"/>
    </row>
    <row r="37" spans="2:58">
      <c r="H37" s="51"/>
    </row>
    <row r="38" spans="2:58">
      <c r="C38" s="39" t="s">
        <v>160</v>
      </c>
      <c r="H38" s="35"/>
    </row>
    <row r="39" spans="2:58">
      <c r="C39" s="39" t="s">
        <v>161</v>
      </c>
      <c r="F39" s="73"/>
      <c r="G39" s="73"/>
      <c r="H39" s="35"/>
    </row>
    <row r="40" spans="2:58">
      <c r="C40" s="39"/>
      <c r="H40" s="35"/>
    </row>
    <row r="41" spans="2:58">
      <c r="C41" s="39"/>
      <c r="F41" s="88"/>
      <c r="G41" s="88"/>
      <c r="H41" s="51"/>
    </row>
    <row r="42" spans="2:58" ht="12.75" customHeight="1">
      <c r="B42" s="107" t="s">
        <v>131</v>
      </c>
      <c r="C42" s="107"/>
      <c r="D42" s="107"/>
      <c r="E42" s="107"/>
      <c r="F42" s="107"/>
      <c r="G42" s="107"/>
      <c r="H42"/>
      <c r="J42" s="2"/>
      <c r="K42" s="2"/>
      <c r="L42" s="2"/>
      <c r="M42" s="40"/>
      <c r="N42" s="2"/>
      <c r="O42" s="3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2:58" ht="12.75" customHeight="1">
      <c r="B43" s="107"/>
      <c r="C43" s="107"/>
      <c r="D43" s="107"/>
      <c r="E43" s="107"/>
      <c r="F43" s="107"/>
      <c r="G43" s="107"/>
      <c r="H43"/>
      <c r="J43" s="2"/>
      <c r="K43" s="2"/>
      <c r="L43" s="2"/>
      <c r="M43" s="40"/>
      <c r="N43" s="2"/>
      <c r="O43" s="3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2:58" ht="12.75" customHeight="1">
      <c r="B44" s="107"/>
      <c r="C44" s="107"/>
      <c r="D44" s="107"/>
      <c r="E44" s="107"/>
      <c r="F44" s="107"/>
      <c r="G44" s="107"/>
      <c r="H44"/>
      <c r="J44" s="2"/>
      <c r="K44" s="2"/>
      <c r="L44" s="2"/>
      <c r="M44" s="2"/>
      <c r="N44" s="2"/>
      <c r="O44" s="3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2:58" ht="12.75" customHeight="1">
      <c r="B45" s="107"/>
      <c r="C45" s="107"/>
      <c r="D45" s="107"/>
      <c r="E45" s="107"/>
      <c r="F45" s="107"/>
      <c r="G45" s="107"/>
      <c r="H45"/>
      <c r="J45" s="2"/>
      <c r="K45" s="2"/>
      <c r="L45" s="2"/>
      <c r="M45" s="2"/>
      <c r="N45" s="2"/>
      <c r="O45" s="3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2:58" ht="12.75" customHeight="1">
      <c r="B46" s="107"/>
      <c r="C46" s="107"/>
      <c r="D46" s="107"/>
      <c r="E46" s="107"/>
      <c r="F46" s="107"/>
      <c r="G46" s="107"/>
      <c r="H46"/>
      <c r="J46" s="2"/>
      <c r="K46" s="2"/>
      <c r="L46" s="2"/>
      <c r="M46" s="2"/>
      <c r="N46" s="2"/>
      <c r="O46" s="3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2:58" ht="12.75" customHeight="1">
      <c r="B47" s="107"/>
      <c r="C47" s="107"/>
      <c r="D47" s="107"/>
      <c r="E47" s="107"/>
      <c r="F47" s="107"/>
      <c r="G47" s="107"/>
      <c r="H47"/>
      <c r="J47" s="2"/>
      <c r="K47" s="2"/>
      <c r="L47" s="2"/>
      <c r="M47" s="2"/>
      <c r="N47" s="2"/>
      <c r="O47" s="3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2:58" ht="12.75" customHeight="1">
      <c r="B48" s="107"/>
      <c r="C48" s="107"/>
      <c r="D48" s="107"/>
      <c r="E48" s="107"/>
      <c r="F48" s="107"/>
      <c r="G48" s="107"/>
      <c r="H48"/>
      <c r="J48" s="2"/>
      <c r="K48" s="2"/>
      <c r="L48" s="2"/>
      <c r="M48" s="2"/>
      <c r="N48" s="2"/>
      <c r="O48" s="3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2:58" ht="29.25" customHeight="1">
      <c r="B49" s="107"/>
      <c r="C49" s="107"/>
      <c r="D49" s="107"/>
      <c r="E49" s="107"/>
      <c r="F49" s="107"/>
      <c r="G49" s="107"/>
      <c r="H49"/>
      <c r="J49" s="2"/>
      <c r="K49" s="2"/>
      <c r="L49" s="2"/>
      <c r="M49" s="2"/>
      <c r="N49" s="2"/>
      <c r="O49" s="3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12.75" customHeight="1">
      <c r="B50" s="74"/>
      <c r="C50" s="74"/>
      <c r="D50" s="74"/>
      <c r="E50" s="74"/>
      <c r="F50" s="74"/>
      <c r="G50" s="74"/>
      <c r="H50"/>
      <c r="J50" s="2"/>
      <c r="K50" s="2"/>
      <c r="L50" s="2"/>
      <c r="M50" s="2"/>
      <c r="N50" s="2"/>
      <c r="O50" s="3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:58">
      <c r="B51" s="108" t="s">
        <v>456</v>
      </c>
      <c r="C51" s="108"/>
      <c r="D51" s="108"/>
      <c r="E51" s="108"/>
      <c r="F51" s="108"/>
      <c r="G51" s="108"/>
      <c r="H51"/>
      <c r="J51" s="2"/>
      <c r="K51" s="2"/>
      <c r="L51" s="2"/>
      <c r="M51" s="2"/>
      <c r="N51" s="2"/>
      <c r="O51" s="3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12.75" customHeight="1">
      <c r="H52"/>
      <c r="J52" s="2"/>
      <c r="K52" s="2"/>
      <c r="L52" s="2"/>
      <c r="M52" s="2"/>
      <c r="N52" s="2"/>
      <c r="O52" s="3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2:58" ht="12.75" customHeight="1">
      <c r="B53" s="75" t="s">
        <v>132</v>
      </c>
      <c r="H53"/>
      <c r="J53" s="2"/>
      <c r="K53" s="2"/>
      <c r="L53" s="2"/>
      <c r="M53" s="2"/>
      <c r="N53" s="2"/>
      <c r="O53" s="3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2:58" ht="12.75" customHeight="1">
      <c r="E54"/>
      <c r="G54" s="2"/>
      <c r="H54"/>
      <c r="J54" s="2"/>
      <c r="K54" s="2"/>
      <c r="L54" s="2"/>
      <c r="M54" s="2"/>
      <c r="N54" s="2"/>
      <c r="O54" s="3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</sheetData>
  <sortState ref="L8:M9">
    <sortCondition descending="1" ref="M8:M9"/>
  </sortState>
  <mergeCells count="3">
    <mergeCell ref="C1:G1"/>
    <mergeCell ref="B42:G49"/>
    <mergeCell ref="B51:G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Equity Fund</vt:lpstr>
      <vt:lpstr>Liquid Fund</vt:lpstr>
      <vt:lpstr>Tax Saver Scheme</vt:lpstr>
      <vt:lpstr>Dynamic Bond Fund</vt:lpstr>
      <vt:lpstr>Short Term Fund</vt:lpstr>
      <vt:lpstr>Asset Allocation</vt:lpstr>
      <vt:lpstr>Small Cap Fund</vt:lpstr>
      <vt:lpstr>CPOF - Series 6</vt:lpstr>
      <vt:lpstr>CPOF - Series 7</vt:lpstr>
      <vt:lpstr>Largecap Fund</vt:lpstr>
      <vt:lpstr>CPOF - Series 8</vt:lpstr>
      <vt:lpstr>Balanced Advantage Fund</vt:lpstr>
      <vt:lpstr>'Equity Fund'!Print_Area</vt:lpstr>
      <vt:lpstr>'Liquid Fund'!Print_Area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 Vaidya</dc:creator>
  <cp:lastModifiedBy>FMS Support</cp:lastModifiedBy>
  <cp:lastPrinted>2018-02-14T07:51:52Z</cp:lastPrinted>
  <dcterms:created xsi:type="dcterms:W3CDTF">2018-02-07T02:43:40Z</dcterms:created>
  <dcterms:modified xsi:type="dcterms:W3CDTF">2018-04-10T12:53:58Z</dcterms:modified>
</cp:coreProperties>
</file>